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V105" i="51"/>
  <c r="T104" i="51"/>
  <c r="L104" i="51"/>
  <c r="J103" i="51"/>
  <c r="B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J80" i="51"/>
  <c r="B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K73" i="51" s="1"/>
  <c r="J75" i="51"/>
  <c r="I75" i="51"/>
  <c r="H75" i="51"/>
  <c r="G75" i="51"/>
  <c r="F75" i="51"/>
  <c r="E75" i="51"/>
  <c r="D75" i="51"/>
  <c r="C75" i="51"/>
  <c r="B75" i="51"/>
  <c r="W74" i="51"/>
  <c r="W73" i="51" s="1"/>
  <c r="V74" i="51"/>
  <c r="U74" i="51"/>
  <c r="T74" i="51"/>
  <c r="S74" i="51"/>
  <c r="R74" i="51"/>
  <c r="Q74" i="51"/>
  <c r="P74" i="51"/>
  <c r="O74" i="51"/>
  <c r="O73" i="51" s="1"/>
  <c r="N74" i="51"/>
  <c r="M74" i="51"/>
  <c r="L74" i="51"/>
  <c r="K74" i="51"/>
  <c r="J74" i="51"/>
  <c r="I74" i="51"/>
  <c r="H74" i="51"/>
  <c r="G74" i="51"/>
  <c r="G73" i="51" s="1"/>
  <c r="F74" i="51"/>
  <c r="E74" i="51"/>
  <c r="E73" i="51" s="1"/>
  <c r="D74" i="51"/>
  <c r="C74" i="51"/>
  <c r="B74" i="51"/>
  <c r="W54" i="51"/>
  <c r="V54" i="51"/>
  <c r="V87" i="51" s="1"/>
  <c r="U54" i="51"/>
  <c r="U87" i="51" s="1"/>
  <c r="T54" i="51"/>
  <c r="T87" i="51" s="1"/>
  <c r="S54" i="51"/>
  <c r="R54" i="51"/>
  <c r="Q54" i="51"/>
  <c r="Q105" i="51" s="1"/>
  <c r="P54" i="51"/>
  <c r="P87" i="51" s="1"/>
  <c r="O54" i="51"/>
  <c r="N54" i="51"/>
  <c r="N87" i="51" s="1"/>
  <c r="M54" i="51"/>
  <c r="M87" i="51" s="1"/>
  <c r="L54" i="51"/>
  <c r="L87" i="51" s="1"/>
  <c r="K54" i="51"/>
  <c r="J54" i="51"/>
  <c r="I54" i="51"/>
  <c r="H54" i="51"/>
  <c r="H87" i="51" s="1"/>
  <c r="G54" i="51"/>
  <c r="G105" i="51" s="1"/>
  <c r="F54" i="51"/>
  <c r="F87" i="51" s="1"/>
  <c r="E54" i="51"/>
  <c r="E87" i="51" s="1"/>
  <c r="D54" i="51"/>
  <c r="D87" i="51" s="1"/>
  <c r="C54" i="51"/>
  <c r="C105" i="51" s="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W103" i="51" s="1"/>
  <c r="V27" i="51"/>
  <c r="U27" i="51"/>
  <c r="T27" i="51"/>
  <c r="S27" i="51"/>
  <c r="S103" i="51" s="1"/>
  <c r="R27" i="51"/>
  <c r="R80" i="51" s="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E103" i="51" s="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N87" i="50"/>
  <c r="K87" i="50"/>
  <c r="F87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J73" i="50" s="1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W80" i="50"/>
  <c r="U80" i="50"/>
  <c r="O80" i="50"/>
  <c r="M80" i="50"/>
  <c r="G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R73" i="50" s="1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B73" i="50" s="1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V87" i="50" s="1"/>
  <c r="U54" i="50"/>
  <c r="T54" i="50"/>
  <c r="S54" i="50"/>
  <c r="S87" i="50" s="1"/>
  <c r="R54" i="50"/>
  <c r="Q54" i="50"/>
  <c r="Q87" i="50" s="1"/>
  <c r="P54" i="50"/>
  <c r="P87" i="50" s="1"/>
  <c r="O54" i="50"/>
  <c r="O87" i="50" s="1"/>
  <c r="N54" i="50"/>
  <c r="M54" i="50"/>
  <c r="L54" i="50"/>
  <c r="K54" i="50"/>
  <c r="J54" i="50"/>
  <c r="J105" i="50" s="1"/>
  <c r="I54" i="50"/>
  <c r="I87" i="50" s="1"/>
  <c r="H54" i="50"/>
  <c r="H87" i="50" s="1"/>
  <c r="G54" i="50"/>
  <c r="G87" i="50" s="1"/>
  <c r="F54" i="50"/>
  <c r="F105" i="50" s="1"/>
  <c r="E54" i="50"/>
  <c r="D54" i="50"/>
  <c r="C54" i="50"/>
  <c r="B54" i="50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D104" i="50" s="1"/>
  <c r="C35" i="50"/>
  <c r="B35" i="50"/>
  <c r="W27" i="50"/>
  <c r="V27" i="50"/>
  <c r="V103" i="50" s="1"/>
  <c r="U27" i="50"/>
  <c r="T27" i="50"/>
  <c r="S27" i="50"/>
  <c r="R27" i="50"/>
  <c r="Q27" i="50"/>
  <c r="P27" i="50"/>
  <c r="P103" i="50" s="1"/>
  <c r="O27" i="50"/>
  <c r="O103" i="50" s="1"/>
  <c r="N27" i="50"/>
  <c r="M27" i="50"/>
  <c r="M103" i="50" s="1"/>
  <c r="L27" i="50"/>
  <c r="K27" i="50"/>
  <c r="J27" i="50"/>
  <c r="I27" i="50"/>
  <c r="H27" i="50"/>
  <c r="G27" i="50"/>
  <c r="F27" i="50"/>
  <c r="E27" i="50"/>
  <c r="E103" i="50" s="1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P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P80" i="49"/>
  <c r="H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M73" i="49" s="1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Q73" i="49" s="1"/>
  <c r="P74" i="49"/>
  <c r="O74" i="49"/>
  <c r="N74" i="49"/>
  <c r="M74" i="49"/>
  <c r="L74" i="49"/>
  <c r="K74" i="49"/>
  <c r="J74" i="49"/>
  <c r="I74" i="49"/>
  <c r="I73" i="49" s="1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87" i="49" s="1"/>
  <c r="I54" i="49"/>
  <c r="I105" i="49" s="1"/>
  <c r="H54" i="49"/>
  <c r="G54" i="49"/>
  <c r="G105" i="49" s="1"/>
  <c r="F54" i="49"/>
  <c r="F105" i="49" s="1"/>
  <c r="E54" i="49"/>
  <c r="E105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103" i="49" s="1"/>
  <c r="Q27" i="49"/>
  <c r="Q103" i="49" s="1"/>
  <c r="P27" i="49"/>
  <c r="O27" i="49"/>
  <c r="O103" i="49" s="1"/>
  <c r="N27" i="49"/>
  <c r="N103" i="49" s="1"/>
  <c r="M27" i="49"/>
  <c r="M103" i="49" s="1"/>
  <c r="L27" i="49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S60" i="47"/>
  <c r="Q60" i="47"/>
  <c r="P60" i="47"/>
  <c r="L60" i="47"/>
  <c r="K60" i="47"/>
  <c r="I60" i="47"/>
  <c r="H60" i="47"/>
  <c r="D60" i="47"/>
  <c r="C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L52" i="47" s="1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H52" i="47" s="1"/>
  <c r="G55" i="47"/>
  <c r="F55" i="47"/>
  <c r="E55" i="47"/>
  <c r="D55" i="47"/>
  <c r="D52" i="47" s="1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V52" i="47" s="1"/>
  <c r="U53" i="47"/>
  <c r="T53" i="47"/>
  <c r="T52" i="47" s="1"/>
  <c r="S53" i="47"/>
  <c r="R53" i="47"/>
  <c r="Q53" i="47"/>
  <c r="P53" i="47"/>
  <c r="P52" i="47" s="1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R28" i="47"/>
  <c r="Q28" i="47"/>
  <c r="P28" i="47"/>
  <c r="O28" i="47"/>
  <c r="N28" i="47"/>
  <c r="N60" i="47" s="1"/>
  <c r="M28" i="47"/>
  <c r="M60" i="47" s="1"/>
  <c r="L28" i="47"/>
  <c r="K28" i="47"/>
  <c r="J28" i="47"/>
  <c r="I28" i="47"/>
  <c r="H28" i="47"/>
  <c r="G28" i="47"/>
  <c r="F28" i="47"/>
  <c r="F60" i="47" s="1"/>
  <c r="E28" i="47"/>
  <c r="E60" i="47" s="1"/>
  <c r="D28" i="47"/>
  <c r="C28" i="47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H60" i="46"/>
  <c r="G60" i="46"/>
  <c r="D60" i="46"/>
  <c r="C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K52" i="46" s="1"/>
  <c r="J56" i="46"/>
  <c r="I56" i="46"/>
  <c r="H56" i="46"/>
  <c r="G56" i="46"/>
  <c r="G52" i="46" s="1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S52" i="46" s="1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W52" i="46" s="1"/>
  <c r="V53" i="46"/>
  <c r="U53" i="46"/>
  <c r="T53" i="46"/>
  <c r="S53" i="46"/>
  <c r="R53" i="46"/>
  <c r="Q53" i="46"/>
  <c r="P53" i="46"/>
  <c r="O53" i="46"/>
  <c r="O52" i="46" s="1"/>
  <c r="N53" i="46"/>
  <c r="M53" i="46"/>
  <c r="M52" i="46" s="1"/>
  <c r="L53" i="46"/>
  <c r="K53" i="46"/>
  <c r="J53" i="46"/>
  <c r="I53" i="46"/>
  <c r="H53" i="46"/>
  <c r="G53" i="46"/>
  <c r="F53" i="46"/>
  <c r="E53" i="46"/>
  <c r="D53" i="46"/>
  <c r="C53" i="46"/>
  <c r="B53" i="46"/>
  <c r="W28" i="46"/>
  <c r="W60" i="46" s="1"/>
  <c r="V28" i="46"/>
  <c r="U28" i="46"/>
  <c r="T28" i="46"/>
  <c r="T60" i="46" s="1"/>
  <c r="S28" i="46"/>
  <c r="S60" i="46" s="1"/>
  <c r="R28" i="46"/>
  <c r="Q28" i="46"/>
  <c r="P28" i="46"/>
  <c r="P60" i="46" s="1"/>
  <c r="O28" i="46"/>
  <c r="O77" i="46" s="1"/>
  <c r="N28" i="46"/>
  <c r="M28" i="46"/>
  <c r="L28" i="46"/>
  <c r="L60" i="46" s="1"/>
  <c r="K28" i="46"/>
  <c r="K60" i="46" s="1"/>
  <c r="J28" i="46"/>
  <c r="I28" i="46"/>
  <c r="H28" i="46"/>
  <c r="G28" i="46"/>
  <c r="F28" i="46"/>
  <c r="E28" i="46"/>
  <c r="D28" i="46"/>
  <c r="C28" i="46"/>
  <c r="B28" i="46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O77" i="45"/>
  <c r="K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W69" i="45" s="1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S60" i="45"/>
  <c r="R60" i="45"/>
  <c r="P60" i="45"/>
  <c r="O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P52" i="45" s="1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O52" i="45" s="1"/>
  <c r="N55" i="45"/>
  <c r="M55" i="45"/>
  <c r="L55" i="45"/>
  <c r="K55" i="45"/>
  <c r="J55" i="45"/>
  <c r="I55" i="45"/>
  <c r="H55" i="45"/>
  <c r="G55" i="45"/>
  <c r="G52" i="45" s="1"/>
  <c r="F55" i="45"/>
  <c r="F52" i="45" s="1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H52" i="45"/>
  <c r="W28" i="45"/>
  <c r="W77" i="45" s="1"/>
  <c r="V28" i="45"/>
  <c r="V60" i="45" s="1"/>
  <c r="U28" i="45"/>
  <c r="U77" i="45" s="1"/>
  <c r="T28" i="45"/>
  <c r="T77" i="45" s="1"/>
  <c r="S28" i="45"/>
  <c r="S77" i="45" s="1"/>
  <c r="R28" i="45"/>
  <c r="R77" i="45" s="1"/>
  <c r="Q28" i="45"/>
  <c r="Q77" i="45" s="1"/>
  <c r="P28" i="45"/>
  <c r="P77" i="45" s="1"/>
  <c r="O28" i="45"/>
  <c r="N28" i="45"/>
  <c r="N77" i="45" s="1"/>
  <c r="M28" i="45"/>
  <c r="M77" i="45" s="1"/>
  <c r="L28" i="45"/>
  <c r="L77" i="45" s="1"/>
  <c r="K28" i="45"/>
  <c r="K60" i="45" s="1"/>
  <c r="J28" i="45"/>
  <c r="J77" i="45" s="1"/>
  <c r="I28" i="45"/>
  <c r="I77" i="45" s="1"/>
  <c r="H28" i="45"/>
  <c r="H77" i="45" s="1"/>
  <c r="G28" i="45"/>
  <c r="G60" i="45" s="1"/>
  <c r="F28" i="45"/>
  <c r="F60" i="45" s="1"/>
  <c r="E28" i="45"/>
  <c r="E77" i="45" s="1"/>
  <c r="D28" i="45"/>
  <c r="D77" i="45" s="1"/>
  <c r="C28" i="45"/>
  <c r="C77" i="45" s="1"/>
  <c r="B28" i="45"/>
  <c r="B60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M179" i="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V72" i="43"/>
  <c r="N72" i="43"/>
  <c r="I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W63" i="43" s="1"/>
  <c r="V64" i="43"/>
  <c r="V63" i="43" s="1"/>
  <c r="U64" i="43"/>
  <c r="T64" i="43"/>
  <c r="S64" i="43"/>
  <c r="R64" i="43"/>
  <c r="Q64" i="43"/>
  <c r="P64" i="43"/>
  <c r="O64" i="43"/>
  <c r="O63" i="43" s="1"/>
  <c r="N64" i="43"/>
  <c r="N63" i="43" s="1"/>
  <c r="M64" i="43"/>
  <c r="L64" i="43"/>
  <c r="K64" i="43"/>
  <c r="J64" i="43"/>
  <c r="I64" i="43"/>
  <c r="H64" i="43"/>
  <c r="G64" i="43"/>
  <c r="G63" i="43" s="1"/>
  <c r="F64" i="43"/>
  <c r="F63" i="43" s="1"/>
  <c r="E64" i="43"/>
  <c r="D64" i="43"/>
  <c r="C64" i="43"/>
  <c r="B64" i="43"/>
  <c r="W39" i="43"/>
  <c r="W72" i="43" s="1"/>
  <c r="V39" i="43"/>
  <c r="U39" i="43"/>
  <c r="U72" i="43" s="1"/>
  <c r="T39" i="43"/>
  <c r="T72" i="43" s="1"/>
  <c r="S39" i="43"/>
  <c r="R39" i="43"/>
  <c r="Q39" i="43"/>
  <c r="Q72" i="43" s="1"/>
  <c r="P39" i="43"/>
  <c r="P72" i="43" s="1"/>
  <c r="O39" i="43"/>
  <c r="O72" i="43" s="1"/>
  <c r="N39" i="43"/>
  <c r="M39" i="43"/>
  <c r="M72" i="43" s="1"/>
  <c r="L39" i="43"/>
  <c r="L72" i="43" s="1"/>
  <c r="K39" i="43"/>
  <c r="J39" i="43"/>
  <c r="I39" i="43"/>
  <c r="H39" i="43"/>
  <c r="H90" i="43" s="1"/>
  <c r="G39" i="43"/>
  <c r="G72" i="43" s="1"/>
  <c r="F39" i="43"/>
  <c r="F72" i="43" s="1"/>
  <c r="E39" i="43"/>
  <c r="E72" i="43" s="1"/>
  <c r="D39" i="43"/>
  <c r="D72" i="43" s="1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K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J63" i="42" s="1"/>
  <c r="I71" i="42"/>
  <c r="I63" i="42" s="1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Q63" i="42" s="1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W63" i="42" s="1"/>
  <c r="V64" i="42"/>
  <c r="V63" i="42" s="1"/>
  <c r="U64" i="42"/>
  <c r="T64" i="42"/>
  <c r="S64" i="42"/>
  <c r="R64" i="42"/>
  <c r="R63" i="42" s="1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B63" i="42" s="1"/>
  <c r="W39" i="42"/>
  <c r="W72" i="42" s="1"/>
  <c r="V39" i="42"/>
  <c r="U39" i="42"/>
  <c r="T39" i="42"/>
  <c r="T72" i="42" s="1"/>
  <c r="S39" i="42"/>
  <c r="S72" i="42" s="1"/>
  <c r="R39" i="42"/>
  <c r="R72" i="42" s="1"/>
  <c r="Q39" i="42"/>
  <c r="Q72" i="42" s="1"/>
  <c r="P39" i="42"/>
  <c r="P72" i="42" s="1"/>
  <c r="O39" i="42"/>
  <c r="O72" i="42" s="1"/>
  <c r="N39" i="42"/>
  <c r="M39" i="42"/>
  <c r="L39" i="42"/>
  <c r="L72" i="42" s="1"/>
  <c r="K39" i="42"/>
  <c r="J39" i="42"/>
  <c r="J72" i="42" s="1"/>
  <c r="I39" i="42"/>
  <c r="I72" i="42" s="1"/>
  <c r="H39" i="42"/>
  <c r="H72" i="42" s="1"/>
  <c r="G39" i="42"/>
  <c r="G72" i="42" s="1"/>
  <c r="F39" i="42"/>
  <c r="F90" i="42" s="1"/>
  <c r="E39" i="42"/>
  <c r="E90" i="42" s="1"/>
  <c r="D39" i="42"/>
  <c r="D72" i="42" s="1"/>
  <c r="C39" i="42"/>
  <c r="C72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G90" i="41"/>
  <c r="E90" i="41"/>
  <c r="D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W72" i="41"/>
  <c r="V72" i="41"/>
  <c r="T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T63" i="41" s="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C63" i="41" s="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S63" i="41" s="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W39" i="41"/>
  <c r="W90" i="43" s="1"/>
  <c r="V39" i="41"/>
  <c r="V90" i="41" s="1"/>
  <c r="U39" i="41"/>
  <c r="U72" i="41" s="1"/>
  <c r="T39" i="41"/>
  <c r="S39" i="41"/>
  <c r="R39" i="41"/>
  <c r="Q39" i="41"/>
  <c r="P39" i="41"/>
  <c r="P90" i="41" s="1"/>
  <c r="O39" i="41"/>
  <c r="O90" i="43" s="1"/>
  <c r="N39" i="41"/>
  <c r="N90" i="41" s="1"/>
  <c r="M39" i="41"/>
  <c r="M72" i="41" s="1"/>
  <c r="L39" i="41"/>
  <c r="L90" i="42" s="1"/>
  <c r="K39" i="41"/>
  <c r="J39" i="41"/>
  <c r="I39" i="41"/>
  <c r="H39" i="41"/>
  <c r="H90" i="41" s="1"/>
  <c r="G39" i="41"/>
  <c r="F39" i="41"/>
  <c r="F90" i="41" s="1"/>
  <c r="E39" i="41"/>
  <c r="E72" i="41" s="1"/>
  <c r="D39" i="41"/>
  <c r="D90" i="42" s="1"/>
  <c r="C39" i="41"/>
  <c r="B39" i="41"/>
  <c r="A1" i="41"/>
  <c r="P38" i="40"/>
  <c r="J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W178" i="4" s="1"/>
  <c r="V33" i="40"/>
  <c r="V38" i="40" s="1"/>
  <c r="V178" i="4" s="1"/>
  <c r="U33" i="40"/>
  <c r="U38" i="40" s="1"/>
  <c r="U178" i="4" s="1"/>
  <c r="T33" i="40"/>
  <c r="T38" i="40" s="1"/>
  <c r="T178" i="4" s="1"/>
  <c r="S33" i="40"/>
  <c r="S38" i="40" s="1"/>
  <c r="S178" i="4" s="1"/>
  <c r="R33" i="40"/>
  <c r="R38" i="40" s="1"/>
  <c r="R178" i="4" s="1"/>
  <c r="Q33" i="40"/>
  <c r="Q38" i="40" s="1"/>
  <c r="P33" i="40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H63" i="39"/>
  <c r="C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V60" i="39"/>
  <c r="B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F51" i="39" s="1"/>
  <c r="E55" i="39"/>
  <c r="D55" i="39"/>
  <c r="D51" i="39" s="1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H51" i="39" s="1"/>
  <c r="G54" i="39"/>
  <c r="F54" i="39"/>
  <c r="E54" i="39"/>
  <c r="D54" i="39"/>
  <c r="C54" i="39"/>
  <c r="B54" i="39"/>
  <c r="W53" i="39"/>
  <c r="V53" i="39"/>
  <c r="U53" i="39"/>
  <c r="T53" i="39"/>
  <c r="S53" i="39"/>
  <c r="S51" i="39" s="1"/>
  <c r="R53" i="39"/>
  <c r="Q53" i="39"/>
  <c r="P53" i="39"/>
  <c r="O53" i="39"/>
  <c r="N53" i="39"/>
  <c r="M53" i="39"/>
  <c r="L53" i="39"/>
  <c r="K53" i="39"/>
  <c r="J53" i="39"/>
  <c r="I53" i="39"/>
  <c r="I51" i="39" s="1"/>
  <c r="H53" i="39"/>
  <c r="G53" i="39"/>
  <c r="F53" i="39"/>
  <c r="E53" i="39"/>
  <c r="D53" i="39"/>
  <c r="C53" i="39"/>
  <c r="B53" i="39"/>
  <c r="W52" i="39"/>
  <c r="W51" i="39" s="1"/>
  <c r="V52" i="39"/>
  <c r="U52" i="39"/>
  <c r="T52" i="39"/>
  <c r="S52" i="39"/>
  <c r="R52" i="39"/>
  <c r="R51" i="39" s="1"/>
  <c r="Q52" i="39"/>
  <c r="P52" i="39"/>
  <c r="O52" i="39"/>
  <c r="N52" i="39"/>
  <c r="N51" i="39" s="1"/>
  <c r="M52" i="39"/>
  <c r="L52" i="39"/>
  <c r="L51" i="39" s="1"/>
  <c r="K52" i="39"/>
  <c r="J52" i="39"/>
  <c r="I52" i="39"/>
  <c r="H52" i="39"/>
  <c r="G52" i="39"/>
  <c r="F52" i="39"/>
  <c r="E52" i="39"/>
  <c r="D52" i="39"/>
  <c r="C52" i="39"/>
  <c r="B52" i="39"/>
  <c r="W27" i="39"/>
  <c r="V27" i="39"/>
  <c r="V63" i="39" s="1"/>
  <c r="U27" i="39"/>
  <c r="T27" i="39"/>
  <c r="S27" i="39"/>
  <c r="S63" i="39" s="1"/>
  <c r="R27" i="39"/>
  <c r="R63" i="39" s="1"/>
  <c r="Q27" i="39"/>
  <c r="P27" i="39"/>
  <c r="P63" i="39" s="1"/>
  <c r="O27" i="39"/>
  <c r="O80" i="39" s="1"/>
  <c r="N27" i="39"/>
  <c r="M27" i="39"/>
  <c r="L27" i="39"/>
  <c r="L63" i="39" s="1"/>
  <c r="K27" i="39"/>
  <c r="K63" i="39" s="1"/>
  <c r="J27" i="39"/>
  <c r="J63" i="39" s="1"/>
  <c r="I27" i="39"/>
  <c r="H27" i="39"/>
  <c r="G27" i="39"/>
  <c r="G63" i="39" s="1"/>
  <c r="F27" i="39"/>
  <c r="F63" i="39" s="1"/>
  <c r="E27" i="39"/>
  <c r="D27" i="39"/>
  <c r="C27" i="39"/>
  <c r="B27" i="39"/>
  <c r="W24" i="39"/>
  <c r="V24" i="39"/>
  <c r="U24" i="39"/>
  <c r="T24" i="39"/>
  <c r="S24" i="39"/>
  <c r="R24" i="39"/>
  <c r="R60" i="39" s="1"/>
  <c r="Q24" i="39"/>
  <c r="Q60" i="39" s="1"/>
  <c r="P24" i="39"/>
  <c r="P60" i="39" s="1"/>
  <c r="O24" i="39"/>
  <c r="N24" i="39"/>
  <c r="N60" i="39" s="1"/>
  <c r="M24" i="39"/>
  <c r="M60" i="39" s="1"/>
  <c r="L24" i="39"/>
  <c r="K24" i="39"/>
  <c r="J24" i="39"/>
  <c r="I24" i="39"/>
  <c r="I60" i="39" s="1"/>
  <c r="H24" i="39"/>
  <c r="G24" i="39"/>
  <c r="F24" i="39"/>
  <c r="F60" i="39" s="1"/>
  <c r="E24" i="39"/>
  <c r="E60" i="39" s="1"/>
  <c r="D24" i="39"/>
  <c r="D60" i="39" s="1"/>
  <c r="C24" i="39"/>
  <c r="B24" i="39"/>
  <c r="W16" i="39"/>
  <c r="W57" i="39" s="1"/>
  <c r="V16" i="39"/>
  <c r="V57" i="39" s="1"/>
  <c r="U16" i="39"/>
  <c r="T16" i="39"/>
  <c r="T78" i="39" s="1"/>
  <c r="S16" i="39"/>
  <c r="R16" i="39"/>
  <c r="Q16" i="39"/>
  <c r="P16" i="39"/>
  <c r="O16" i="39"/>
  <c r="O57" i="39" s="1"/>
  <c r="N16" i="39"/>
  <c r="M16" i="39"/>
  <c r="L16" i="39"/>
  <c r="L57" i="39" s="1"/>
  <c r="K16" i="39"/>
  <c r="K57" i="39" s="1"/>
  <c r="J16" i="39"/>
  <c r="J57" i="39" s="1"/>
  <c r="I16" i="39"/>
  <c r="H16" i="39"/>
  <c r="H57" i="39" s="1"/>
  <c r="G16" i="39"/>
  <c r="G57" i="39" s="1"/>
  <c r="F16" i="39"/>
  <c r="E16" i="39"/>
  <c r="D16" i="39"/>
  <c r="D57" i="39" s="1"/>
  <c r="C16" i="39"/>
  <c r="C78" i="39" s="1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N51" i="38" s="1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Q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O60" i="38"/>
  <c r="K60" i="38"/>
  <c r="G60" i="38"/>
  <c r="C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Q51" i="38" s="1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I57" i="38"/>
  <c r="E57" i="38"/>
  <c r="B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W51" i="38" s="1"/>
  <c r="V52" i="38"/>
  <c r="V51" i="38" s="1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F51" i="38" s="1"/>
  <c r="E52" i="38"/>
  <c r="D52" i="38"/>
  <c r="C52" i="38"/>
  <c r="B52" i="38"/>
  <c r="I51" i="38"/>
  <c r="W27" i="38"/>
  <c r="W63" i="38" s="1"/>
  <c r="V27" i="38"/>
  <c r="U27" i="38"/>
  <c r="U63" i="38" s="1"/>
  <c r="T27" i="38"/>
  <c r="S27" i="38"/>
  <c r="R27" i="38"/>
  <c r="Q27" i="38"/>
  <c r="P27" i="38"/>
  <c r="O27" i="38"/>
  <c r="O63" i="38" s="1"/>
  <c r="N27" i="38"/>
  <c r="N63" i="38" s="1"/>
  <c r="M27" i="38"/>
  <c r="M63" i="38" s="1"/>
  <c r="L27" i="38"/>
  <c r="K27" i="38"/>
  <c r="J27" i="38"/>
  <c r="I27" i="38"/>
  <c r="I63" i="38" s="1"/>
  <c r="H27" i="38"/>
  <c r="G27" i="38"/>
  <c r="F27" i="38"/>
  <c r="F63" i="38" s="1"/>
  <c r="E27" i="38"/>
  <c r="E63" i="38" s="1"/>
  <c r="D27" i="38"/>
  <c r="D80" i="38" s="1"/>
  <c r="C27" i="38"/>
  <c r="B27" i="38"/>
  <c r="W24" i="38"/>
  <c r="W60" i="38" s="1"/>
  <c r="V24" i="38"/>
  <c r="V79" i="38" s="1"/>
  <c r="U24" i="38"/>
  <c r="T24" i="38"/>
  <c r="S24" i="38"/>
  <c r="S60" i="38" s="1"/>
  <c r="R24" i="38"/>
  <c r="R79" i="38" s="1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B79" i="38" s="1"/>
  <c r="W16" i="38"/>
  <c r="V16" i="38"/>
  <c r="U16" i="38"/>
  <c r="U57" i="38" s="1"/>
  <c r="T16" i="38"/>
  <c r="T57" i="38" s="1"/>
  <c r="S16" i="38"/>
  <c r="R16" i="38"/>
  <c r="R57" i="38" s="1"/>
  <c r="Q16" i="38"/>
  <c r="Q57" i="38" s="1"/>
  <c r="P16" i="38"/>
  <c r="P78" i="38" s="1"/>
  <c r="O16" i="38"/>
  <c r="N16" i="38"/>
  <c r="M16" i="38"/>
  <c r="M57" i="38" s="1"/>
  <c r="L16" i="38"/>
  <c r="L57" i="38" s="1"/>
  <c r="K16" i="38"/>
  <c r="J16" i="38"/>
  <c r="J57" i="38" s="1"/>
  <c r="I16" i="38"/>
  <c r="H16" i="38"/>
  <c r="G16" i="38"/>
  <c r="F16" i="38"/>
  <c r="E16" i="38"/>
  <c r="D16" i="38"/>
  <c r="D57" i="38" s="1"/>
  <c r="C16" i="38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H80" i="37"/>
  <c r="V79" i="37"/>
  <c r="R79" i="37"/>
  <c r="N79" i="37"/>
  <c r="T78" i="37"/>
  <c r="L78" i="37"/>
  <c r="D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P63" i="37"/>
  <c r="H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V60" i="37"/>
  <c r="B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T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C51" i="37" s="1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H51" i="37" s="1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T51" i="37" s="1"/>
  <c r="S52" i="37"/>
  <c r="S51" i="37" s="1"/>
  <c r="R52" i="37"/>
  <c r="Q52" i="37"/>
  <c r="P52" i="37"/>
  <c r="O52" i="37"/>
  <c r="N52" i="37"/>
  <c r="M52" i="37"/>
  <c r="L52" i="37"/>
  <c r="L51" i="37" s="1"/>
  <c r="K52" i="37"/>
  <c r="J52" i="37"/>
  <c r="I52" i="37"/>
  <c r="H52" i="37"/>
  <c r="G52" i="37"/>
  <c r="F52" i="37"/>
  <c r="E52" i="37"/>
  <c r="D52" i="37"/>
  <c r="C52" i="37"/>
  <c r="B52" i="37"/>
  <c r="W27" i="37"/>
  <c r="V27" i="37"/>
  <c r="U27" i="37"/>
  <c r="T27" i="37"/>
  <c r="T80" i="37" s="1"/>
  <c r="S27" i="37"/>
  <c r="R27" i="37"/>
  <c r="Q27" i="37"/>
  <c r="P27" i="37"/>
  <c r="O27" i="37"/>
  <c r="N27" i="37"/>
  <c r="M27" i="37"/>
  <c r="L27" i="37"/>
  <c r="L80" i="37" s="1"/>
  <c r="K27" i="37"/>
  <c r="J27" i="37"/>
  <c r="I27" i="37"/>
  <c r="H27" i="37"/>
  <c r="H80" i="39" s="1"/>
  <c r="G27" i="37"/>
  <c r="F27" i="37"/>
  <c r="E27" i="37"/>
  <c r="D27" i="37"/>
  <c r="D63" i="37" s="1"/>
  <c r="C27" i="37"/>
  <c r="B27" i="37"/>
  <c r="W24" i="37"/>
  <c r="W60" i="37" s="1"/>
  <c r="V24" i="37"/>
  <c r="U24" i="37"/>
  <c r="T24" i="37"/>
  <c r="S24" i="37"/>
  <c r="R24" i="37"/>
  <c r="R60" i="37" s="1"/>
  <c r="Q24" i="37"/>
  <c r="P24" i="37"/>
  <c r="O24" i="37"/>
  <c r="N24" i="37"/>
  <c r="N79" i="39" s="1"/>
  <c r="M24" i="37"/>
  <c r="L24" i="37"/>
  <c r="K24" i="37"/>
  <c r="J24" i="37"/>
  <c r="J79" i="37" s="1"/>
  <c r="I24" i="37"/>
  <c r="H24" i="37"/>
  <c r="G24" i="37"/>
  <c r="G60" i="37" s="1"/>
  <c r="F24" i="37"/>
  <c r="E24" i="37"/>
  <c r="D24" i="37"/>
  <c r="C24" i="37"/>
  <c r="B24" i="37"/>
  <c r="B79" i="37" s="1"/>
  <c r="W16" i="37"/>
  <c r="V16" i="37"/>
  <c r="U16" i="37"/>
  <c r="T16" i="37"/>
  <c r="S16" i="37"/>
  <c r="R16" i="37"/>
  <c r="Q16" i="37"/>
  <c r="P16" i="37"/>
  <c r="P78" i="37" s="1"/>
  <c r="O16" i="37"/>
  <c r="N16" i="37"/>
  <c r="M16" i="37"/>
  <c r="M57" i="37" s="1"/>
  <c r="L16" i="37"/>
  <c r="L57" i="37" s="1"/>
  <c r="K16" i="37"/>
  <c r="J16" i="37"/>
  <c r="I16" i="37"/>
  <c r="H16" i="37"/>
  <c r="H57" i="37" s="1"/>
  <c r="G16" i="37"/>
  <c r="F16" i="37"/>
  <c r="E16" i="37"/>
  <c r="D16" i="37"/>
  <c r="C16" i="37"/>
  <c r="B16" i="37"/>
  <c r="A1" i="37"/>
  <c r="T38" i="36"/>
  <c r="Q38" i="36"/>
  <c r="Q177" i="4" s="1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U177" i="4" s="1"/>
  <c r="T33" i="36"/>
  <c r="S33" i="36"/>
  <c r="S38" i="36" s="1"/>
  <c r="S177" i="4" s="1"/>
  <c r="R33" i="36"/>
  <c r="R122" i="4" s="1"/>
  <c r="Q33" i="36"/>
  <c r="P33" i="36"/>
  <c r="P38" i="36" s="1"/>
  <c r="P177" i="4" s="1"/>
  <c r="O33" i="36"/>
  <c r="O38" i="36" s="1"/>
  <c r="O177" i="4" s="1"/>
  <c r="N33" i="36"/>
  <c r="N38" i="36" s="1"/>
  <c r="M33" i="36"/>
  <c r="M38" i="36" s="1"/>
  <c r="L33" i="36"/>
  <c r="L38" i="36" s="1"/>
  <c r="L177" i="4" s="1"/>
  <c r="K33" i="36"/>
  <c r="K38" i="36" s="1"/>
  <c r="K177" i="4" s="1"/>
  <c r="J33" i="36"/>
  <c r="J38" i="36" s="1"/>
  <c r="I33" i="36"/>
  <c r="I38" i="36" s="1"/>
  <c r="I177" i="4" s="1"/>
  <c r="H33" i="36"/>
  <c r="H38" i="36" s="1"/>
  <c r="G33" i="36"/>
  <c r="G38" i="36" s="1"/>
  <c r="F33" i="36"/>
  <c r="F38" i="36" s="1"/>
  <c r="F177" i="4" s="1"/>
  <c r="E33" i="36"/>
  <c r="E38" i="36" s="1"/>
  <c r="D33" i="36"/>
  <c r="D38" i="36" s="1"/>
  <c r="D177" i="4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Q78" i="35"/>
  <c r="H78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W63" i="35"/>
  <c r="G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V57" i="35"/>
  <c r="N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N51" i="35" s="1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V27" i="35"/>
  <c r="V63" i="35" s="1"/>
  <c r="U27" i="35"/>
  <c r="U63" i="35" s="1"/>
  <c r="T27" i="35"/>
  <c r="T63" i="35" s="1"/>
  <c r="S27" i="35"/>
  <c r="S63" i="35" s="1"/>
  <c r="R27" i="35"/>
  <c r="Q27" i="35"/>
  <c r="P27" i="35"/>
  <c r="O27" i="35"/>
  <c r="O63" i="35" s="1"/>
  <c r="N27" i="35"/>
  <c r="N63" i="35" s="1"/>
  <c r="M27" i="35"/>
  <c r="M63" i="35" s="1"/>
  <c r="L27" i="35"/>
  <c r="L63" i="35" s="1"/>
  <c r="K27" i="35"/>
  <c r="K63" i="35" s="1"/>
  <c r="J27" i="35"/>
  <c r="J63" i="35" s="1"/>
  <c r="I27" i="35"/>
  <c r="H27" i="35"/>
  <c r="G27" i="35"/>
  <c r="F27" i="35"/>
  <c r="F63" i="35" s="1"/>
  <c r="E27" i="35"/>
  <c r="E63" i="35" s="1"/>
  <c r="D27" i="35"/>
  <c r="D63" i="35" s="1"/>
  <c r="C27" i="35"/>
  <c r="C63" i="35" s="1"/>
  <c r="B27" i="35"/>
  <c r="B63" i="35" s="1"/>
  <c r="W24" i="35"/>
  <c r="V24" i="35"/>
  <c r="V60" i="35" s="1"/>
  <c r="U24" i="35"/>
  <c r="U60" i="35" s="1"/>
  <c r="T24" i="35"/>
  <c r="T60" i="35" s="1"/>
  <c r="S24" i="35"/>
  <c r="S60" i="35" s="1"/>
  <c r="R24" i="35"/>
  <c r="R60" i="35" s="1"/>
  <c r="Q24" i="35"/>
  <c r="Q60" i="35" s="1"/>
  <c r="P24" i="35"/>
  <c r="P60" i="35" s="1"/>
  <c r="O24" i="35"/>
  <c r="N24" i="35"/>
  <c r="M24" i="35"/>
  <c r="M60" i="35" s="1"/>
  <c r="L24" i="35"/>
  <c r="L60" i="35" s="1"/>
  <c r="K24" i="35"/>
  <c r="K60" i="35" s="1"/>
  <c r="J24" i="35"/>
  <c r="J60" i="35" s="1"/>
  <c r="I24" i="35"/>
  <c r="I60" i="35" s="1"/>
  <c r="H24" i="35"/>
  <c r="H60" i="35" s="1"/>
  <c r="G24" i="35"/>
  <c r="F24" i="35"/>
  <c r="E24" i="35"/>
  <c r="E60" i="35" s="1"/>
  <c r="D24" i="35"/>
  <c r="D60" i="35" s="1"/>
  <c r="C24" i="35"/>
  <c r="B24" i="35"/>
  <c r="W16" i="35"/>
  <c r="W57" i="35" s="1"/>
  <c r="V16" i="35"/>
  <c r="U16" i="35"/>
  <c r="T16" i="35"/>
  <c r="S16" i="35"/>
  <c r="S57" i="35" s="1"/>
  <c r="R16" i="35"/>
  <c r="R57" i="35" s="1"/>
  <c r="Q16" i="35"/>
  <c r="Q57" i="35" s="1"/>
  <c r="P16" i="35"/>
  <c r="O16" i="35"/>
  <c r="O57" i="35" s="1"/>
  <c r="N16" i="35"/>
  <c r="M16" i="35"/>
  <c r="L16" i="35"/>
  <c r="K16" i="35"/>
  <c r="K57" i="35" s="1"/>
  <c r="J16" i="35"/>
  <c r="J57" i="35" s="1"/>
  <c r="I16" i="35"/>
  <c r="I57" i="35" s="1"/>
  <c r="H16" i="35"/>
  <c r="H57" i="35" s="1"/>
  <c r="G16" i="35"/>
  <c r="G57" i="35" s="1"/>
  <c r="F16" i="35"/>
  <c r="F57" i="35" s="1"/>
  <c r="E16" i="35"/>
  <c r="D16" i="35"/>
  <c r="C16" i="35"/>
  <c r="C57" i="35" s="1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U80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V63" i="34"/>
  <c r="Q63" i="34"/>
  <c r="N63" i="34"/>
  <c r="J63" i="34"/>
  <c r="I63" i="34"/>
  <c r="F63" i="34"/>
  <c r="B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K60" i="34"/>
  <c r="D60" i="34"/>
  <c r="C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V57" i="34"/>
  <c r="Q57" i="34"/>
  <c r="J57" i="34"/>
  <c r="E57" i="34"/>
  <c r="B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Q51" i="34" s="1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U51" i="34" s="1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V27" i="34"/>
  <c r="U27" i="34"/>
  <c r="U63" i="34" s="1"/>
  <c r="T27" i="34"/>
  <c r="S27" i="34"/>
  <c r="R27" i="34"/>
  <c r="R63" i="34" s="1"/>
  <c r="Q27" i="34"/>
  <c r="P27" i="34"/>
  <c r="O27" i="34"/>
  <c r="N27" i="34"/>
  <c r="M27" i="34"/>
  <c r="M63" i="34" s="1"/>
  <c r="L27" i="34"/>
  <c r="L80" i="34" s="1"/>
  <c r="K27" i="34"/>
  <c r="J27" i="34"/>
  <c r="I27" i="34"/>
  <c r="H27" i="34"/>
  <c r="G27" i="34"/>
  <c r="F27" i="34"/>
  <c r="E27" i="34"/>
  <c r="E63" i="34" s="1"/>
  <c r="D27" i="34"/>
  <c r="C27" i="34"/>
  <c r="B27" i="34"/>
  <c r="W24" i="34"/>
  <c r="V24" i="34"/>
  <c r="U24" i="34"/>
  <c r="T24" i="34"/>
  <c r="T60" i="34" s="1"/>
  <c r="S24" i="34"/>
  <c r="S79" i="34" s="1"/>
  <c r="R24" i="34"/>
  <c r="R79" i="34" s="1"/>
  <c r="Q24" i="34"/>
  <c r="P24" i="34"/>
  <c r="O24" i="34"/>
  <c r="N24" i="34"/>
  <c r="M24" i="34"/>
  <c r="L24" i="34"/>
  <c r="L60" i="34" s="1"/>
  <c r="K24" i="34"/>
  <c r="J24" i="34"/>
  <c r="I24" i="34"/>
  <c r="H24" i="34"/>
  <c r="G24" i="34"/>
  <c r="F24" i="34"/>
  <c r="E24" i="34"/>
  <c r="D24" i="34"/>
  <c r="C24" i="34"/>
  <c r="B24" i="34"/>
  <c r="W16" i="34"/>
  <c r="V16" i="34"/>
  <c r="U16" i="34"/>
  <c r="U57" i="34" s="1"/>
  <c r="T16" i="34"/>
  <c r="S16" i="34"/>
  <c r="R16" i="34"/>
  <c r="R57" i="34" s="1"/>
  <c r="Q16" i="34"/>
  <c r="Q78" i="34" s="1"/>
  <c r="P16" i="34"/>
  <c r="P78" i="34" s="1"/>
  <c r="O16" i="34"/>
  <c r="N16" i="34"/>
  <c r="N57" i="34" s="1"/>
  <c r="M16" i="34"/>
  <c r="M57" i="34" s="1"/>
  <c r="L16" i="34"/>
  <c r="K16" i="34"/>
  <c r="J16" i="34"/>
  <c r="I16" i="34"/>
  <c r="I57" i="34" s="1"/>
  <c r="H16" i="34"/>
  <c r="G16" i="34"/>
  <c r="F16" i="34"/>
  <c r="F57" i="34" s="1"/>
  <c r="E16" i="34"/>
  <c r="D16" i="34"/>
  <c r="C16" i="34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T80" i="33"/>
  <c r="L80" i="33"/>
  <c r="S79" i="33"/>
  <c r="R79" i="33"/>
  <c r="K79" i="33"/>
  <c r="Q78" i="33"/>
  <c r="P78" i="33"/>
  <c r="H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60" i="33"/>
  <c r="V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T57" i="33"/>
  <c r="H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Q51" i="33" s="1"/>
  <c r="P52" i="33"/>
  <c r="P51" i="33" s="1"/>
  <c r="O52" i="33"/>
  <c r="N52" i="33"/>
  <c r="M52" i="33"/>
  <c r="L52" i="33"/>
  <c r="K52" i="33"/>
  <c r="J52" i="33"/>
  <c r="I52" i="33"/>
  <c r="H52" i="33"/>
  <c r="G52" i="33"/>
  <c r="F52" i="33"/>
  <c r="E52" i="33"/>
  <c r="E51" i="33" s="1"/>
  <c r="D52" i="33"/>
  <c r="D51" i="33" s="1"/>
  <c r="C52" i="33"/>
  <c r="B52" i="33"/>
  <c r="W27" i="33"/>
  <c r="V27" i="33"/>
  <c r="U27" i="33"/>
  <c r="U63" i="33" s="1"/>
  <c r="T27" i="33"/>
  <c r="T63" i="33" s="1"/>
  <c r="S27" i="33"/>
  <c r="S80" i="33" s="1"/>
  <c r="R27" i="33"/>
  <c r="R80" i="33" s="1"/>
  <c r="Q27" i="33"/>
  <c r="Q80" i="33" s="1"/>
  <c r="P27" i="33"/>
  <c r="P80" i="33" s="1"/>
  <c r="O27" i="33"/>
  <c r="N27" i="33"/>
  <c r="M27" i="33"/>
  <c r="M80" i="34" s="1"/>
  <c r="L27" i="33"/>
  <c r="L63" i="33" s="1"/>
  <c r="K27" i="33"/>
  <c r="K80" i="33" s="1"/>
  <c r="J27" i="33"/>
  <c r="J80" i="33" s="1"/>
  <c r="I27" i="33"/>
  <c r="I80" i="33" s="1"/>
  <c r="H27" i="33"/>
  <c r="H80" i="33" s="1"/>
  <c r="G27" i="33"/>
  <c r="F27" i="33"/>
  <c r="E27" i="33"/>
  <c r="E80" i="34" s="1"/>
  <c r="D27" i="33"/>
  <c r="D63" i="33" s="1"/>
  <c r="C27" i="33"/>
  <c r="C80" i="33" s="1"/>
  <c r="B27" i="33"/>
  <c r="B80" i="33" s="1"/>
  <c r="W24" i="33"/>
  <c r="W79" i="33" s="1"/>
  <c r="V24" i="33"/>
  <c r="V79" i="33" s="1"/>
  <c r="U24" i="33"/>
  <c r="U79" i="33" s="1"/>
  <c r="T24" i="33"/>
  <c r="S24" i="33"/>
  <c r="S60" i="33" s="1"/>
  <c r="R24" i="33"/>
  <c r="R60" i="33" s="1"/>
  <c r="Q24" i="33"/>
  <c r="P24" i="33"/>
  <c r="O24" i="33"/>
  <c r="O60" i="33" s="1"/>
  <c r="N24" i="33"/>
  <c r="N79" i="33" s="1"/>
  <c r="M24" i="33"/>
  <c r="M79" i="33" s="1"/>
  <c r="L24" i="33"/>
  <c r="L60" i="33" s="1"/>
  <c r="K24" i="33"/>
  <c r="J24" i="33"/>
  <c r="J79" i="33" s="1"/>
  <c r="I24" i="33"/>
  <c r="H24" i="33"/>
  <c r="G24" i="33"/>
  <c r="G79" i="33" s="1"/>
  <c r="F24" i="33"/>
  <c r="F79" i="33" s="1"/>
  <c r="E24" i="33"/>
  <c r="E60" i="33" s="1"/>
  <c r="D24" i="33"/>
  <c r="D60" i="33" s="1"/>
  <c r="C24" i="33"/>
  <c r="C79" i="33" s="1"/>
  <c r="B24" i="33"/>
  <c r="B79" i="33" s="1"/>
  <c r="W16" i="33"/>
  <c r="W78" i="33" s="1"/>
  <c r="V16" i="33"/>
  <c r="V78" i="33" s="1"/>
  <c r="U16" i="33"/>
  <c r="U78" i="33" s="1"/>
  <c r="T16" i="33"/>
  <c r="T78" i="33" s="1"/>
  <c r="S16" i="33"/>
  <c r="R16" i="33"/>
  <c r="Q16" i="33"/>
  <c r="Q57" i="33" s="1"/>
  <c r="P16" i="33"/>
  <c r="P57" i="33" s="1"/>
  <c r="O16" i="33"/>
  <c r="O78" i="33" s="1"/>
  <c r="N16" i="33"/>
  <c r="N78" i="33" s="1"/>
  <c r="M16" i="33"/>
  <c r="M78" i="33" s="1"/>
  <c r="L16" i="33"/>
  <c r="L78" i="33" s="1"/>
  <c r="K16" i="33"/>
  <c r="J16" i="33"/>
  <c r="I16" i="33"/>
  <c r="I57" i="33" s="1"/>
  <c r="H16" i="33"/>
  <c r="G16" i="33"/>
  <c r="G78" i="33" s="1"/>
  <c r="F16" i="33"/>
  <c r="F78" i="33" s="1"/>
  <c r="E16" i="33"/>
  <c r="E57" i="33" s="1"/>
  <c r="D16" i="33"/>
  <c r="D78" i="33" s="1"/>
  <c r="C16" i="33"/>
  <c r="B16" i="33"/>
  <c r="A1" i="33"/>
  <c r="V38" i="32"/>
  <c r="U38" i="32"/>
  <c r="U176" i="4" s="1"/>
  <c r="T38" i="32"/>
  <c r="N38" i="32"/>
  <c r="K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U33" i="32"/>
  <c r="T33" i="32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M33" i="32"/>
  <c r="M38" i="32" s="1"/>
  <c r="M176" i="4" s="1"/>
  <c r="L33" i="32"/>
  <c r="L38" i="32" s="1"/>
  <c r="K33" i="32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H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F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H84" i="31" s="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W94" i="31"/>
  <c r="T94" i="31"/>
  <c r="L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R90" i="31"/>
  <c r="J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G84" i="31" s="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C84" i="31" s="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W84" i="31" s="1"/>
  <c r="V85" i="31"/>
  <c r="U85" i="31"/>
  <c r="T85" i="31"/>
  <c r="T84" i="31" s="1"/>
  <c r="S85" i="31"/>
  <c r="S84" i="31" s="1"/>
  <c r="R85" i="31"/>
  <c r="Q85" i="31"/>
  <c r="P85" i="31"/>
  <c r="P84" i="31" s="1"/>
  <c r="O85" i="31"/>
  <c r="O84" i="31" s="1"/>
  <c r="N85" i="31"/>
  <c r="N84" i="31" s="1"/>
  <c r="M85" i="31"/>
  <c r="L85" i="31"/>
  <c r="L84" i="31" s="1"/>
  <c r="K85" i="31"/>
  <c r="K84" i="31" s="1"/>
  <c r="J85" i="31"/>
  <c r="J84" i="31" s="1"/>
  <c r="I85" i="31"/>
  <c r="H85" i="31"/>
  <c r="G85" i="31"/>
  <c r="F85" i="31"/>
  <c r="E85" i="31"/>
  <c r="D85" i="31"/>
  <c r="C85" i="31"/>
  <c r="B85" i="31"/>
  <c r="W66" i="31"/>
  <c r="V66" i="31"/>
  <c r="U66" i="31"/>
  <c r="T66" i="31"/>
  <c r="T105" i="31" s="1"/>
  <c r="S66" i="31"/>
  <c r="S105" i="31" s="1"/>
  <c r="R66" i="31"/>
  <c r="Q66" i="31"/>
  <c r="P66" i="31"/>
  <c r="P105" i="31" s="1"/>
  <c r="O66" i="31"/>
  <c r="O123" i="31" s="1"/>
  <c r="N66" i="31"/>
  <c r="M66" i="31"/>
  <c r="L66" i="31"/>
  <c r="L105" i="31" s="1"/>
  <c r="K66" i="31"/>
  <c r="K105" i="31" s="1"/>
  <c r="J66" i="31"/>
  <c r="I66" i="31"/>
  <c r="H66" i="31"/>
  <c r="G66" i="31"/>
  <c r="F66" i="31"/>
  <c r="E66" i="31"/>
  <c r="D66" i="31"/>
  <c r="D105" i="31" s="1"/>
  <c r="C66" i="31"/>
  <c r="C105" i="31" s="1"/>
  <c r="B66" i="31"/>
  <c r="W45" i="31"/>
  <c r="V45" i="31"/>
  <c r="V99" i="31" s="1"/>
  <c r="U45" i="31"/>
  <c r="U122" i="31" s="1"/>
  <c r="T45" i="31"/>
  <c r="S45" i="31"/>
  <c r="R45" i="31"/>
  <c r="Q45" i="31"/>
  <c r="Q99" i="31" s="1"/>
  <c r="P45" i="31"/>
  <c r="O45" i="31"/>
  <c r="N45" i="31"/>
  <c r="N99" i="31" s="1"/>
  <c r="M45" i="31"/>
  <c r="L45" i="31"/>
  <c r="K45" i="31"/>
  <c r="J45" i="31"/>
  <c r="I45" i="31"/>
  <c r="I99" i="31" s="1"/>
  <c r="H45" i="31"/>
  <c r="G45" i="31"/>
  <c r="F45" i="31"/>
  <c r="E45" i="31"/>
  <c r="D45" i="31"/>
  <c r="C45" i="31"/>
  <c r="B45" i="31"/>
  <c r="W25" i="31"/>
  <c r="V25" i="31"/>
  <c r="V94" i="31" s="1"/>
  <c r="U25" i="31"/>
  <c r="U94" i="31" s="1"/>
  <c r="T25" i="31"/>
  <c r="S25" i="31"/>
  <c r="R25" i="31"/>
  <c r="Q25" i="31"/>
  <c r="P25" i="31"/>
  <c r="O25" i="31"/>
  <c r="O94" i="31" s="1"/>
  <c r="N25" i="31"/>
  <c r="N94" i="31" s="1"/>
  <c r="M25" i="31"/>
  <c r="M94" i="31" s="1"/>
  <c r="L25" i="31"/>
  <c r="K25" i="31"/>
  <c r="J25" i="31"/>
  <c r="I25" i="31"/>
  <c r="H25" i="31"/>
  <c r="G25" i="31"/>
  <c r="G94" i="31" s="1"/>
  <c r="F25" i="31"/>
  <c r="F94" i="31" s="1"/>
  <c r="E25" i="31"/>
  <c r="E94" i="31" s="1"/>
  <c r="D25" i="31"/>
  <c r="D94" i="31" s="1"/>
  <c r="C25" i="31"/>
  <c r="C120" i="31" s="1"/>
  <c r="B25" i="31"/>
  <c r="W16" i="31"/>
  <c r="V16" i="31"/>
  <c r="V90" i="31" s="1"/>
  <c r="U16" i="31"/>
  <c r="U90" i="31" s="1"/>
  <c r="T16" i="31"/>
  <c r="T90" i="31" s="1"/>
  <c r="S16" i="31"/>
  <c r="S90" i="31" s="1"/>
  <c r="R16" i="31"/>
  <c r="Q16" i="31"/>
  <c r="P16" i="31"/>
  <c r="O16" i="31"/>
  <c r="N16" i="31"/>
  <c r="N90" i="31" s="1"/>
  <c r="M16" i="31"/>
  <c r="M90" i="31" s="1"/>
  <c r="L16" i="31"/>
  <c r="L90" i="31" s="1"/>
  <c r="K16" i="31"/>
  <c r="K90" i="31" s="1"/>
  <c r="J16" i="31"/>
  <c r="I16" i="31"/>
  <c r="I119" i="31" s="1"/>
  <c r="H16" i="31"/>
  <c r="G16" i="31"/>
  <c r="F16" i="31"/>
  <c r="F90" i="31" s="1"/>
  <c r="E16" i="31"/>
  <c r="E90" i="31" s="1"/>
  <c r="D16" i="31"/>
  <c r="D90" i="31" s="1"/>
  <c r="C16" i="3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U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Q94" i="30"/>
  <c r="N94" i="30"/>
  <c r="M94" i="30"/>
  <c r="I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V66" i="30"/>
  <c r="U66" i="30"/>
  <c r="T66" i="30"/>
  <c r="T105" i="30" s="1"/>
  <c r="S66" i="30"/>
  <c r="S105" i="30" s="1"/>
  <c r="R66" i="30"/>
  <c r="R105" i="30" s="1"/>
  <c r="Q66" i="30"/>
  <c r="P66" i="30"/>
  <c r="P105" i="30" s="1"/>
  <c r="O66" i="30"/>
  <c r="N66" i="30"/>
  <c r="M66" i="30"/>
  <c r="M105" i="30" s="1"/>
  <c r="L66" i="30"/>
  <c r="L105" i="30" s="1"/>
  <c r="K66" i="30"/>
  <c r="J66" i="30"/>
  <c r="I66" i="30"/>
  <c r="H66" i="30"/>
  <c r="H105" i="30" s="1"/>
  <c r="G66" i="30"/>
  <c r="F66" i="30"/>
  <c r="E66" i="30"/>
  <c r="E105" i="30" s="1"/>
  <c r="D66" i="30"/>
  <c r="D105" i="30" s="1"/>
  <c r="C66" i="30"/>
  <c r="C105" i="30" s="1"/>
  <c r="B66" i="30"/>
  <c r="B105" i="30" s="1"/>
  <c r="W45" i="30"/>
  <c r="V45" i="30"/>
  <c r="U45" i="30"/>
  <c r="T45" i="30"/>
  <c r="S45" i="30"/>
  <c r="S99" i="30" s="1"/>
  <c r="R45" i="30"/>
  <c r="R99" i="30" s="1"/>
  <c r="Q45" i="30"/>
  <c r="P45" i="30"/>
  <c r="O45" i="30"/>
  <c r="N45" i="30"/>
  <c r="N99" i="30" s="1"/>
  <c r="M45" i="30"/>
  <c r="L45" i="30"/>
  <c r="K45" i="30"/>
  <c r="K99" i="30" s="1"/>
  <c r="J45" i="30"/>
  <c r="I45" i="30"/>
  <c r="I99" i="30" s="1"/>
  <c r="H45" i="30"/>
  <c r="G45" i="30"/>
  <c r="F45" i="30"/>
  <c r="E45" i="30"/>
  <c r="D45" i="30"/>
  <c r="C45" i="30"/>
  <c r="C99" i="30" s="1"/>
  <c r="B45" i="30"/>
  <c r="B122" i="30" s="1"/>
  <c r="W25" i="30"/>
  <c r="W120" i="30" s="1"/>
  <c r="V25" i="30"/>
  <c r="V120" i="30" s="1"/>
  <c r="U25" i="30"/>
  <c r="U94" i="30" s="1"/>
  <c r="T25" i="30"/>
  <c r="S25" i="30"/>
  <c r="R25" i="30"/>
  <c r="R94" i="30" s="1"/>
  <c r="Q25" i="30"/>
  <c r="P25" i="30"/>
  <c r="P94" i="30" s="1"/>
  <c r="O25" i="30"/>
  <c r="O94" i="30" s="1"/>
  <c r="N25" i="30"/>
  <c r="M25" i="30"/>
  <c r="L25" i="30"/>
  <c r="L94" i="30" s="1"/>
  <c r="K25" i="30"/>
  <c r="J25" i="30"/>
  <c r="J94" i="30" s="1"/>
  <c r="I25" i="30"/>
  <c r="H25" i="30"/>
  <c r="G25" i="30"/>
  <c r="F25" i="30"/>
  <c r="E25" i="30"/>
  <c r="D25" i="30"/>
  <c r="C25" i="30"/>
  <c r="B25" i="30"/>
  <c r="B94" i="30" s="1"/>
  <c r="W16" i="30"/>
  <c r="W90" i="30" s="1"/>
  <c r="V16" i="30"/>
  <c r="U16" i="30"/>
  <c r="U90" i="30" s="1"/>
  <c r="T16" i="30"/>
  <c r="T90" i="30" s="1"/>
  <c r="S16" i="30"/>
  <c r="R16" i="30"/>
  <c r="Q16" i="30"/>
  <c r="P16" i="30"/>
  <c r="P90" i="30" s="1"/>
  <c r="O16" i="30"/>
  <c r="O90" i="30" s="1"/>
  <c r="N16" i="30"/>
  <c r="N90" i="30" s="1"/>
  <c r="M16" i="30"/>
  <c r="L16" i="30"/>
  <c r="L119" i="30" s="1"/>
  <c r="K16" i="30"/>
  <c r="J16" i="30"/>
  <c r="I16" i="30"/>
  <c r="H16" i="30"/>
  <c r="G16" i="30"/>
  <c r="G90" i="30" s="1"/>
  <c r="F16" i="30"/>
  <c r="F90" i="30" s="1"/>
  <c r="E16" i="30"/>
  <c r="E90" i="30" s="1"/>
  <c r="D16" i="30"/>
  <c r="D90" i="30" s="1"/>
  <c r="C16" i="30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R105" i="29"/>
  <c r="J105" i="29"/>
  <c r="B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V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U94" i="29"/>
  <c r="T94" i="29"/>
  <c r="M94" i="29"/>
  <c r="E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S90" i="29"/>
  <c r="L90" i="29"/>
  <c r="D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U84" i="29" s="1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G84" i="29" s="1"/>
  <c r="F86" i="29"/>
  <c r="E86" i="29"/>
  <c r="D86" i="29"/>
  <c r="C86" i="29"/>
  <c r="B86" i="29"/>
  <c r="W85" i="29"/>
  <c r="W84" i="29" s="1"/>
  <c r="V85" i="29"/>
  <c r="U85" i="29"/>
  <c r="T85" i="29"/>
  <c r="S85" i="29"/>
  <c r="R85" i="29"/>
  <c r="Q85" i="29"/>
  <c r="Q84" i="29" s="1"/>
  <c r="P85" i="29"/>
  <c r="O85" i="29"/>
  <c r="O84" i="29" s="1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W105" i="29" s="1"/>
  <c r="V66" i="29"/>
  <c r="V105" i="29" s="1"/>
  <c r="U66" i="29"/>
  <c r="U105" i="29" s="1"/>
  <c r="T66" i="29"/>
  <c r="T123" i="29" s="1"/>
  <c r="S66" i="29"/>
  <c r="S105" i="29" s="1"/>
  <c r="R66" i="29"/>
  <c r="R123" i="29" s="1"/>
  <c r="Q66" i="29"/>
  <c r="Q123" i="29" s="1"/>
  <c r="P66" i="29"/>
  <c r="P123" i="29" s="1"/>
  <c r="O66" i="29"/>
  <c r="O105" i="29" s="1"/>
  <c r="N66" i="29"/>
  <c r="M66" i="29"/>
  <c r="M105" i="29" s="1"/>
  <c r="L66" i="29"/>
  <c r="L123" i="29" s="1"/>
  <c r="K66" i="29"/>
  <c r="K105" i="29" s="1"/>
  <c r="J66" i="29"/>
  <c r="J123" i="29" s="1"/>
  <c r="I66" i="29"/>
  <c r="I123" i="29" s="1"/>
  <c r="H66" i="29"/>
  <c r="H123" i="29" s="1"/>
  <c r="G66" i="29"/>
  <c r="G105" i="29" s="1"/>
  <c r="F66" i="29"/>
  <c r="E66" i="29"/>
  <c r="D66" i="29"/>
  <c r="D123" i="29" s="1"/>
  <c r="C66" i="29"/>
  <c r="C105" i="29" s="1"/>
  <c r="B66" i="29"/>
  <c r="B123" i="29" s="1"/>
  <c r="W45" i="29"/>
  <c r="W99" i="29" s="1"/>
  <c r="V45" i="29"/>
  <c r="V122" i="29" s="1"/>
  <c r="U45" i="29"/>
  <c r="U122" i="29" s="1"/>
  <c r="T45" i="29"/>
  <c r="S45" i="29"/>
  <c r="S99" i="29" s="1"/>
  <c r="R45" i="29"/>
  <c r="R122" i="29" s="1"/>
  <c r="Q45" i="29"/>
  <c r="Q99" i="29" s="1"/>
  <c r="P45" i="29"/>
  <c r="P99" i="29" s="1"/>
  <c r="O45" i="29"/>
  <c r="O99" i="29" s="1"/>
  <c r="N45" i="29"/>
  <c r="N122" i="29" s="1"/>
  <c r="M45" i="29"/>
  <c r="M122" i="29" s="1"/>
  <c r="L45" i="29"/>
  <c r="K45" i="29"/>
  <c r="J45" i="29"/>
  <c r="J122" i="29" s="1"/>
  <c r="I45" i="29"/>
  <c r="I99" i="29" s="1"/>
  <c r="H45" i="29"/>
  <c r="H99" i="29" s="1"/>
  <c r="G45" i="29"/>
  <c r="G99" i="29" s="1"/>
  <c r="F45" i="29"/>
  <c r="F122" i="29" s="1"/>
  <c r="E45" i="29"/>
  <c r="E99" i="29" s="1"/>
  <c r="D45" i="29"/>
  <c r="C45" i="29"/>
  <c r="C99" i="29" s="1"/>
  <c r="B45" i="29"/>
  <c r="B122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30" s="1"/>
  <c r="Q25" i="29"/>
  <c r="Q94" i="29" s="1"/>
  <c r="P25" i="29"/>
  <c r="P94" i="29" s="1"/>
  <c r="O25" i="29"/>
  <c r="O94" i="29" s="1"/>
  <c r="N25" i="29"/>
  <c r="N120" i="29" s="1"/>
  <c r="M25" i="29"/>
  <c r="M120" i="29" s="1"/>
  <c r="L25" i="29"/>
  <c r="L120" i="29" s="1"/>
  <c r="K25" i="29"/>
  <c r="K120" i="29" s="1"/>
  <c r="J25" i="29"/>
  <c r="I25" i="29"/>
  <c r="I94" i="29" s="1"/>
  <c r="H25" i="29"/>
  <c r="H94" i="29" s="1"/>
  <c r="G25" i="29"/>
  <c r="G94" i="29" s="1"/>
  <c r="F25" i="29"/>
  <c r="F120" i="29" s="1"/>
  <c r="E25" i="29"/>
  <c r="E120" i="29" s="1"/>
  <c r="D25" i="29"/>
  <c r="D120" i="29" s="1"/>
  <c r="C25" i="29"/>
  <c r="C120" i="29" s="1"/>
  <c r="B25" i="29"/>
  <c r="W16" i="29"/>
  <c r="W90" i="29" s="1"/>
  <c r="V16" i="29"/>
  <c r="V90" i="29" s="1"/>
  <c r="U16" i="29"/>
  <c r="U90" i="29" s="1"/>
  <c r="T16" i="29"/>
  <c r="T119" i="29" s="1"/>
  <c r="S16" i="29"/>
  <c r="S119" i="29" s="1"/>
  <c r="R16" i="29"/>
  <c r="R119" i="29" s="1"/>
  <c r="Q16" i="29"/>
  <c r="Q119" i="29" s="1"/>
  <c r="P16" i="29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90" i="29" s="1"/>
  <c r="H16" i="29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90" i="29" s="1"/>
  <c r="A1" i="29"/>
  <c r="W38" i="28"/>
  <c r="O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N33" i="28"/>
  <c r="N38" i="28" s="1"/>
  <c r="N175" i="4" s="1"/>
  <c r="M33" i="28"/>
  <c r="M38" i="28" s="1"/>
  <c r="L33" i="28"/>
  <c r="L38" i="28" s="1"/>
  <c r="K33" i="28"/>
  <c r="K38" i="28" s="1"/>
  <c r="J33" i="28"/>
  <c r="J38" i="28" s="1"/>
  <c r="I33" i="28"/>
  <c r="I38" i="28" s="1"/>
  <c r="I175" i="4" s="1"/>
  <c r="H33" i="28"/>
  <c r="H38" i="28" s="1"/>
  <c r="H175" i="4" s="1"/>
  <c r="G33" i="28"/>
  <c r="G38" i="28" s="1"/>
  <c r="G175" i="4" s="1"/>
  <c r="F33" i="28"/>
  <c r="F38" i="28" s="1"/>
  <c r="F175" i="4" s="1"/>
  <c r="E33" i="28"/>
  <c r="E38" i="28" s="1"/>
  <c r="D33" i="28"/>
  <c r="D38" i="28" s="1"/>
  <c r="C33" i="28"/>
  <c r="C38" i="28" s="1"/>
  <c r="B33" i="28"/>
  <c r="B38" i="28" s="1"/>
  <c r="B175" i="4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S126" i="27" s="1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F126" i="27" s="1"/>
  <c r="E129" i="27"/>
  <c r="D129" i="27"/>
  <c r="C129" i="27"/>
  <c r="B129" i="27"/>
  <c r="W128" i="27"/>
  <c r="V128" i="27"/>
  <c r="V126" i="27" s="1"/>
  <c r="U128" i="27"/>
  <c r="T128" i="27"/>
  <c r="S128" i="27"/>
  <c r="R128" i="27"/>
  <c r="Q128" i="27"/>
  <c r="Q126" i="27" s="1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E126" i="27" s="1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N126" i="27" s="1"/>
  <c r="M127" i="27"/>
  <c r="L127" i="27"/>
  <c r="K127" i="27"/>
  <c r="J127" i="27"/>
  <c r="I127" i="27"/>
  <c r="H127" i="27"/>
  <c r="G127" i="27"/>
  <c r="G126" i="27" s="1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N110" i="27" s="1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L110" i="27" s="1"/>
  <c r="K112" i="27"/>
  <c r="K110" i="27" s="1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S110" i="27" s="1"/>
  <c r="R111" i="27"/>
  <c r="Q111" i="27"/>
  <c r="P111" i="27"/>
  <c r="O111" i="27"/>
  <c r="N111" i="27"/>
  <c r="M111" i="27"/>
  <c r="M110" i="27" s="1"/>
  <c r="L111" i="27"/>
  <c r="K111" i="27"/>
  <c r="J111" i="27"/>
  <c r="I111" i="27"/>
  <c r="H111" i="27"/>
  <c r="H110" i="27" s="1"/>
  <c r="G111" i="27"/>
  <c r="F111" i="27"/>
  <c r="E111" i="27"/>
  <c r="D111" i="27"/>
  <c r="C111" i="27"/>
  <c r="C110" i="27" s="1"/>
  <c r="B111" i="27"/>
  <c r="B110" i="27" s="1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W105" i="27"/>
  <c r="U105" i="27"/>
  <c r="T105" i="27"/>
  <c r="P105" i="27"/>
  <c r="M105" i="27"/>
  <c r="L105" i="27"/>
  <c r="K105" i="27"/>
  <c r="C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J98" i="27" s="1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W98" i="27" s="1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H98" i="27" s="1"/>
  <c r="G100" i="27"/>
  <c r="F100" i="27"/>
  <c r="E100" i="27"/>
  <c r="D100" i="27"/>
  <c r="C100" i="27"/>
  <c r="B100" i="27"/>
  <c r="W99" i="27"/>
  <c r="V99" i="27"/>
  <c r="U99" i="27"/>
  <c r="T99" i="27"/>
  <c r="T98" i="27" s="1"/>
  <c r="S99" i="27"/>
  <c r="S98" i="27" s="1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U122" i="27" s="1"/>
  <c r="T69" i="27"/>
  <c r="S69" i="27"/>
  <c r="R69" i="27"/>
  <c r="Q69" i="27"/>
  <c r="P69" i="27"/>
  <c r="O69" i="27"/>
  <c r="N69" i="27"/>
  <c r="M69" i="27"/>
  <c r="M122" i="27" s="1"/>
  <c r="L69" i="27"/>
  <c r="K69" i="27"/>
  <c r="J69" i="27"/>
  <c r="I69" i="27"/>
  <c r="H69" i="27"/>
  <c r="G69" i="27"/>
  <c r="F69" i="27"/>
  <c r="E69" i="27"/>
  <c r="E122" i="27" s="1"/>
  <c r="D69" i="27"/>
  <c r="C69" i="27"/>
  <c r="B69" i="27"/>
  <c r="W56" i="27"/>
  <c r="V56" i="27"/>
  <c r="U56" i="27"/>
  <c r="T56" i="27"/>
  <c r="S56" i="27"/>
  <c r="S119" i="27" s="1"/>
  <c r="R56" i="27"/>
  <c r="Q56" i="27"/>
  <c r="P56" i="27"/>
  <c r="O56" i="27"/>
  <c r="N56" i="27"/>
  <c r="M56" i="27"/>
  <c r="L56" i="27"/>
  <c r="K56" i="27"/>
  <c r="K119" i="27" s="1"/>
  <c r="J56" i="27"/>
  <c r="I56" i="27"/>
  <c r="I119" i="27" s="1"/>
  <c r="H56" i="27"/>
  <c r="G56" i="27"/>
  <c r="F56" i="27"/>
  <c r="E56" i="27"/>
  <c r="D56" i="27"/>
  <c r="C56" i="27"/>
  <c r="C119" i="27" s="1"/>
  <c r="B56" i="27"/>
  <c r="W43" i="27"/>
  <c r="V43" i="27"/>
  <c r="U43" i="27"/>
  <c r="T43" i="27"/>
  <c r="S43" i="27"/>
  <c r="R43" i="27"/>
  <c r="Q43" i="27"/>
  <c r="Q116" i="27" s="1"/>
  <c r="P43" i="27"/>
  <c r="O43" i="27"/>
  <c r="N43" i="27"/>
  <c r="M43" i="27"/>
  <c r="L43" i="27"/>
  <c r="K43" i="27"/>
  <c r="J43" i="27"/>
  <c r="I43" i="27"/>
  <c r="I116" i="27" s="1"/>
  <c r="H43" i="27"/>
  <c r="G43" i="27"/>
  <c r="F43" i="27"/>
  <c r="E43" i="27"/>
  <c r="D43" i="27"/>
  <c r="C43" i="27"/>
  <c r="B43" i="27"/>
  <c r="W17" i="27"/>
  <c r="W143" i="27" s="1"/>
  <c r="V17" i="27"/>
  <c r="V143" i="27" s="1"/>
  <c r="U17" i="27"/>
  <c r="U143" i="27" s="1"/>
  <c r="T17" i="27"/>
  <c r="T143" i="27" s="1"/>
  <c r="S17" i="27"/>
  <c r="S143" i="27" s="1"/>
  <c r="R17" i="27"/>
  <c r="Q17" i="27"/>
  <c r="P17" i="27"/>
  <c r="P143" i="27" s="1"/>
  <c r="O17" i="27"/>
  <c r="O143" i="27" s="1"/>
  <c r="N17" i="27"/>
  <c r="N143" i="27" s="1"/>
  <c r="M17" i="27"/>
  <c r="M143" i="27" s="1"/>
  <c r="L17" i="27"/>
  <c r="L143" i="27" s="1"/>
  <c r="K17" i="27"/>
  <c r="K143" i="27" s="1"/>
  <c r="J17" i="27"/>
  <c r="I17" i="27"/>
  <c r="H17" i="27"/>
  <c r="H143" i="27" s="1"/>
  <c r="G17" i="27"/>
  <c r="G143" i="27" s="1"/>
  <c r="F17" i="27"/>
  <c r="F143" i="27" s="1"/>
  <c r="E17" i="27"/>
  <c r="E143" i="27" s="1"/>
  <c r="D17" i="27"/>
  <c r="D143" i="27" s="1"/>
  <c r="C17" i="27"/>
  <c r="C143" i="27" s="1"/>
  <c r="B17" i="27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C152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U126" i="26" s="1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D126" i="26" s="1"/>
  <c r="C129" i="26"/>
  <c r="B129" i="26"/>
  <c r="W128" i="26"/>
  <c r="W126" i="26" s="1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V126" i="26" s="1"/>
  <c r="U127" i="26"/>
  <c r="T127" i="26"/>
  <c r="T126" i="26" s="1"/>
  <c r="S127" i="26"/>
  <c r="R127" i="26"/>
  <c r="Q127" i="26"/>
  <c r="P127" i="26"/>
  <c r="P126" i="26" s="1"/>
  <c r="O127" i="26"/>
  <c r="O126" i="26" s="1"/>
  <c r="N127" i="26"/>
  <c r="N126" i="26" s="1"/>
  <c r="M127" i="26"/>
  <c r="L127" i="26"/>
  <c r="L126" i="26" s="1"/>
  <c r="K127" i="26"/>
  <c r="J127" i="26"/>
  <c r="I127" i="26"/>
  <c r="H127" i="26"/>
  <c r="G127" i="26"/>
  <c r="F127" i="26"/>
  <c r="F126" i="26" s="1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K119" i="26"/>
  <c r="I119" i="26"/>
  <c r="C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V110" i="26" s="1"/>
  <c r="U111" i="26"/>
  <c r="T111" i="26"/>
  <c r="S111" i="26"/>
  <c r="R111" i="26"/>
  <c r="Q111" i="26"/>
  <c r="P111" i="26"/>
  <c r="O111" i="26"/>
  <c r="N111" i="26"/>
  <c r="N110" i="26" s="1"/>
  <c r="M111" i="26"/>
  <c r="L111" i="26"/>
  <c r="K111" i="26"/>
  <c r="J111" i="26"/>
  <c r="J110" i="26" s="1"/>
  <c r="I111" i="26"/>
  <c r="H111" i="26"/>
  <c r="G111" i="26"/>
  <c r="F111" i="26"/>
  <c r="F110" i="26" s="1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W105" i="26"/>
  <c r="V105" i="26"/>
  <c r="Q105" i="26"/>
  <c r="G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Q98" i="26" s="1"/>
  <c r="P101" i="26"/>
  <c r="P98" i="26" s="1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W98" i="26" s="1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H98" i="26" s="1"/>
  <c r="G99" i="26"/>
  <c r="F99" i="26"/>
  <c r="E99" i="26"/>
  <c r="D99" i="26"/>
  <c r="C99" i="26"/>
  <c r="B99" i="26"/>
  <c r="B98" i="26" s="1"/>
  <c r="K98" i="26"/>
  <c r="W69" i="26"/>
  <c r="V69" i="26"/>
  <c r="V122" i="26" s="1"/>
  <c r="U69" i="26"/>
  <c r="T69" i="26"/>
  <c r="S69" i="26"/>
  <c r="R69" i="26"/>
  <c r="Q69" i="26"/>
  <c r="P69" i="26"/>
  <c r="O69" i="26"/>
  <c r="N69" i="26"/>
  <c r="M69" i="26"/>
  <c r="L69" i="26"/>
  <c r="K69" i="26"/>
  <c r="J69" i="26"/>
  <c r="J154" i="26" s="1"/>
  <c r="I69" i="26"/>
  <c r="H69" i="26"/>
  <c r="H122" i="26" s="1"/>
  <c r="G69" i="26"/>
  <c r="F69" i="26"/>
  <c r="F122" i="26" s="1"/>
  <c r="E69" i="26"/>
  <c r="D69" i="26"/>
  <c r="C69" i="26"/>
  <c r="B69" i="26"/>
  <c r="B154" i="26" s="1"/>
  <c r="W56" i="26"/>
  <c r="V56" i="26"/>
  <c r="V119" i="26" s="1"/>
  <c r="U56" i="26"/>
  <c r="U119" i="26" s="1"/>
  <c r="T56" i="26"/>
  <c r="T119" i="26" s="1"/>
  <c r="S56" i="26"/>
  <c r="S153" i="26" s="1"/>
  <c r="R56" i="26"/>
  <c r="Q56" i="26"/>
  <c r="Q119" i="26" s="1"/>
  <c r="P56" i="26"/>
  <c r="P119" i="26" s="1"/>
  <c r="O56" i="26"/>
  <c r="N56" i="26"/>
  <c r="N119" i="26" s="1"/>
  <c r="M56" i="26"/>
  <c r="M119" i="26" s="1"/>
  <c r="L56" i="26"/>
  <c r="L119" i="26" s="1"/>
  <c r="K56" i="26"/>
  <c r="J56" i="26"/>
  <c r="I56" i="26"/>
  <c r="H56" i="26"/>
  <c r="H119" i="26" s="1"/>
  <c r="G56" i="26"/>
  <c r="F56" i="26"/>
  <c r="F119" i="26" s="1"/>
  <c r="E56" i="26"/>
  <c r="E119" i="26" s="1"/>
  <c r="D56" i="26"/>
  <c r="D119" i="26" s="1"/>
  <c r="C56" i="26"/>
  <c r="B56" i="26"/>
  <c r="W43" i="26"/>
  <c r="V43" i="26"/>
  <c r="V152" i="26" s="1"/>
  <c r="U43" i="26"/>
  <c r="T43" i="26"/>
  <c r="S43" i="26"/>
  <c r="S116" i="26" s="1"/>
  <c r="R43" i="26"/>
  <c r="R116" i="26" s="1"/>
  <c r="Q43" i="26"/>
  <c r="Q116" i="26" s="1"/>
  <c r="P43" i="26"/>
  <c r="P152" i="26" s="1"/>
  <c r="O43" i="26"/>
  <c r="N43" i="26"/>
  <c r="M43" i="26"/>
  <c r="L43" i="26"/>
  <c r="K43" i="26"/>
  <c r="K116" i="26" s="1"/>
  <c r="J43" i="26"/>
  <c r="J116" i="26" s="1"/>
  <c r="I43" i="26"/>
  <c r="I116" i="26" s="1"/>
  <c r="H43" i="26"/>
  <c r="G43" i="26"/>
  <c r="F43" i="26"/>
  <c r="E43" i="26"/>
  <c r="D43" i="26"/>
  <c r="C43" i="26"/>
  <c r="C116" i="26" s="1"/>
  <c r="B43" i="26"/>
  <c r="B116" i="26" s="1"/>
  <c r="W17" i="26"/>
  <c r="W143" i="26" s="1"/>
  <c r="V17" i="26"/>
  <c r="V143" i="26" s="1"/>
  <c r="U17" i="26"/>
  <c r="U105" i="26" s="1"/>
  <c r="T17" i="26"/>
  <c r="T105" i="26" s="1"/>
  <c r="S17" i="26"/>
  <c r="R17" i="26"/>
  <c r="R105" i="26" s="1"/>
  <c r="Q17" i="26"/>
  <c r="Q143" i="26" s="1"/>
  <c r="P17" i="26"/>
  <c r="P143" i="26" s="1"/>
  <c r="O17" i="26"/>
  <c r="O143" i="26" s="1"/>
  <c r="N17" i="26"/>
  <c r="N143" i="26" s="1"/>
  <c r="M17" i="26"/>
  <c r="M105" i="26" s="1"/>
  <c r="L17" i="26"/>
  <c r="L105" i="26" s="1"/>
  <c r="K17" i="26"/>
  <c r="J17" i="26"/>
  <c r="J105" i="26" s="1"/>
  <c r="I17" i="26"/>
  <c r="I143" i="26" s="1"/>
  <c r="H17" i="26"/>
  <c r="H143" i="26" s="1"/>
  <c r="G17" i="26"/>
  <c r="G143" i="26" s="1"/>
  <c r="F17" i="26"/>
  <c r="F143" i="26" s="1"/>
  <c r="E17" i="26"/>
  <c r="E105" i="26" s="1"/>
  <c r="D17" i="26"/>
  <c r="D105" i="26" s="1"/>
  <c r="C17" i="26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V156" i="25" s="1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L156" i="25" s="1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J156" i="25" s="1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K156" i="25" s="1"/>
  <c r="J157" i="25"/>
  <c r="I157" i="25"/>
  <c r="H157" i="25"/>
  <c r="G157" i="25"/>
  <c r="F157" i="25"/>
  <c r="E157" i="25"/>
  <c r="D157" i="25"/>
  <c r="C157" i="25"/>
  <c r="C156" i="25" s="1"/>
  <c r="B157" i="25"/>
  <c r="T154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126" i="25" s="1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K126" i="25" s="1"/>
  <c r="J128" i="25"/>
  <c r="I128" i="25"/>
  <c r="H128" i="25"/>
  <c r="G128" i="25"/>
  <c r="F128" i="25"/>
  <c r="E128" i="25"/>
  <c r="D128" i="25"/>
  <c r="C128" i="25"/>
  <c r="C126" i="25" s="1"/>
  <c r="B128" i="25"/>
  <c r="W127" i="25"/>
  <c r="V127" i="25"/>
  <c r="U127" i="25"/>
  <c r="U126" i="25" s="1"/>
  <c r="T127" i="25"/>
  <c r="S127" i="25"/>
  <c r="S126" i="25" s="1"/>
  <c r="R127" i="25"/>
  <c r="Q127" i="25"/>
  <c r="P127" i="25"/>
  <c r="O127" i="25"/>
  <c r="N127" i="25"/>
  <c r="M127" i="25"/>
  <c r="M126" i="25" s="1"/>
  <c r="L127" i="25"/>
  <c r="K127" i="25"/>
  <c r="J127" i="25"/>
  <c r="I127" i="25"/>
  <c r="H127" i="25"/>
  <c r="G127" i="25"/>
  <c r="F127" i="25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N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P119" i="25"/>
  <c r="H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V110" i="25" s="1"/>
  <c r="U111" i="25"/>
  <c r="U110" i="25" s="1"/>
  <c r="T111" i="25"/>
  <c r="S111" i="25"/>
  <c r="R111" i="25"/>
  <c r="Q111" i="25"/>
  <c r="P111" i="25"/>
  <c r="O111" i="25"/>
  <c r="N111" i="25"/>
  <c r="N110" i="25" s="1"/>
  <c r="M111" i="25"/>
  <c r="M110" i="25" s="1"/>
  <c r="L111" i="25"/>
  <c r="K111" i="25"/>
  <c r="J111" i="25"/>
  <c r="I111" i="25"/>
  <c r="H111" i="25"/>
  <c r="G111" i="25"/>
  <c r="F111" i="25"/>
  <c r="E111" i="25"/>
  <c r="E110" i="25" s="1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I98" i="25" s="1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V105" i="25"/>
  <c r="T105" i="25"/>
  <c r="N105" i="25"/>
  <c r="F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Q98" i="25" s="1"/>
  <c r="P102" i="25"/>
  <c r="P98" i="25" s="1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D98" i="25" s="1"/>
  <c r="C100" i="25"/>
  <c r="B100" i="25"/>
  <c r="W99" i="25"/>
  <c r="W98" i="25" s="1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G98" i="25" s="1"/>
  <c r="F99" i="25"/>
  <c r="E99" i="25"/>
  <c r="D99" i="25"/>
  <c r="C99" i="25"/>
  <c r="B99" i="25"/>
  <c r="O98" i="25"/>
  <c r="H98" i="25"/>
  <c r="W69" i="25"/>
  <c r="W154" i="25" s="1"/>
  <c r="V69" i="25"/>
  <c r="V154" i="25" s="1"/>
  <c r="U69" i="25"/>
  <c r="U154" i="25" s="1"/>
  <c r="T69" i="25"/>
  <c r="T122" i="25" s="1"/>
  <c r="S69" i="25"/>
  <c r="S122" i="25" s="1"/>
  <c r="R69" i="25"/>
  <c r="R122" i="25" s="1"/>
  <c r="Q69" i="25"/>
  <c r="Q154" i="25" s="1"/>
  <c r="P69" i="25"/>
  <c r="P154" i="25" s="1"/>
  <c r="O69" i="25"/>
  <c r="O154" i="25" s="1"/>
  <c r="N69" i="25"/>
  <c r="N154" i="25" s="1"/>
  <c r="M69" i="25"/>
  <c r="M154" i="25" s="1"/>
  <c r="L69" i="25"/>
  <c r="L122" i="25" s="1"/>
  <c r="K69" i="25"/>
  <c r="K122" i="25" s="1"/>
  <c r="J69" i="25"/>
  <c r="J122" i="25" s="1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22" i="25" s="1"/>
  <c r="C69" i="25"/>
  <c r="C122" i="25" s="1"/>
  <c r="B69" i="25"/>
  <c r="B122" i="25" s="1"/>
  <c r="W56" i="25"/>
  <c r="W153" i="25" s="1"/>
  <c r="V56" i="25"/>
  <c r="V153" i="25" s="1"/>
  <c r="U56" i="25"/>
  <c r="U119" i="25" s="1"/>
  <c r="T56" i="25"/>
  <c r="S56" i="25"/>
  <c r="S119" i="25" s="1"/>
  <c r="R56" i="25"/>
  <c r="R119" i="25" s="1"/>
  <c r="Q56" i="25"/>
  <c r="Q119" i="25" s="1"/>
  <c r="P56" i="25"/>
  <c r="P153" i="25" s="1"/>
  <c r="O56" i="25"/>
  <c r="O153" i="25" s="1"/>
  <c r="N56" i="25"/>
  <c r="N153" i="25" s="1"/>
  <c r="M56" i="25"/>
  <c r="M119" i="25" s="1"/>
  <c r="L56" i="25"/>
  <c r="K56" i="25"/>
  <c r="K119" i="25" s="1"/>
  <c r="J56" i="25"/>
  <c r="J119" i="25" s="1"/>
  <c r="I56" i="25"/>
  <c r="I119" i="25" s="1"/>
  <c r="H56" i="25"/>
  <c r="H153" i="25" s="1"/>
  <c r="G56" i="25"/>
  <c r="G153" i="25" s="1"/>
  <c r="F56" i="25"/>
  <c r="F153" i="25" s="1"/>
  <c r="E56" i="25"/>
  <c r="E119" i="25" s="1"/>
  <c r="D56" i="25"/>
  <c r="C56" i="25"/>
  <c r="C119" i="25" s="1"/>
  <c r="B56" i="25"/>
  <c r="B119" i="25" s="1"/>
  <c r="W43" i="25"/>
  <c r="W116" i="25" s="1"/>
  <c r="V43" i="25"/>
  <c r="V116" i="25" s="1"/>
  <c r="U43" i="25"/>
  <c r="U152" i="25" s="1"/>
  <c r="T43" i="25"/>
  <c r="T152" i="25" s="1"/>
  <c r="S43" i="25"/>
  <c r="S152" i="25" s="1"/>
  <c r="R43" i="25"/>
  <c r="R152" i="25" s="1"/>
  <c r="Q43" i="25"/>
  <c r="Q152" i="25" s="1"/>
  <c r="P43" i="25"/>
  <c r="P116" i="25" s="1"/>
  <c r="O43" i="25"/>
  <c r="O116" i="25" s="1"/>
  <c r="N43" i="25"/>
  <c r="N116" i="25" s="1"/>
  <c r="M43" i="25"/>
  <c r="M152" i="25" s="1"/>
  <c r="L43" i="25"/>
  <c r="L152" i="25" s="1"/>
  <c r="K43" i="25"/>
  <c r="K152" i="25" s="1"/>
  <c r="J43" i="25"/>
  <c r="J152" i="25" s="1"/>
  <c r="I43" i="25"/>
  <c r="I152" i="25" s="1"/>
  <c r="H43" i="25"/>
  <c r="H116" i="25" s="1"/>
  <c r="G43" i="25"/>
  <c r="G116" i="25" s="1"/>
  <c r="F43" i="25"/>
  <c r="F116" i="25" s="1"/>
  <c r="E43" i="25"/>
  <c r="E152" i="25" s="1"/>
  <c r="D43" i="25"/>
  <c r="D152" i="25" s="1"/>
  <c r="C43" i="25"/>
  <c r="C152" i="25" s="1"/>
  <c r="B43" i="25"/>
  <c r="B152" i="25" s="1"/>
  <c r="W17" i="25"/>
  <c r="W105" i="25" s="1"/>
  <c r="V17" i="25"/>
  <c r="V143" i="25" s="1"/>
  <c r="U17" i="25"/>
  <c r="U143" i="25" s="1"/>
  <c r="T17" i="25"/>
  <c r="T143" i="25" s="1"/>
  <c r="S17" i="25"/>
  <c r="S105" i="25" s="1"/>
  <c r="R17" i="25"/>
  <c r="R105" i="25" s="1"/>
  <c r="Q17" i="25"/>
  <c r="Q105" i="25" s="1"/>
  <c r="P17" i="25"/>
  <c r="P105" i="25" s="1"/>
  <c r="O17" i="25"/>
  <c r="O105" i="25" s="1"/>
  <c r="N17" i="25"/>
  <c r="N143" i="25" s="1"/>
  <c r="M17" i="25"/>
  <c r="M143" i="25" s="1"/>
  <c r="L17" i="25"/>
  <c r="L143" i="25" s="1"/>
  <c r="K17" i="25"/>
  <c r="K105" i="25" s="1"/>
  <c r="J17" i="25"/>
  <c r="J105" i="25" s="1"/>
  <c r="I17" i="25"/>
  <c r="I105" i="25" s="1"/>
  <c r="H17" i="25"/>
  <c r="H105" i="25" s="1"/>
  <c r="G17" i="25"/>
  <c r="G105" i="25" s="1"/>
  <c r="F17" i="25"/>
  <c r="F143" i="25" s="1"/>
  <c r="E17" i="25"/>
  <c r="E143" i="25" s="1"/>
  <c r="D17" i="25"/>
  <c r="D143" i="25" s="1"/>
  <c r="C17" i="25"/>
  <c r="C105" i="25" s="1"/>
  <c r="B17" i="25"/>
  <c r="B105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S67" i="24"/>
  <c r="K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119" i="4" s="1"/>
  <c r="V60" i="24"/>
  <c r="U60" i="24"/>
  <c r="T60" i="24"/>
  <c r="T119" i="4" s="1"/>
  <c r="S60" i="24"/>
  <c r="R60" i="24"/>
  <c r="R119" i="4" s="1"/>
  <c r="Q60" i="24"/>
  <c r="P60" i="24"/>
  <c r="O60" i="24"/>
  <c r="N60" i="24"/>
  <c r="M60" i="24"/>
  <c r="L60" i="24"/>
  <c r="K60" i="24"/>
  <c r="J60" i="24"/>
  <c r="I60" i="24"/>
  <c r="H60" i="24"/>
  <c r="G60" i="24"/>
  <c r="G77" i="24" s="1"/>
  <c r="G174" i="4" s="1"/>
  <c r="F60" i="24"/>
  <c r="E60" i="24"/>
  <c r="D60" i="24"/>
  <c r="C60" i="24"/>
  <c r="C57" i="24" s="1"/>
  <c r="C116" i="4" s="1"/>
  <c r="B60" i="24"/>
  <c r="W59" i="24"/>
  <c r="V59" i="24"/>
  <c r="U59" i="24"/>
  <c r="T59" i="24"/>
  <c r="S59" i="24"/>
  <c r="R59" i="24"/>
  <c r="Q59" i="24"/>
  <c r="Q118" i="4" s="1"/>
  <c r="P59" i="24"/>
  <c r="O59" i="24"/>
  <c r="N59" i="24"/>
  <c r="N118" i="4" s="1"/>
  <c r="M59" i="24"/>
  <c r="L59" i="24"/>
  <c r="L118" i="4" s="1"/>
  <c r="K59" i="24"/>
  <c r="J59" i="24"/>
  <c r="I59" i="24"/>
  <c r="H59" i="24"/>
  <c r="G59" i="24"/>
  <c r="F59" i="24"/>
  <c r="F118" i="4" s="1"/>
  <c r="E59" i="24"/>
  <c r="D59" i="24"/>
  <c r="C59" i="24"/>
  <c r="B59" i="24"/>
  <c r="W58" i="24"/>
  <c r="V58" i="24"/>
  <c r="U58" i="24"/>
  <c r="T58" i="24"/>
  <c r="S58" i="24"/>
  <c r="S57" i="24" s="1"/>
  <c r="S116" i="4" s="1"/>
  <c r="R58" i="24"/>
  <c r="Q58" i="24"/>
  <c r="P58" i="24"/>
  <c r="O58" i="24"/>
  <c r="N58" i="24"/>
  <c r="M58" i="24"/>
  <c r="L58" i="24"/>
  <c r="K58" i="24"/>
  <c r="J58" i="24"/>
  <c r="I58" i="24"/>
  <c r="H58" i="24"/>
  <c r="H117" i="4" s="1"/>
  <c r="G58" i="24"/>
  <c r="F58" i="24"/>
  <c r="F117" i="4" s="1"/>
  <c r="E58" i="24"/>
  <c r="D58" i="24"/>
  <c r="C58" i="24"/>
  <c r="B58" i="24"/>
  <c r="W55" i="24"/>
  <c r="W77" i="24" s="1"/>
  <c r="W174" i="4" s="1"/>
  <c r="V55" i="24"/>
  <c r="U55" i="24"/>
  <c r="T55" i="24"/>
  <c r="S55" i="24"/>
  <c r="R55" i="24"/>
  <c r="R69" i="24" s="1"/>
  <c r="Q55" i="24"/>
  <c r="P55" i="24"/>
  <c r="P72" i="4" s="1"/>
  <c r="P145" i="4" s="1"/>
  <c r="O55" i="24"/>
  <c r="O77" i="24" s="1"/>
  <c r="O174" i="4" s="1"/>
  <c r="N55" i="24"/>
  <c r="M55" i="24"/>
  <c r="M72" i="4" s="1"/>
  <c r="L55" i="24"/>
  <c r="K55" i="24"/>
  <c r="J55" i="24"/>
  <c r="I55" i="24"/>
  <c r="I72" i="4" s="1"/>
  <c r="H55" i="24"/>
  <c r="G55" i="24"/>
  <c r="G69" i="24" s="1"/>
  <c r="F55" i="24"/>
  <c r="E55" i="24"/>
  <c r="D55" i="24"/>
  <c r="C55" i="24"/>
  <c r="B55" i="24"/>
  <c r="B72" i="4" s="1"/>
  <c r="W54" i="24"/>
  <c r="V54" i="24"/>
  <c r="U54" i="24"/>
  <c r="U68" i="24" s="1"/>
  <c r="T54" i="24"/>
  <c r="S54" i="24"/>
  <c r="R54" i="24"/>
  <c r="Q54" i="24"/>
  <c r="P54" i="24"/>
  <c r="P76" i="24" s="1"/>
  <c r="O54" i="24"/>
  <c r="N54" i="24"/>
  <c r="M54" i="24"/>
  <c r="M68" i="24" s="1"/>
  <c r="L54" i="24"/>
  <c r="K54" i="24"/>
  <c r="K52" i="24" s="1"/>
  <c r="J54" i="24"/>
  <c r="J71" i="4" s="1"/>
  <c r="J144" i="4" s="1"/>
  <c r="I54" i="24"/>
  <c r="H54" i="24"/>
  <c r="H76" i="24" s="1"/>
  <c r="H173" i="4" s="1"/>
  <c r="G54" i="24"/>
  <c r="F54" i="24"/>
  <c r="F68" i="24" s="1"/>
  <c r="E54" i="24"/>
  <c r="E68" i="24" s="1"/>
  <c r="D54" i="24"/>
  <c r="C54" i="24"/>
  <c r="C71" i="4" s="1"/>
  <c r="C144" i="4" s="1"/>
  <c r="B54" i="24"/>
  <c r="W53" i="24"/>
  <c r="V53" i="24"/>
  <c r="V75" i="24" s="1"/>
  <c r="U53" i="24"/>
  <c r="T53" i="24"/>
  <c r="T75" i="24" s="1"/>
  <c r="S53" i="24"/>
  <c r="S75" i="24" s="1"/>
  <c r="S172" i="4" s="1"/>
  <c r="R53" i="24"/>
  <c r="Q53" i="24"/>
  <c r="P53" i="24"/>
  <c r="O53" i="24"/>
  <c r="N53" i="24"/>
  <c r="N75" i="24" s="1"/>
  <c r="M53" i="24"/>
  <c r="L53" i="24"/>
  <c r="L75" i="24" s="1"/>
  <c r="K53" i="24"/>
  <c r="K75" i="24" s="1"/>
  <c r="K172" i="4" s="1"/>
  <c r="J53" i="24"/>
  <c r="I53" i="24"/>
  <c r="H53" i="24"/>
  <c r="G53" i="24"/>
  <c r="F53" i="24"/>
  <c r="F75" i="24" s="1"/>
  <c r="E53" i="24"/>
  <c r="D53" i="24"/>
  <c r="D75" i="24" s="1"/>
  <c r="C53" i="24"/>
  <c r="B53" i="24"/>
  <c r="B52" i="24" s="1"/>
  <c r="B69" i="4" s="1"/>
  <c r="B142" i="4" s="1"/>
  <c r="S52" i="24"/>
  <c r="R52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V4" i="24"/>
  <c r="V3" i="24" s="1"/>
  <c r="U4" i="24"/>
  <c r="T4" i="24"/>
  <c r="T3" i="24" s="1"/>
  <c r="S4" i="24"/>
  <c r="S3" i="24" s="1"/>
  <c r="R4" i="24"/>
  <c r="R3" i="24" s="1"/>
  <c r="Q4" i="24"/>
  <c r="P4" i="24"/>
  <c r="O4" i="24"/>
  <c r="O3" i="24" s="1"/>
  <c r="N4" i="24"/>
  <c r="N3" i="24" s="1"/>
  <c r="M4" i="24"/>
  <c r="M3" i="24" s="1"/>
  <c r="M17" i="4" s="1"/>
  <c r="L4" i="24"/>
  <c r="L3" i="24" s="1"/>
  <c r="K4" i="24"/>
  <c r="K3" i="24" s="1"/>
  <c r="J4" i="24"/>
  <c r="J3" i="24" s="1"/>
  <c r="I4" i="24"/>
  <c r="I3" i="24" s="1"/>
  <c r="I17" i="4" s="1"/>
  <c r="H4" i="24"/>
  <c r="H3" i="24" s="1"/>
  <c r="G4" i="24"/>
  <c r="G3" i="24" s="1"/>
  <c r="F4" i="24"/>
  <c r="F3" i="24" s="1"/>
  <c r="E4" i="24"/>
  <c r="E3" i="24" s="1"/>
  <c r="E17" i="4" s="1"/>
  <c r="D4" i="24"/>
  <c r="D3" i="24" s="1"/>
  <c r="C4" i="24"/>
  <c r="C3" i="24" s="1"/>
  <c r="C17" i="4" s="1"/>
  <c r="B4" i="24"/>
  <c r="B3" i="24" s="1"/>
  <c r="W3" i="24"/>
  <c r="U3" i="24"/>
  <c r="Q3" i="24"/>
  <c r="P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U119" i="23"/>
  <c r="T119" i="23"/>
  <c r="S119" i="23"/>
  <c r="S213" i="23" s="1"/>
  <c r="R119" i="23"/>
  <c r="R213" i="23" s="1"/>
  <c r="Q119" i="23"/>
  <c r="P119" i="23"/>
  <c r="O119" i="23"/>
  <c r="N119" i="23"/>
  <c r="M119" i="23"/>
  <c r="M99" i="23" s="1"/>
  <c r="M62" i="20" s="1"/>
  <c r="M115" i="4" s="1"/>
  <c r="L119" i="23"/>
  <c r="K119" i="23"/>
  <c r="K213" i="23" s="1"/>
  <c r="J119" i="23"/>
  <c r="J213" i="23" s="1"/>
  <c r="I119" i="23"/>
  <c r="H119" i="23"/>
  <c r="H99" i="23" s="1"/>
  <c r="G119" i="23"/>
  <c r="F119" i="23"/>
  <c r="E119" i="23"/>
  <c r="E213" i="23" s="1"/>
  <c r="D119" i="23"/>
  <c r="C119" i="23"/>
  <c r="C213" i="23" s="1"/>
  <c r="B119" i="23"/>
  <c r="B213" i="23" s="1"/>
  <c r="W110" i="23"/>
  <c r="V110" i="23"/>
  <c r="U110" i="23"/>
  <c r="U99" i="23" s="1"/>
  <c r="U62" i="20" s="1"/>
  <c r="U115" i="4" s="1"/>
  <c r="T110" i="23"/>
  <c r="S110" i="23"/>
  <c r="S211" i="23" s="1"/>
  <c r="R110" i="23"/>
  <c r="Q110" i="23"/>
  <c r="P110" i="23"/>
  <c r="O110" i="23"/>
  <c r="N110" i="23"/>
  <c r="M110" i="23"/>
  <c r="L110" i="23"/>
  <c r="K110" i="23"/>
  <c r="K211" i="23" s="1"/>
  <c r="J110" i="23"/>
  <c r="I110" i="23"/>
  <c r="H110" i="23"/>
  <c r="G110" i="23"/>
  <c r="F110" i="23"/>
  <c r="E110" i="23"/>
  <c r="E99" i="23" s="1"/>
  <c r="D110" i="23"/>
  <c r="D99" i="23" s="1"/>
  <c r="D62" i="20" s="1"/>
  <c r="D115" i="4" s="1"/>
  <c r="C110" i="23"/>
  <c r="C211" i="23" s="1"/>
  <c r="B110" i="23"/>
  <c r="B99" i="23" s="1"/>
  <c r="B62" i="20" s="1"/>
  <c r="B115" i="4" s="1"/>
  <c r="T99" i="23"/>
  <c r="T62" i="20" s="1"/>
  <c r="T115" i="4" s="1"/>
  <c r="R99" i="23"/>
  <c r="R62" i="20" s="1"/>
  <c r="R115" i="4" s="1"/>
  <c r="P99" i="23"/>
  <c r="P62" i="20" s="1"/>
  <c r="P115" i="4" s="1"/>
  <c r="L99" i="23"/>
  <c r="L62" i="20" s="1"/>
  <c r="L115" i="4" s="1"/>
  <c r="K99" i="23"/>
  <c r="K62" i="20" s="1"/>
  <c r="K115" i="4" s="1"/>
  <c r="J99" i="23"/>
  <c r="J62" i="20" s="1"/>
  <c r="J115" i="4" s="1"/>
  <c r="G99" i="23"/>
  <c r="G62" i="20" s="1"/>
  <c r="G115" i="4" s="1"/>
  <c r="W89" i="23"/>
  <c r="W203" i="23" s="1"/>
  <c r="V89" i="23"/>
  <c r="U89" i="23"/>
  <c r="T89" i="23"/>
  <c r="S89" i="23"/>
  <c r="R89" i="23"/>
  <c r="Q89" i="23"/>
  <c r="Q203" i="23" s="1"/>
  <c r="P89" i="23"/>
  <c r="P203" i="23" s="1"/>
  <c r="O89" i="23"/>
  <c r="O203" i="23" s="1"/>
  <c r="N89" i="23"/>
  <c r="M89" i="23"/>
  <c r="L89" i="23"/>
  <c r="K89" i="23"/>
  <c r="K203" i="23" s="1"/>
  <c r="J89" i="23"/>
  <c r="I89" i="23"/>
  <c r="I203" i="23" s="1"/>
  <c r="H89" i="23"/>
  <c r="H203" i="23" s="1"/>
  <c r="G89" i="23"/>
  <c r="G203" i="23" s="1"/>
  <c r="F89" i="23"/>
  <c r="E89" i="23"/>
  <c r="D89" i="23"/>
  <c r="C89" i="23"/>
  <c r="C203" i="23" s="1"/>
  <c r="B89" i="23"/>
  <c r="W79" i="23"/>
  <c r="V79" i="23"/>
  <c r="U79" i="23"/>
  <c r="U202" i="23" s="1"/>
  <c r="T79" i="23"/>
  <c r="S79" i="23"/>
  <c r="S202" i="23" s="1"/>
  <c r="R79" i="23"/>
  <c r="R202" i="23" s="1"/>
  <c r="Q79" i="23"/>
  <c r="Q202" i="23" s="1"/>
  <c r="P79" i="23"/>
  <c r="O79" i="23"/>
  <c r="N79" i="23"/>
  <c r="M79" i="23"/>
  <c r="M202" i="23" s="1"/>
  <c r="L79" i="23"/>
  <c r="K79" i="23"/>
  <c r="K202" i="23" s="1"/>
  <c r="J79" i="23"/>
  <c r="J202" i="23" s="1"/>
  <c r="I79" i="23"/>
  <c r="I202" i="23" s="1"/>
  <c r="H79" i="23"/>
  <c r="G79" i="23"/>
  <c r="F79" i="23"/>
  <c r="E79" i="23"/>
  <c r="E202" i="23" s="1"/>
  <c r="D79" i="23"/>
  <c r="C79" i="23"/>
  <c r="C202" i="23" s="1"/>
  <c r="B79" i="23"/>
  <c r="B202" i="23" s="1"/>
  <c r="W60" i="23"/>
  <c r="W201" i="23" s="1"/>
  <c r="V60" i="23"/>
  <c r="U60" i="23"/>
  <c r="U201" i="23" s="1"/>
  <c r="T60" i="23"/>
  <c r="S60" i="23"/>
  <c r="S201" i="23" s="1"/>
  <c r="R60" i="23"/>
  <c r="R201" i="23" s="1"/>
  <c r="Q60" i="23"/>
  <c r="Q201" i="23" s="1"/>
  <c r="P60" i="23"/>
  <c r="P201" i="23" s="1"/>
  <c r="O60" i="23"/>
  <c r="O201" i="23" s="1"/>
  <c r="N60" i="23"/>
  <c r="M60" i="23"/>
  <c r="M201" i="23" s="1"/>
  <c r="L60" i="23"/>
  <c r="L48" i="23" s="1"/>
  <c r="K60" i="23"/>
  <c r="K201" i="23" s="1"/>
  <c r="J60" i="23"/>
  <c r="J201" i="23" s="1"/>
  <c r="I60" i="23"/>
  <c r="I201" i="23" s="1"/>
  <c r="H60" i="23"/>
  <c r="H201" i="23" s="1"/>
  <c r="G60" i="23"/>
  <c r="F60" i="23"/>
  <c r="E60" i="23"/>
  <c r="E201" i="23" s="1"/>
  <c r="D60" i="23"/>
  <c r="C60" i="23"/>
  <c r="C201" i="23" s="1"/>
  <c r="B60" i="23"/>
  <c r="B201" i="23" s="1"/>
  <c r="J48" i="23"/>
  <c r="J154" i="23" s="1"/>
  <c r="I48" i="23"/>
  <c r="I155" i="23" s="1"/>
  <c r="H48" i="23"/>
  <c r="G48" i="23"/>
  <c r="G161" i="23" s="1"/>
  <c r="C48" i="23"/>
  <c r="C163" i="23" s="1"/>
  <c r="W33" i="23"/>
  <c r="W192" i="23" s="1"/>
  <c r="V33" i="23"/>
  <c r="U33" i="23"/>
  <c r="U192" i="23" s="1"/>
  <c r="T33" i="23"/>
  <c r="T192" i="23" s="1"/>
  <c r="S33" i="23"/>
  <c r="S192" i="23" s="1"/>
  <c r="R33" i="23"/>
  <c r="Q33" i="23"/>
  <c r="Q192" i="23" s="1"/>
  <c r="P33" i="23"/>
  <c r="P192" i="23" s="1"/>
  <c r="O33" i="23"/>
  <c r="O5" i="23" s="1"/>
  <c r="O60" i="20" s="1"/>
  <c r="O113" i="4" s="1"/>
  <c r="N33" i="23"/>
  <c r="M33" i="23"/>
  <c r="M192" i="23" s="1"/>
  <c r="L33" i="23"/>
  <c r="L192" i="23" s="1"/>
  <c r="K33" i="23"/>
  <c r="K192" i="23" s="1"/>
  <c r="J33" i="23"/>
  <c r="I33" i="23"/>
  <c r="I192" i="23" s="1"/>
  <c r="H33" i="23"/>
  <c r="H192" i="23" s="1"/>
  <c r="G33" i="23"/>
  <c r="G5" i="23" s="1"/>
  <c r="G57" i="20" s="1"/>
  <c r="G56" i="20" s="1"/>
  <c r="F33" i="23"/>
  <c r="E33" i="23"/>
  <c r="E192" i="23" s="1"/>
  <c r="D33" i="23"/>
  <c r="D192" i="23" s="1"/>
  <c r="C33" i="23"/>
  <c r="C192" i="23" s="1"/>
  <c r="B33" i="23"/>
  <c r="T5" i="23"/>
  <c r="T60" i="20" s="1"/>
  <c r="T113" i="4" s="1"/>
  <c r="N5" i="23"/>
  <c r="N143" i="23" s="1"/>
  <c r="L5" i="23"/>
  <c r="L60" i="20" s="1"/>
  <c r="L113" i="4" s="1"/>
  <c r="I5" i="23"/>
  <c r="I144" i="23" s="1"/>
  <c r="H5" i="23"/>
  <c r="H137" i="23" s="1"/>
  <c r="F5" i="23"/>
  <c r="F143" i="23" s="1"/>
  <c r="E5" i="23"/>
  <c r="E139" i="23" s="1"/>
  <c r="D5" i="23"/>
  <c r="D139" i="23" s="1"/>
  <c r="C5" i="23"/>
  <c r="C140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H165" i="22" s="1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E165" i="22" s="1"/>
  <c r="D174" i="22"/>
  <c r="C174" i="22"/>
  <c r="C165" i="22" s="1"/>
  <c r="B174" i="22"/>
  <c r="B165" i="22" s="1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R165" i="22" s="1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M165" i="22" s="1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J165" i="22" s="1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K165" i="22" s="1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U165" i="22" s="1"/>
  <c r="T166" i="22"/>
  <c r="S166" i="22"/>
  <c r="S165" i="22" s="1"/>
  <c r="R166" i="22"/>
  <c r="Q166" i="22"/>
  <c r="Q165" i="22" s="1"/>
  <c r="P166" i="22"/>
  <c r="P165" i="22" s="1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V146" i="22" s="1"/>
  <c r="U147" i="22"/>
  <c r="U146" i="22" s="1"/>
  <c r="T147" i="22"/>
  <c r="S147" i="22"/>
  <c r="R147" i="22"/>
  <c r="Q147" i="22"/>
  <c r="P147" i="22"/>
  <c r="P146" i="22" s="1"/>
  <c r="O147" i="22"/>
  <c r="N147" i="22"/>
  <c r="N146" i="22" s="1"/>
  <c r="M147" i="22"/>
  <c r="M146" i="22" s="1"/>
  <c r="L147" i="22"/>
  <c r="K147" i="22"/>
  <c r="J147" i="22"/>
  <c r="I147" i="22"/>
  <c r="H147" i="22"/>
  <c r="H146" i="22" s="1"/>
  <c r="G147" i="22"/>
  <c r="F147" i="22"/>
  <c r="F146" i="22" s="1"/>
  <c r="E147" i="22"/>
  <c r="E146" i="22" s="1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V175" i="22" s="1"/>
  <c r="U119" i="22"/>
  <c r="U175" i="22" s="1"/>
  <c r="T119" i="22"/>
  <c r="T175" i="22" s="1"/>
  <c r="S119" i="22"/>
  <c r="R119" i="22"/>
  <c r="Q119" i="22"/>
  <c r="P119" i="22"/>
  <c r="O119" i="22"/>
  <c r="N119" i="22"/>
  <c r="N175" i="22" s="1"/>
  <c r="M119" i="22"/>
  <c r="M175" i="22" s="1"/>
  <c r="L119" i="22"/>
  <c r="L175" i="22" s="1"/>
  <c r="K119" i="22"/>
  <c r="K175" i="22" s="1"/>
  <c r="J119" i="22"/>
  <c r="I119" i="22"/>
  <c r="H119" i="22"/>
  <c r="G119" i="22"/>
  <c r="F119" i="22"/>
  <c r="F175" i="22" s="1"/>
  <c r="E119" i="22"/>
  <c r="E175" i="22" s="1"/>
  <c r="D119" i="22"/>
  <c r="D175" i="22" s="1"/>
  <c r="C119" i="22"/>
  <c r="C175" i="22" s="1"/>
  <c r="B119" i="22"/>
  <c r="B175" i="22" s="1"/>
  <c r="W110" i="22"/>
  <c r="V110" i="22"/>
  <c r="V171" i="22" s="1"/>
  <c r="U110" i="22"/>
  <c r="T110" i="22"/>
  <c r="S110" i="22"/>
  <c r="S171" i="22" s="1"/>
  <c r="R110" i="22"/>
  <c r="Q110" i="22"/>
  <c r="P110" i="22"/>
  <c r="O110" i="22"/>
  <c r="N110" i="22"/>
  <c r="N171" i="22" s="1"/>
  <c r="M110" i="22"/>
  <c r="M171" i="22" s="1"/>
  <c r="L110" i="22"/>
  <c r="K110" i="22"/>
  <c r="K171" i="22" s="1"/>
  <c r="J110" i="22"/>
  <c r="I110" i="22"/>
  <c r="H110" i="22"/>
  <c r="G110" i="22"/>
  <c r="F110" i="22"/>
  <c r="F171" i="22" s="1"/>
  <c r="E110" i="22"/>
  <c r="E171" i="22" s="1"/>
  <c r="D110" i="22"/>
  <c r="D171" i="22" s="1"/>
  <c r="C110" i="22"/>
  <c r="C171" i="22" s="1"/>
  <c r="B110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I203" i="22" s="1"/>
  <c r="H89" i="22"/>
  <c r="G89" i="22"/>
  <c r="F89" i="22"/>
  <c r="E89" i="22"/>
  <c r="D89" i="22"/>
  <c r="C89" i="22"/>
  <c r="B89" i="22"/>
  <c r="W79" i="22"/>
  <c r="V79" i="22"/>
  <c r="V157" i="22" s="1"/>
  <c r="U79" i="22"/>
  <c r="U157" i="22" s="1"/>
  <c r="T79" i="22"/>
  <c r="T157" i="22" s="1"/>
  <c r="S79" i="22"/>
  <c r="S157" i="22" s="1"/>
  <c r="R79" i="22"/>
  <c r="Q79" i="22"/>
  <c r="P79" i="22"/>
  <c r="O79" i="22"/>
  <c r="N79" i="22"/>
  <c r="N157" i="22" s="1"/>
  <c r="M79" i="22"/>
  <c r="M157" i="22" s="1"/>
  <c r="L79" i="22"/>
  <c r="L157" i="22" s="1"/>
  <c r="K79" i="22"/>
  <c r="K157" i="22" s="1"/>
  <c r="J79" i="22"/>
  <c r="I79" i="22"/>
  <c r="H79" i="22"/>
  <c r="G79" i="22"/>
  <c r="F79" i="22"/>
  <c r="F157" i="22" s="1"/>
  <c r="E79" i="22"/>
  <c r="E157" i="22" s="1"/>
  <c r="D79" i="22"/>
  <c r="D157" i="22" s="1"/>
  <c r="C79" i="22"/>
  <c r="C157" i="22" s="1"/>
  <c r="B79" i="22"/>
  <c r="W60" i="22"/>
  <c r="V60" i="22"/>
  <c r="V153" i="22" s="1"/>
  <c r="U60" i="22"/>
  <c r="U153" i="22" s="1"/>
  <c r="T60" i="22"/>
  <c r="T153" i="22" s="1"/>
  <c r="S60" i="22"/>
  <c r="S153" i="22" s="1"/>
  <c r="R60" i="22"/>
  <c r="R153" i="22" s="1"/>
  <c r="Q60" i="22"/>
  <c r="Q153" i="22" s="1"/>
  <c r="P60" i="22"/>
  <c r="O60" i="22"/>
  <c r="N60" i="22"/>
  <c r="N153" i="22" s="1"/>
  <c r="M60" i="22"/>
  <c r="M153" i="22" s="1"/>
  <c r="L60" i="22"/>
  <c r="L153" i="22" s="1"/>
  <c r="K60" i="22"/>
  <c r="K153" i="22" s="1"/>
  <c r="J60" i="22"/>
  <c r="J153" i="22" s="1"/>
  <c r="I60" i="22"/>
  <c r="I153" i="22" s="1"/>
  <c r="H60" i="22"/>
  <c r="G60" i="22"/>
  <c r="F60" i="22"/>
  <c r="F153" i="22" s="1"/>
  <c r="E60" i="22"/>
  <c r="E153" i="22" s="1"/>
  <c r="D60" i="22"/>
  <c r="D153" i="22" s="1"/>
  <c r="C60" i="22"/>
  <c r="C153" i="22" s="1"/>
  <c r="B60" i="22"/>
  <c r="B153" i="22" s="1"/>
  <c r="W33" i="22"/>
  <c r="V33" i="22"/>
  <c r="U33" i="22"/>
  <c r="T33" i="22"/>
  <c r="S33" i="22"/>
  <c r="S192" i="22" s="1"/>
  <c r="R33" i="22"/>
  <c r="R141" i="22" s="1"/>
  <c r="Q33" i="22"/>
  <c r="Q141" i="22" s="1"/>
  <c r="P33" i="22"/>
  <c r="P141" i="22" s="1"/>
  <c r="O33" i="22"/>
  <c r="O141" i="22" s="1"/>
  <c r="N33" i="22"/>
  <c r="M33" i="22"/>
  <c r="L33" i="22"/>
  <c r="K33" i="22"/>
  <c r="J33" i="22"/>
  <c r="J141" i="22" s="1"/>
  <c r="I33" i="22"/>
  <c r="I141" i="22" s="1"/>
  <c r="H33" i="22"/>
  <c r="H141" i="22" s="1"/>
  <c r="G33" i="22"/>
  <c r="G141" i="22" s="1"/>
  <c r="F33" i="22"/>
  <c r="E33" i="22"/>
  <c r="D33" i="22"/>
  <c r="C33" i="22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K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C165" i="21" s="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K165" i="21" s="1"/>
  <c r="J168" i="21"/>
  <c r="I168" i="21"/>
  <c r="H168" i="21"/>
  <c r="G168" i="21"/>
  <c r="F168" i="21"/>
  <c r="F165" i="21" s="1"/>
  <c r="E168" i="21"/>
  <c r="D168" i="21"/>
  <c r="C168" i="21"/>
  <c r="B168" i="21"/>
  <c r="W167" i="21"/>
  <c r="V167" i="21"/>
  <c r="U167" i="21"/>
  <c r="T167" i="21"/>
  <c r="T165" i="21" s="1"/>
  <c r="S167" i="21"/>
  <c r="R167" i="21"/>
  <c r="Q167" i="21"/>
  <c r="P167" i="21"/>
  <c r="O167" i="21"/>
  <c r="N167" i="21"/>
  <c r="M167" i="21"/>
  <c r="L167" i="21"/>
  <c r="K167" i="21"/>
  <c r="J167" i="21"/>
  <c r="J165" i="21" s="1"/>
  <c r="I167" i="21"/>
  <c r="H167" i="21"/>
  <c r="G167" i="21"/>
  <c r="F167" i="21"/>
  <c r="E167" i="21"/>
  <c r="D167" i="21"/>
  <c r="C167" i="21"/>
  <c r="B167" i="21"/>
  <c r="W166" i="21"/>
  <c r="V166" i="21"/>
  <c r="V165" i="21" s="1"/>
  <c r="U166" i="21"/>
  <c r="T166" i="21"/>
  <c r="S166" i="21"/>
  <c r="S165" i="21" s="1"/>
  <c r="R166" i="21"/>
  <c r="Q166" i="21"/>
  <c r="P166" i="21"/>
  <c r="O166" i="21"/>
  <c r="O165" i="21" s="1"/>
  <c r="N166" i="21"/>
  <c r="N165" i="21" s="1"/>
  <c r="M166" i="21"/>
  <c r="M165" i="21" s="1"/>
  <c r="L166" i="21"/>
  <c r="K166" i="21"/>
  <c r="J166" i="21"/>
  <c r="I166" i="21"/>
  <c r="H166" i="21"/>
  <c r="G166" i="21"/>
  <c r="F166" i="21"/>
  <c r="E166" i="21"/>
  <c r="D166" i="21"/>
  <c r="D165" i="21" s="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I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7" i="21"/>
  <c r="G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U146" i="21" s="1"/>
  <c r="T147" i="21"/>
  <c r="S147" i="21"/>
  <c r="R147" i="21"/>
  <c r="R146" i="21" s="1"/>
  <c r="Q147" i="21"/>
  <c r="Q146" i="21" s="1"/>
  <c r="P147" i="21"/>
  <c r="O147" i="21"/>
  <c r="N147" i="21"/>
  <c r="M147" i="21"/>
  <c r="L147" i="21"/>
  <c r="K147" i="21"/>
  <c r="J147" i="21"/>
  <c r="I147" i="21"/>
  <c r="I146" i="21" s="1"/>
  <c r="H147" i="21"/>
  <c r="H146" i="21" s="1"/>
  <c r="G147" i="21"/>
  <c r="F147" i="21"/>
  <c r="E147" i="21"/>
  <c r="E146" i="21" s="1"/>
  <c r="D147" i="21"/>
  <c r="D146" i="21" s="1"/>
  <c r="C147" i="21"/>
  <c r="C146" i="21" s="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S141" i="21"/>
  <c r="K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K132" i="21" s="1"/>
  <c r="J133" i="21"/>
  <c r="I133" i="21"/>
  <c r="H133" i="21"/>
  <c r="G133" i="21"/>
  <c r="F133" i="21"/>
  <c r="E133" i="21"/>
  <c r="D133" i="21"/>
  <c r="C133" i="21"/>
  <c r="B133" i="21"/>
  <c r="W119" i="21"/>
  <c r="V119" i="21"/>
  <c r="V213" i="21" s="1"/>
  <c r="U119" i="21"/>
  <c r="U213" i="21" s="1"/>
  <c r="T119" i="21"/>
  <c r="T213" i="21" s="1"/>
  <c r="S119" i="21"/>
  <c r="R119" i="21"/>
  <c r="R213" i="21" s="1"/>
  <c r="Q119" i="21"/>
  <c r="P119" i="21"/>
  <c r="O119" i="21"/>
  <c r="N119" i="21"/>
  <c r="N213" i="21" s="1"/>
  <c r="M119" i="21"/>
  <c r="M213" i="21" s="1"/>
  <c r="L119" i="21"/>
  <c r="L213" i="21" s="1"/>
  <c r="K119" i="21"/>
  <c r="J119" i="21"/>
  <c r="J213" i="21" s="1"/>
  <c r="I119" i="21"/>
  <c r="H119" i="21"/>
  <c r="G119" i="21"/>
  <c r="F119" i="21"/>
  <c r="F213" i="21" s="1"/>
  <c r="E119" i="21"/>
  <c r="E213" i="21" s="1"/>
  <c r="D119" i="21"/>
  <c r="D213" i="21" s="1"/>
  <c r="C119" i="21"/>
  <c r="B119" i="21"/>
  <c r="B213" i="21" s="1"/>
  <c r="W110" i="21"/>
  <c r="V110" i="21"/>
  <c r="V211" i="21" s="1"/>
  <c r="U110" i="21"/>
  <c r="T110" i="21"/>
  <c r="T211" i="21" s="1"/>
  <c r="S110" i="21"/>
  <c r="S211" i="21" s="1"/>
  <c r="R110" i="21"/>
  <c r="R211" i="21" s="1"/>
  <c r="Q110" i="21"/>
  <c r="Q211" i="21" s="1"/>
  <c r="P110" i="21"/>
  <c r="O110" i="21"/>
  <c r="N110" i="21"/>
  <c r="N211" i="21" s="1"/>
  <c r="M110" i="21"/>
  <c r="L110" i="21"/>
  <c r="L211" i="21" s="1"/>
  <c r="K110" i="21"/>
  <c r="K211" i="21" s="1"/>
  <c r="J110" i="21"/>
  <c r="J211" i="21" s="1"/>
  <c r="I110" i="21"/>
  <c r="I211" i="21" s="1"/>
  <c r="H110" i="21"/>
  <c r="G110" i="21"/>
  <c r="F110" i="21"/>
  <c r="F211" i="21" s="1"/>
  <c r="E110" i="21"/>
  <c r="D110" i="21"/>
  <c r="D211" i="21" s="1"/>
  <c r="C110" i="21"/>
  <c r="C211" i="21" s="1"/>
  <c r="B110" i="21"/>
  <c r="B211" i="21" s="1"/>
  <c r="W89" i="21"/>
  <c r="W203" i="21" s="1"/>
  <c r="V89" i="21"/>
  <c r="V203" i="21" s="1"/>
  <c r="U89" i="21"/>
  <c r="U203" i="21" s="1"/>
  <c r="T89" i="21"/>
  <c r="T160" i="21" s="1"/>
  <c r="S89" i="2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B89" i="21"/>
  <c r="B203" i="21" s="1"/>
  <c r="W79" i="21"/>
  <c r="W202" i="21" s="1"/>
  <c r="V79" i="21"/>
  <c r="V202" i="21" s="1"/>
  <c r="U79" i="2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D79" i="21"/>
  <c r="D202" i="21" s="1"/>
  <c r="C79" i="21"/>
  <c r="C202" i="21" s="1"/>
  <c r="B79" i="21"/>
  <c r="B157" i="21" s="1"/>
  <c r="W60" i="21"/>
  <c r="W201" i="21" s="1"/>
  <c r="V60" i="21"/>
  <c r="V201" i="21" s="1"/>
  <c r="U60" i="21"/>
  <c r="U153" i="21" s="1"/>
  <c r="T60" i="21"/>
  <c r="T201" i="21" s="1"/>
  <c r="S60" i="21"/>
  <c r="S201" i="21" s="1"/>
  <c r="R60" i="21"/>
  <c r="R201" i="21" s="1"/>
  <c r="Q60" i="21"/>
  <c r="Q201" i="21" s="1"/>
  <c r="P60" i="21"/>
  <c r="P153" i="21" s="1"/>
  <c r="O60" i="21"/>
  <c r="O201" i="21" s="1"/>
  <c r="N60" i="21"/>
  <c r="N201" i="21" s="1"/>
  <c r="M60" i="21"/>
  <c r="M153" i="21" s="1"/>
  <c r="L60" i="21"/>
  <c r="L201" i="21" s="1"/>
  <c r="K60" i="21"/>
  <c r="K201" i="21" s="1"/>
  <c r="J60" i="21"/>
  <c r="J201" i="21" s="1"/>
  <c r="I60" i="21"/>
  <c r="I201" i="21" s="1"/>
  <c r="H60" i="21"/>
  <c r="H153" i="21" s="1"/>
  <c r="G60" i="21"/>
  <c r="G201" i="21" s="1"/>
  <c r="F60" i="21"/>
  <c r="F201" i="21" s="1"/>
  <c r="E60" i="21"/>
  <c r="E153" i="21" s="1"/>
  <c r="D60" i="21"/>
  <c r="D201" i="21" s="1"/>
  <c r="C60" i="21"/>
  <c r="C201" i="21" s="1"/>
  <c r="B60" i="21"/>
  <c r="B201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P33" i="21"/>
  <c r="P141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H33" i="21"/>
  <c r="H141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S70" i="20"/>
  <c r="L69" i="20"/>
  <c r="I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H62" i="20"/>
  <c r="H115" i="4" s="1"/>
  <c r="E62" i="20"/>
  <c r="E115" i="4" s="1"/>
  <c r="J61" i="20"/>
  <c r="J114" i="4" s="1"/>
  <c r="I61" i="20"/>
  <c r="I114" i="4" s="1"/>
  <c r="H61" i="20"/>
  <c r="G61" i="20"/>
  <c r="G60" i="20"/>
  <c r="W58" i="20"/>
  <c r="V58" i="20"/>
  <c r="V42" i="7" s="1"/>
  <c r="U58" i="20"/>
  <c r="T58" i="20"/>
  <c r="T42" i="7" s="1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W54" i="20"/>
  <c r="V54" i="20"/>
  <c r="V71" i="20" s="1"/>
  <c r="U54" i="20"/>
  <c r="U71" i="20" s="1"/>
  <c r="T54" i="20"/>
  <c r="T71" i="20" s="1"/>
  <c r="S54" i="20"/>
  <c r="S71" i="20" s="1"/>
  <c r="R54" i="20"/>
  <c r="Q54" i="20"/>
  <c r="Q71" i="20" s="1"/>
  <c r="P54" i="20"/>
  <c r="P71" i="20" s="1"/>
  <c r="O54" i="20"/>
  <c r="O71" i="20" s="1"/>
  <c r="N54" i="20"/>
  <c r="M54" i="20"/>
  <c r="M71" i="20" s="1"/>
  <c r="L54" i="20"/>
  <c r="L71" i="20" s="1"/>
  <c r="K54" i="20"/>
  <c r="K71" i="20" s="1"/>
  <c r="J54" i="20"/>
  <c r="I54" i="20"/>
  <c r="I71" i="20" s="1"/>
  <c r="H54" i="20"/>
  <c r="G54" i="20"/>
  <c r="G71" i="20" s="1"/>
  <c r="F54" i="20"/>
  <c r="F71" i="20" s="1"/>
  <c r="E54" i="20"/>
  <c r="E68" i="4" s="1"/>
  <c r="D54" i="20"/>
  <c r="D71" i="20" s="1"/>
  <c r="C54" i="20"/>
  <c r="C71" i="20" s="1"/>
  <c r="B54" i="20"/>
  <c r="B68" i="4" s="1"/>
  <c r="W53" i="20"/>
  <c r="W70" i="20" s="1"/>
  <c r="V53" i="20"/>
  <c r="V67" i="4" s="1"/>
  <c r="U53" i="20"/>
  <c r="U67" i="4" s="1"/>
  <c r="T53" i="20"/>
  <c r="T70" i="20" s="1"/>
  <c r="S53" i="20"/>
  <c r="R53" i="20"/>
  <c r="R70" i="20" s="1"/>
  <c r="Q53" i="20"/>
  <c r="P53" i="20"/>
  <c r="O53" i="20"/>
  <c r="O70" i="20" s="1"/>
  <c r="N53" i="20"/>
  <c r="N67" i="4" s="1"/>
  <c r="N140" i="4" s="1"/>
  <c r="M53" i="20"/>
  <c r="L53" i="20"/>
  <c r="L70" i="20" s="1"/>
  <c r="K53" i="20"/>
  <c r="K70" i="20" s="1"/>
  <c r="J53" i="20"/>
  <c r="J70" i="20" s="1"/>
  <c r="I53" i="20"/>
  <c r="H53" i="20"/>
  <c r="G53" i="20"/>
  <c r="G70" i="20" s="1"/>
  <c r="F53" i="20"/>
  <c r="F70" i="20" s="1"/>
  <c r="E53" i="20"/>
  <c r="E70" i="20" s="1"/>
  <c r="D53" i="20"/>
  <c r="D70" i="20" s="1"/>
  <c r="C53" i="20"/>
  <c r="B53" i="20"/>
  <c r="B70" i="20" s="1"/>
  <c r="W52" i="20"/>
  <c r="V52" i="20"/>
  <c r="V69" i="20" s="1"/>
  <c r="U52" i="20"/>
  <c r="U66" i="4" s="1"/>
  <c r="T52" i="20"/>
  <c r="T69" i="20" s="1"/>
  <c r="S52" i="20"/>
  <c r="S69" i="20" s="1"/>
  <c r="R52" i="20"/>
  <c r="R69" i="20" s="1"/>
  <c r="Q52" i="20"/>
  <c r="Q66" i="4" s="1"/>
  <c r="P52" i="20"/>
  <c r="P69" i="20" s="1"/>
  <c r="O52" i="20"/>
  <c r="N52" i="20"/>
  <c r="M52" i="20"/>
  <c r="M69" i="20" s="1"/>
  <c r="L52" i="20"/>
  <c r="K52" i="20"/>
  <c r="K69" i="20" s="1"/>
  <c r="J52" i="20"/>
  <c r="J69" i="20" s="1"/>
  <c r="I52" i="20"/>
  <c r="H52" i="20"/>
  <c r="H69" i="20" s="1"/>
  <c r="G52" i="20"/>
  <c r="F52" i="20"/>
  <c r="E52" i="20"/>
  <c r="D52" i="20"/>
  <c r="C52" i="20"/>
  <c r="B52" i="20"/>
  <c r="N51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W13" i="4" s="1"/>
  <c r="V3" i="20"/>
  <c r="V3" i="4" s="1"/>
  <c r="U3" i="20"/>
  <c r="U13" i="4" s="1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D3" i="4" s="1"/>
  <c r="C3" i="20"/>
  <c r="C13" i="4" s="1"/>
  <c r="B3" i="20"/>
  <c r="B13" i="4" s="1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O197" i="19" s="1"/>
  <c r="N201" i="19"/>
  <c r="M201" i="19"/>
  <c r="L201" i="19"/>
  <c r="K201" i="19"/>
  <c r="J201" i="19"/>
  <c r="I201" i="19"/>
  <c r="H201" i="19"/>
  <c r="G201" i="19"/>
  <c r="G197" i="19" s="1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W197" i="19" s="1"/>
  <c r="V199" i="19"/>
  <c r="U199" i="19"/>
  <c r="T199" i="19"/>
  <c r="S199" i="19"/>
  <c r="R199" i="19"/>
  <c r="Q199" i="19"/>
  <c r="P199" i="19"/>
  <c r="P197" i="19" s="1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R197" i="19" s="1"/>
  <c r="Q198" i="19"/>
  <c r="Q197" i="19" s="1"/>
  <c r="P198" i="19"/>
  <c r="O198" i="19"/>
  <c r="N198" i="19"/>
  <c r="M198" i="19"/>
  <c r="L198" i="19"/>
  <c r="K198" i="19"/>
  <c r="J198" i="19"/>
  <c r="I198" i="19"/>
  <c r="H198" i="19"/>
  <c r="H197" i="19" s="1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S171" i="19"/>
  <c r="R171" i="19"/>
  <c r="K171" i="19"/>
  <c r="C171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5" i="19"/>
  <c r="B165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M160" i="19" s="1"/>
  <c r="L162" i="19"/>
  <c r="K162" i="19"/>
  <c r="J162" i="19"/>
  <c r="I162" i="19"/>
  <c r="H162" i="19"/>
  <c r="G162" i="19"/>
  <c r="F162" i="19"/>
  <c r="E162" i="19"/>
  <c r="D162" i="19"/>
  <c r="C162" i="19"/>
  <c r="B162" i="19"/>
  <c r="B160" i="19" s="1"/>
  <c r="W161" i="19"/>
  <c r="V161" i="19"/>
  <c r="U161" i="19"/>
  <c r="U160" i="19" s="1"/>
  <c r="T161" i="19"/>
  <c r="S161" i="19"/>
  <c r="R161" i="19"/>
  <c r="R160" i="19" s="1"/>
  <c r="Q161" i="19"/>
  <c r="P161" i="19"/>
  <c r="O161" i="19"/>
  <c r="N161" i="19"/>
  <c r="M161" i="19"/>
  <c r="L161" i="19"/>
  <c r="K161" i="19"/>
  <c r="J161" i="19"/>
  <c r="I161" i="19"/>
  <c r="H161" i="19"/>
  <c r="G161" i="19"/>
  <c r="G160" i="19" s="1"/>
  <c r="F161" i="19"/>
  <c r="E161" i="19"/>
  <c r="E160" i="19" s="1"/>
  <c r="D161" i="19"/>
  <c r="C161" i="19"/>
  <c r="B161" i="19"/>
  <c r="W142" i="19"/>
  <c r="W209" i="19" s="1"/>
  <c r="V142" i="19"/>
  <c r="V209" i="19" s="1"/>
  <c r="U142" i="19"/>
  <c r="T142" i="19"/>
  <c r="S142" i="19"/>
  <c r="R142" i="19"/>
  <c r="Q142" i="19"/>
  <c r="Q209" i="19" s="1"/>
  <c r="P142" i="19"/>
  <c r="O142" i="19"/>
  <c r="O209" i="19" s="1"/>
  <c r="N142" i="19"/>
  <c r="N209" i="19" s="1"/>
  <c r="M142" i="19"/>
  <c r="L142" i="19"/>
  <c r="K142" i="19"/>
  <c r="J142" i="19"/>
  <c r="I142" i="19"/>
  <c r="I209" i="19" s="1"/>
  <c r="H142" i="19"/>
  <c r="G142" i="19"/>
  <c r="G209" i="19" s="1"/>
  <c r="F142" i="19"/>
  <c r="F209" i="19" s="1"/>
  <c r="E142" i="19"/>
  <c r="D142" i="19"/>
  <c r="C142" i="19"/>
  <c r="B142" i="19"/>
  <c r="W121" i="19"/>
  <c r="V121" i="19"/>
  <c r="U121" i="19"/>
  <c r="U203" i="19" s="1"/>
  <c r="T121" i="19"/>
  <c r="T203" i="19" s="1"/>
  <c r="S121" i="19"/>
  <c r="S203" i="19" s="1"/>
  <c r="R121" i="19"/>
  <c r="R203" i="19" s="1"/>
  <c r="Q121" i="19"/>
  <c r="P121" i="19"/>
  <c r="O121" i="19"/>
  <c r="N121" i="19"/>
  <c r="M121" i="19"/>
  <c r="M203" i="19" s="1"/>
  <c r="L121" i="19"/>
  <c r="L203" i="19" s="1"/>
  <c r="K121" i="19"/>
  <c r="K203" i="19" s="1"/>
  <c r="J121" i="19"/>
  <c r="J203" i="19" s="1"/>
  <c r="I121" i="19"/>
  <c r="H121" i="19"/>
  <c r="G121" i="19"/>
  <c r="F121" i="19"/>
  <c r="E121" i="19"/>
  <c r="E203" i="19" s="1"/>
  <c r="D121" i="19"/>
  <c r="D203" i="19" s="1"/>
  <c r="C121" i="19"/>
  <c r="C203" i="19" s="1"/>
  <c r="B121" i="19"/>
  <c r="B203" i="19" s="1"/>
  <c r="W93" i="19"/>
  <c r="V93" i="19"/>
  <c r="U93" i="19"/>
  <c r="T93" i="19"/>
  <c r="S93" i="19"/>
  <c r="R93" i="19"/>
  <c r="Q93" i="19"/>
  <c r="P93" i="19"/>
  <c r="O93" i="19"/>
  <c r="N93" i="19"/>
  <c r="N61" i="19" s="1"/>
  <c r="M93" i="19"/>
  <c r="L93" i="19"/>
  <c r="K93" i="19"/>
  <c r="K61" i="19" s="1"/>
  <c r="K81" i="16" s="1"/>
  <c r="K110" i="4" s="1"/>
  <c r="J93" i="19"/>
  <c r="I93" i="19"/>
  <c r="H93" i="19"/>
  <c r="G93" i="19"/>
  <c r="F93" i="19"/>
  <c r="E93" i="19"/>
  <c r="D93" i="19"/>
  <c r="C93" i="19"/>
  <c r="B93" i="19"/>
  <c r="W72" i="19"/>
  <c r="V72" i="19"/>
  <c r="V61" i="19" s="1"/>
  <c r="U72" i="19"/>
  <c r="T72" i="19"/>
  <c r="S72" i="19"/>
  <c r="S61" i="19" s="1"/>
  <c r="S81" i="16" s="1"/>
  <c r="S110" i="4" s="1"/>
  <c r="R72" i="19"/>
  <c r="Q72" i="19"/>
  <c r="P72" i="19"/>
  <c r="P61" i="19" s="1"/>
  <c r="P81" i="16" s="1"/>
  <c r="P110" i="4" s="1"/>
  <c r="O72" i="19"/>
  <c r="N72" i="19"/>
  <c r="M72" i="19"/>
  <c r="L72" i="19"/>
  <c r="K72" i="19"/>
  <c r="J72" i="19"/>
  <c r="I72" i="19"/>
  <c r="H72" i="19"/>
  <c r="H61" i="19" s="1"/>
  <c r="G72" i="19"/>
  <c r="F72" i="19"/>
  <c r="E72" i="19"/>
  <c r="D72" i="19"/>
  <c r="C72" i="19"/>
  <c r="B72" i="19"/>
  <c r="F61" i="19"/>
  <c r="F229" i="19" s="1"/>
  <c r="C61" i="19"/>
  <c r="W44" i="19"/>
  <c r="W226" i="19" s="1"/>
  <c r="V44" i="19"/>
  <c r="U44" i="19"/>
  <c r="U226" i="19" s="1"/>
  <c r="T44" i="19"/>
  <c r="T226" i="19" s="1"/>
  <c r="S44" i="19"/>
  <c r="S226" i="19" s="1"/>
  <c r="R44" i="19"/>
  <c r="R226" i="19" s="1"/>
  <c r="Q44" i="19"/>
  <c r="P44" i="19"/>
  <c r="P226" i="19" s="1"/>
  <c r="O44" i="19"/>
  <c r="O226" i="19" s="1"/>
  <c r="N44" i="19"/>
  <c r="M44" i="19"/>
  <c r="M226" i="19" s="1"/>
  <c r="L44" i="19"/>
  <c r="L226" i="19" s="1"/>
  <c r="K44" i="19"/>
  <c r="K226" i="19" s="1"/>
  <c r="J44" i="19"/>
  <c r="J226" i="19" s="1"/>
  <c r="I44" i="19"/>
  <c r="H44" i="19"/>
  <c r="H226" i="19" s="1"/>
  <c r="G44" i="19"/>
  <c r="G226" i="19" s="1"/>
  <c r="F44" i="19"/>
  <c r="E44" i="19"/>
  <c r="E226" i="19" s="1"/>
  <c r="D44" i="19"/>
  <c r="D226" i="19" s="1"/>
  <c r="C44" i="19"/>
  <c r="C226" i="19" s="1"/>
  <c r="B44" i="19"/>
  <c r="B226" i="19" s="1"/>
  <c r="T5" i="19"/>
  <c r="T217" i="19" s="1"/>
  <c r="S5" i="19"/>
  <c r="S217" i="19" s="1"/>
  <c r="O5" i="19"/>
  <c r="O217" i="19" s="1"/>
  <c r="L5" i="19"/>
  <c r="K5" i="19"/>
  <c r="K217" i="19" s="1"/>
  <c r="G5" i="19"/>
  <c r="G217" i="19" s="1"/>
  <c r="B5" i="19"/>
  <c r="B217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D226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E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R197" i="18" s="1"/>
  <c r="Q198" i="18"/>
  <c r="P198" i="18"/>
  <c r="O198" i="18"/>
  <c r="N198" i="18"/>
  <c r="M198" i="18"/>
  <c r="L198" i="18"/>
  <c r="K198" i="18"/>
  <c r="J198" i="18"/>
  <c r="J197" i="18" s="1"/>
  <c r="I198" i="18"/>
  <c r="I197" i="18" s="1"/>
  <c r="H198" i="18"/>
  <c r="G198" i="18"/>
  <c r="F198" i="18"/>
  <c r="E198" i="18"/>
  <c r="D198" i="18"/>
  <c r="C198" i="18"/>
  <c r="B198" i="18"/>
  <c r="B197" i="18" s="1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U190" i="18"/>
  <c r="T190" i="18"/>
  <c r="Q190" i="18"/>
  <c r="P190" i="18"/>
  <c r="M190" i="18"/>
  <c r="L190" i="18"/>
  <c r="I190" i="18"/>
  <c r="H190" i="18"/>
  <c r="E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T184" i="18"/>
  <c r="R184" i="18"/>
  <c r="J184" i="18"/>
  <c r="D184" i="18"/>
  <c r="B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E178" i="18" s="1"/>
  <c r="D179" i="18"/>
  <c r="C179" i="18"/>
  <c r="B179" i="18"/>
  <c r="U178" i="18"/>
  <c r="M178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F171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W142" i="18"/>
  <c r="W209" i="18" s="1"/>
  <c r="V142" i="18"/>
  <c r="U142" i="18"/>
  <c r="T142" i="18"/>
  <c r="T209" i="18" s="1"/>
  <c r="S142" i="18"/>
  <c r="R142" i="18"/>
  <c r="Q142" i="18"/>
  <c r="Q209" i="18" s="1"/>
  <c r="P142" i="18"/>
  <c r="P209" i="18" s="1"/>
  <c r="O142" i="18"/>
  <c r="O209" i="18" s="1"/>
  <c r="N142" i="18"/>
  <c r="M142" i="18"/>
  <c r="M209" i="18" s="1"/>
  <c r="L142" i="18"/>
  <c r="K142" i="18"/>
  <c r="K209" i="18" s="1"/>
  <c r="J142" i="18"/>
  <c r="I142" i="18"/>
  <c r="I209" i="18" s="1"/>
  <c r="H142" i="18"/>
  <c r="G142" i="18"/>
  <c r="G209" i="18" s="1"/>
  <c r="F142" i="18"/>
  <c r="E142" i="18"/>
  <c r="D142" i="18"/>
  <c r="C142" i="18"/>
  <c r="C209" i="18" s="1"/>
  <c r="B142" i="18"/>
  <c r="W121" i="18"/>
  <c r="W203" i="18" s="1"/>
  <c r="V121" i="18"/>
  <c r="U121" i="18"/>
  <c r="U203" i="18" s="1"/>
  <c r="T121" i="18"/>
  <c r="S121" i="18"/>
  <c r="R121" i="18"/>
  <c r="Q121" i="18"/>
  <c r="Q203" i="18" s="1"/>
  <c r="P121" i="18"/>
  <c r="P203" i="18" s="1"/>
  <c r="O121" i="18"/>
  <c r="N121" i="18"/>
  <c r="M121" i="18"/>
  <c r="M203" i="18" s="1"/>
  <c r="L121" i="18"/>
  <c r="L203" i="18" s="1"/>
  <c r="K121" i="18"/>
  <c r="K203" i="18" s="1"/>
  <c r="J121" i="18"/>
  <c r="J203" i="18" s="1"/>
  <c r="I121" i="18"/>
  <c r="I203" i="18" s="1"/>
  <c r="H121" i="18"/>
  <c r="G121" i="18"/>
  <c r="G203" i="18" s="1"/>
  <c r="F121" i="18"/>
  <c r="F203" i="18" s="1"/>
  <c r="E121" i="18"/>
  <c r="E203" i="18" s="1"/>
  <c r="D121" i="18"/>
  <c r="C121" i="18"/>
  <c r="C203" i="18" s="1"/>
  <c r="B121" i="18"/>
  <c r="B203" i="18" s="1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K190" i="18" s="1"/>
  <c r="J93" i="18"/>
  <c r="I93" i="18"/>
  <c r="H93" i="18"/>
  <c r="G93" i="18"/>
  <c r="F93" i="18"/>
  <c r="E93" i="18"/>
  <c r="D93" i="18"/>
  <c r="D237" i="18" s="1"/>
  <c r="C93" i="18"/>
  <c r="C237" i="18" s="1"/>
  <c r="B93" i="18"/>
  <c r="W72" i="18"/>
  <c r="V72" i="18"/>
  <c r="V184" i="18" s="1"/>
  <c r="U72" i="18"/>
  <c r="U184" i="18" s="1"/>
  <c r="T72" i="18"/>
  <c r="S72" i="18"/>
  <c r="R72" i="18"/>
  <c r="Q72" i="18"/>
  <c r="Q235" i="18" s="1"/>
  <c r="P72" i="18"/>
  <c r="O72" i="18"/>
  <c r="N72" i="18"/>
  <c r="N184" i="18" s="1"/>
  <c r="M72" i="18"/>
  <c r="M184" i="18" s="1"/>
  <c r="L72" i="18"/>
  <c r="L235" i="18" s="1"/>
  <c r="K72" i="18"/>
  <c r="J72" i="18"/>
  <c r="I72" i="18"/>
  <c r="I184" i="18" s="1"/>
  <c r="H72" i="18"/>
  <c r="H184" i="18" s="1"/>
  <c r="G72" i="18"/>
  <c r="F72" i="18"/>
  <c r="F184" i="18" s="1"/>
  <c r="E72" i="18"/>
  <c r="E184" i="18" s="1"/>
  <c r="D72" i="18"/>
  <c r="C72" i="18"/>
  <c r="B72" i="18"/>
  <c r="W44" i="18"/>
  <c r="W226" i="18" s="1"/>
  <c r="V44" i="18"/>
  <c r="V171" i="18" s="1"/>
  <c r="U44" i="18"/>
  <c r="U226" i="18" s="1"/>
  <c r="T44" i="18"/>
  <c r="T171" i="18" s="1"/>
  <c r="S44" i="18"/>
  <c r="S171" i="18" s="1"/>
  <c r="R44" i="18"/>
  <c r="R226" i="18" s="1"/>
  <c r="Q44" i="18"/>
  <c r="Q171" i="18" s="1"/>
  <c r="P44" i="18"/>
  <c r="P226" i="18" s="1"/>
  <c r="O44" i="18"/>
  <c r="O226" i="18" s="1"/>
  <c r="N44" i="18"/>
  <c r="N171" i="18" s="1"/>
  <c r="M44" i="18"/>
  <c r="M226" i="18" s="1"/>
  <c r="L44" i="18"/>
  <c r="L171" i="18" s="1"/>
  <c r="K44" i="18"/>
  <c r="K171" i="18" s="1"/>
  <c r="J44" i="18"/>
  <c r="J226" i="18" s="1"/>
  <c r="I44" i="18"/>
  <c r="I226" i="18" s="1"/>
  <c r="H44" i="18"/>
  <c r="H226" i="18" s="1"/>
  <c r="G44" i="18"/>
  <c r="G226" i="18" s="1"/>
  <c r="F44" i="18"/>
  <c r="E44" i="18"/>
  <c r="E226" i="18" s="1"/>
  <c r="D44" i="18"/>
  <c r="D171" i="18" s="1"/>
  <c r="C44" i="18"/>
  <c r="C226" i="18" s="1"/>
  <c r="B44" i="18"/>
  <c r="B226" i="18" s="1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T16" i="18"/>
  <c r="T166" i="18" s="1"/>
  <c r="S16" i="18"/>
  <c r="S166" i="18" s="1"/>
  <c r="R16" i="18"/>
  <c r="R223" i="18" s="1"/>
  <c r="Q16" i="18"/>
  <c r="P16" i="18"/>
  <c r="P223" i="18" s="1"/>
  <c r="O16" i="18"/>
  <c r="O223" i="18" s="1"/>
  <c r="N16" i="18"/>
  <c r="N223" i="18" s="1"/>
  <c r="M16" i="18"/>
  <c r="M223" i="18" s="1"/>
  <c r="L16" i="18"/>
  <c r="L166" i="18" s="1"/>
  <c r="K16" i="18"/>
  <c r="K166" i="18" s="1"/>
  <c r="J16" i="18"/>
  <c r="J166" i="18" s="1"/>
  <c r="I16" i="18"/>
  <c r="H16" i="18"/>
  <c r="H223" i="18" s="1"/>
  <c r="G16" i="18"/>
  <c r="G223" i="18" s="1"/>
  <c r="F16" i="18"/>
  <c r="F166" i="18" s="1"/>
  <c r="E16" i="18"/>
  <c r="E223" i="18" s="1"/>
  <c r="D16" i="18"/>
  <c r="D166" i="18" s="1"/>
  <c r="C16" i="18"/>
  <c r="C166" i="18" s="1"/>
  <c r="B16" i="18"/>
  <c r="B166" i="18" s="1"/>
  <c r="G5" i="18"/>
  <c r="G217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O226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K209" i="17"/>
  <c r="C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H197" i="17" s="1"/>
  <c r="G200" i="17"/>
  <c r="F200" i="17"/>
  <c r="E200" i="17"/>
  <c r="D200" i="17"/>
  <c r="C200" i="17"/>
  <c r="B200" i="17"/>
  <c r="W199" i="17"/>
  <c r="V199" i="17"/>
  <c r="U199" i="17"/>
  <c r="T199" i="17"/>
  <c r="T197" i="17" s="1"/>
  <c r="S199" i="17"/>
  <c r="R199" i="17"/>
  <c r="Q199" i="17"/>
  <c r="P199" i="17"/>
  <c r="O199" i="17"/>
  <c r="N199" i="17"/>
  <c r="M199" i="17"/>
  <c r="L199" i="17"/>
  <c r="K199" i="17"/>
  <c r="K197" i="17" s="1"/>
  <c r="J199" i="17"/>
  <c r="I199" i="17"/>
  <c r="H199" i="17"/>
  <c r="G199" i="17"/>
  <c r="F199" i="17"/>
  <c r="E199" i="17"/>
  <c r="D199" i="17"/>
  <c r="C199" i="17"/>
  <c r="C197" i="17" s="1"/>
  <c r="B199" i="17"/>
  <c r="W198" i="17"/>
  <c r="V198" i="17"/>
  <c r="V197" i="17" s="1"/>
  <c r="U198" i="17"/>
  <c r="T198" i="17"/>
  <c r="S198" i="17"/>
  <c r="R198" i="17"/>
  <c r="Q198" i="17"/>
  <c r="P198" i="17"/>
  <c r="P197" i="17" s="1"/>
  <c r="O198" i="17"/>
  <c r="N198" i="17"/>
  <c r="N197" i="17" s="1"/>
  <c r="M198" i="17"/>
  <c r="L198" i="17"/>
  <c r="K198" i="17"/>
  <c r="J198" i="17"/>
  <c r="I198" i="17"/>
  <c r="H198" i="17"/>
  <c r="G198" i="17"/>
  <c r="F198" i="17"/>
  <c r="E198" i="17"/>
  <c r="E197" i="17" s="1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V190" i="17"/>
  <c r="U190" i="17"/>
  <c r="R190" i="17"/>
  <c r="Q190" i="17"/>
  <c r="N190" i="17"/>
  <c r="M190" i="17"/>
  <c r="I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F178" i="17" s="1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V178" i="17" s="1"/>
  <c r="U179" i="17"/>
  <c r="T179" i="17"/>
  <c r="S179" i="17"/>
  <c r="R179" i="17"/>
  <c r="Q179" i="17"/>
  <c r="Q178" i="17" s="1"/>
  <c r="P179" i="17"/>
  <c r="O179" i="17"/>
  <c r="O178" i="17" s="1"/>
  <c r="N179" i="17"/>
  <c r="N178" i="17" s="1"/>
  <c r="M179" i="17"/>
  <c r="L179" i="17"/>
  <c r="K179" i="17"/>
  <c r="K178" i="17" s="1"/>
  <c r="J179" i="17"/>
  <c r="I179" i="17"/>
  <c r="H179" i="17"/>
  <c r="G179" i="17"/>
  <c r="F179" i="17"/>
  <c r="E179" i="17"/>
  <c r="D179" i="17"/>
  <c r="C179" i="17"/>
  <c r="B179" i="17"/>
  <c r="I178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F160" i="17" s="1"/>
  <c r="E163" i="17"/>
  <c r="D163" i="17"/>
  <c r="C163" i="17"/>
  <c r="B163" i="17"/>
  <c r="W162" i="17"/>
  <c r="V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W161" i="17"/>
  <c r="V161" i="17"/>
  <c r="V160" i="17" s="1"/>
  <c r="U161" i="17"/>
  <c r="T161" i="17"/>
  <c r="S161" i="17"/>
  <c r="R161" i="17"/>
  <c r="Q161" i="17"/>
  <c r="P161" i="17"/>
  <c r="P160" i="17" s="1"/>
  <c r="O161" i="17"/>
  <c r="N161" i="17"/>
  <c r="N160" i="17" s="1"/>
  <c r="M161" i="17"/>
  <c r="L161" i="17"/>
  <c r="K161" i="17"/>
  <c r="J161" i="17"/>
  <c r="I161" i="17"/>
  <c r="H161" i="17"/>
  <c r="G161" i="17"/>
  <c r="F161" i="17"/>
  <c r="E161" i="17"/>
  <c r="D161" i="17"/>
  <c r="C161" i="17"/>
  <c r="C160" i="17" s="1"/>
  <c r="B161" i="17"/>
  <c r="W142" i="17"/>
  <c r="W209" i="17" s="1"/>
  <c r="V142" i="17"/>
  <c r="V248" i="17" s="1"/>
  <c r="U142" i="17"/>
  <c r="U248" i="17" s="1"/>
  <c r="T142" i="17"/>
  <c r="T248" i="17" s="1"/>
  <c r="S142" i="17"/>
  <c r="S248" i="17" s="1"/>
  <c r="R142" i="17"/>
  <c r="R209" i="17" s="1"/>
  <c r="Q142" i="17"/>
  <c r="Q209" i="17" s="1"/>
  <c r="P142" i="17"/>
  <c r="P209" i="17" s="1"/>
  <c r="O142" i="17"/>
  <c r="O209" i="17" s="1"/>
  <c r="N142" i="17"/>
  <c r="N248" i="17" s="1"/>
  <c r="M142" i="17"/>
  <c r="M248" i="17" s="1"/>
  <c r="L142" i="17"/>
  <c r="L248" i="17" s="1"/>
  <c r="K142" i="17"/>
  <c r="K248" i="17" s="1"/>
  <c r="J142" i="17"/>
  <c r="J209" i="17" s="1"/>
  <c r="I142" i="17"/>
  <c r="I209" i="17" s="1"/>
  <c r="H142" i="17"/>
  <c r="H209" i="17" s="1"/>
  <c r="G142" i="17"/>
  <c r="G209" i="17" s="1"/>
  <c r="F142" i="17"/>
  <c r="F248" i="17" s="1"/>
  <c r="E142" i="17"/>
  <c r="E248" i="17" s="1"/>
  <c r="D142" i="17"/>
  <c r="D248" i="17" s="1"/>
  <c r="C142" i="17"/>
  <c r="C248" i="17" s="1"/>
  <c r="B142" i="17"/>
  <c r="B209" i="17" s="1"/>
  <c r="W121" i="17"/>
  <c r="W246" i="17" s="1"/>
  <c r="V121" i="17"/>
  <c r="V203" i="17" s="1"/>
  <c r="U121" i="17"/>
  <c r="T121" i="17"/>
  <c r="T246" i="17" s="1"/>
  <c r="S121" i="17"/>
  <c r="S203" i="17" s="1"/>
  <c r="R121" i="17"/>
  <c r="R246" i="17" s="1"/>
  <c r="Q121" i="17"/>
  <c r="Q246" i="17" s="1"/>
  <c r="P121" i="17"/>
  <c r="P246" i="17" s="1"/>
  <c r="O121" i="17"/>
  <c r="O246" i="17" s="1"/>
  <c r="N121" i="17"/>
  <c r="N203" i="17" s="1"/>
  <c r="M121" i="17"/>
  <c r="L121" i="17"/>
  <c r="L246" i="17" s="1"/>
  <c r="K121" i="17"/>
  <c r="K203" i="17" s="1"/>
  <c r="J121" i="17"/>
  <c r="J246" i="17" s="1"/>
  <c r="I121" i="17"/>
  <c r="I246" i="17" s="1"/>
  <c r="H121" i="17"/>
  <c r="H246" i="17" s="1"/>
  <c r="G121" i="17"/>
  <c r="G246" i="17" s="1"/>
  <c r="F121" i="17"/>
  <c r="F203" i="17" s="1"/>
  <c r="E121" i="17"/>
  <c r="D121" i="17"/>
  <c r="D246" i="17" s="1"/>
  <c r="C121" i="17"/>
  <c r="C203" i="17" s="1"/>
  <c r="B121" i="17"/>
  <c r="B246" i="17" s="1"/>
  <c r="W93" i="17"/>
  <c r="W190" i="17" s="1"/>
  <c r="V93" i="17"/>
  <c r="V237" i="17" s="1"/>
  <c r="U93" i="17"/>
  <c r="U237" i="17" s="1"/>
  <c r="T93" i="17"/>
  <c r="T190" i="17" s="1"/>
  <c r="S93" i="17"/>
  <c r="S190" i="17" s="1"/>
  <c r="R93" i="17"/>
  <c r="R237" i="17" s="1"/>
  <c r="Q93" i="17"/>
  <c r="Q237" i="17" s="1"/>
  <c r="P93" i="17"/>
  <c r="P237" i="19" s="1"/>
  <c r="O93" i="17"/>
  <c r="O190" i="17" s="1"/>
  <c r="N93" i="17"/>
  <c r="N237" i="17" s="1"/>
  <c r="M93" i="17"/>
  <c r="M237" i="17" s="1"/>
  <c r="L93" i="17"/>
  <c r="L190" i="17" s="1"/>
  <c r="K93" i="17"/>
  <c r="K190" i="17" s="1"/>
  <c r="J93" i="17"/>
  <c r="J237" i="17" s="1"/>
  <c r="I93" i="17"/>
  <c r="I237" i="17" s="1"/>
  <c r="H93" i="17"/>
  <c r="H237" i="19" s="1"/>
  <c r="G93" i="17"/>
  <c r="G190" i="17" s="1"/>
  <c r="F93" i="17"/>
  <c r="F237" i="17" s="1"/>
  <c r="E93" i="17"/>
  <c r="E237" i="17" s="1"/>
  <c r="D93" i="17"/>
  <c r="D190" i="17" s="1"/>
  <c r="C93" i="17"/>
  <c r="C190" i="17" s="1"/>
  <c r="B93" i="17"/>
  <c r="B237" i="17" s="1"/>
  <c r="W72" i="17"/>
  <c r="W184" i="17" s="1"/>
  <c r="V72" i="17"/>
  <c r="V235" i="17" s="1"/>
  <c r="U72" i="17"/>
  <c r="U235" i="17" s="1"/>
  <c r="T72" i="17"/>
  <c r="T184" i="17" s="1"/>
  <c r="S72" i="17"/>
  <c r="S235" i="17" s="1"/>
  <c r="R72" i="17"/>
  <c r="R184" i="17" s="1"/>
  <c r="Q72" i="17"/>
  <c r="P72" i="17"/>
  <c r="P184" i="17" s="1"/>
  <c r="O72" i="17"/>
  <c r="O184" i="17" s="1"/>
  <c r="N72" i="17"/>
  <c r="N235" i="17" s="1"/>
  <c r="M72" i="17"/>
  <c r="M235" i="17" s="1"/>
  <c r="L72" i="17"/>
  <c r="L184" i="17" s="1"/>
  <c r="K72" i="17"/>
  <c r="K235" i="17" s="1"/>
  <c r="J72" i="17"/>
  <c r="J184" i="17" s="1"/>
  <c r="I72" i="17"/>
  <c r="H72" i="17"/>
  <c r="H184" i="17" s="1"/>
  <c r="G72" i="17"/>
  <c r="G184" i="17" s="1"/>
  <c r="F72" i="17"/>
  <c r="F235" i="17" s="1"/>
  <c r="E72" i="17"/>
  <c r="E235" i="17" s="1"/>
  <c r="D72" i="17"/>
  <c r="D184" i="17" s="1"/>
  <c r="C72" i="17"/>
  <c r="C235" i="17" s="1"/>
  <c r="B72" i="17"/>
  <c r="B184" i="17" s="1"/>
  <c r="W44" i="17"/>
  <c r="W5" i="17" s="1"/>
  <c r="W53" i="16" s="1"/>
  <c r="W62" i="4" s="1"/>
  <c r="W135" i="4" s="1"/>
  <c r="V44" i="17"/>
  <c r="V226" i="17" s="1"/>
  <c r="U44" i="17"/>
  <c r="U226" i="17" s="1"/>
  <c r="T44" i="17"/>
  <c r="T5" i="17" s="1"/>
  <c r="T53" i="16" s="1"/>
  <c r="S44" i="17"/>
  <c r="S5" i="17" s="1"/>
  <c r="R44" i="17"/>
  <c r="R226" i="17" s="1"/>
  <c r="R217" i="17" s="1"/>
  <c r="Q44" i="17"/>
  <c r="Q226" i="17" s="1"/>
  <c r="P44" i="17"/>
  <c r="P5" i="17" s="1"/>
  <c r="P53" i="16" s="1"/>
  <c r="P62" i="4" s="1"/>
  <c r="P135" i="4" s="1"/>
  <c r="O44" i="17"/>
  <c r="O5" i="17" s="1"/>
  <c r="N44" i="17"/>
  <c r="N226" i="17" s="1"/>
  <c r="M44" i="17"/>
  <c r="M226" i="17" s="1"/>
  <c r="M217" i="17" s="1"/>
  <c r="L44" i="17"/>
  <c r="L5" i="17" s="1"/>
  <c r="L53" i="16" s="1"/>
  <c r="K44" i="17"/>
  <c r="K5" i="17" s="1"/>
  <c r="J44" i="17"/>
  <c r="J226" i="17" s="1"/>
  <c r="I44" i="17"/>
  <c r="I226" i="17" s="1"/>
  <c r="H44" i="17"/>
  <c r="H5" i="17" s="1"/>
  <c r="G44" i="17"/>
  <c r="G5" i="17" s="1"/>
  <c r="F44" i="17"/>
  <c r="F226" i="17" s="1"/>
  <c r="E44" i="17"/>
  <c r="E226" i="17" s="1"/>
  <c r="D44" i="17"/>
  <c r="D5" i="17" s="1"/>
  <c r="D53" i="16" s="1"/>
  <c r="D62" i="4" s="1"/>
  <c r="D135" i="4" s="1"/>
  <c r="C44" i="17"/>
  <c r="C5" i="17" s="1"/>
  <c r="B44" i="17"/>
  <c r="B226" i="17" s="1"/>
  <c r="J5" i="17"/>
  <c r="J53" i="16" s="1"/>
  <c r="J52" i="16" s="1"/>
  <c r="J61" i="4" s="1"/>
  <c r="J134" i="4" s="1"/>
  <c r="I5" i="17"/>
  <c r="F5" i="17"/>
  <c r="F53" i="16" s="1"/>
  <c r="F101" i="16" s="1"/>
  <c r="E5" i="17"/>
  <c r="E53" i="16" s="1"/>
  <c r="E62" i="4" s="1"/>
  <c r="E135" i="4" s="1"/>
  <c r="B5" i="17"/>
  <c r="B53" i="16" s="1"/>
  <c r="B52" i="16" s="1"/>
  <c r="B61" i="4" s="1"/>
  <c r="A1" i="17"/>
  <c r="I103" i="16"/>
  <c r="I166" i="4" s="1"/>
  <c r="H101" i="16"/>
  <c r="H164" i="4" s="1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R96" i="16"/>
  <c r="P96" i="16"/>
  <c r="O96" i="16"/>
  <c r="K96" i="16"/>
  <c r="J96" i="16"/>
  <c r="I96" i="16"/>
  <c r="F96" i="16"/>
  <c r="B93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U111" i="4" s="1"/>
  <c r="T82" i="16"/>
  <c r="S82" i="16"/>
  <c r="S111" i="4" s="1"/>
  <c r="R82" i="16"/>
  <c r="R111" i="4" s="1"/>
  <c r="Q82" i="16"/>
  <c r="Q111" i="4" s="1"/>
  <c r="P82" i="16"/>
  <c r="P111" i="4" s="1"/>
  <c r="O82" i="16"/>
  <c r="O111" i="4" s="1"/>
  <c r="N82" i="16"/>
  <c r="N111" i="4" s="1"/>
  <c r="M82" i="16"/>
  <c r="M111" i="4" s="1"/>
  <c r="L82" i="16"/>
  <c r="K82" i="16"/>
  <c r="J82" i="16"/>
  <c r="J111" i="4" s="1"/>
  <c r="I82" i="16"/>
  <c r="H82" i="16"/>
  <c r="G82" i="16"/>
  <c r="G111" i="4" s="1"/>
  <c r="F82" i="16"/>
  <c r="F111" i="4" s="1"/>
  <c r="E82" i="16"/>
  <c r="E111" i="4" s="1"/>
  <c r="D82" i="16"/>
  <c r="C82" i="16"/>
  <c r="C111" i="4" s="1"/>
  <c r="B82" i="16"/>
  <c r="C81" i="16"/>
  <c r="T80" i="16"/>
  <c r="O80" i="16"/>
  <c r="O109" i="4" s="1"/>
  <c r="W78" i="16"/>
  <c r="W41" i="7" s="1"/>
  <c r="V78" i="16"/>
  <c r="U78" i="16"/>
  <c r="T78" i="16"/>
  <c r="S78" i="16"/>
  <c r="R78" i="16"/>
  <c r="Q78" i="16"/>
  <c r="P78" i="16"/>
  <c r="O78" i="16"/>
  <c r="N78" i="16"/>
  <c r="M78" i="16"/>
  <c r="L78" i="16"/>
  <c r="L41" i="7" s="1"/>
  <c r="K78" i="16"/>
  <c r="J78" i="16"/>
  <c r="I78" i="16"/>
  <c r="H78" i="16"/>
  <c r="H41" i="7" s="1"/>
  <c r="G78" i="16"/>
  <c r="G41" i="7" s="1"/>
  <c r="F78" i="16"/>
  <c r="F41" i="7" s="1"/>
  <c r="E78" i="16"/>
  <c r="E41" i="7" s="1"/>
  <c r="D78" i="16"/>
  <c r="D41" i="7" s="1"/>
  <c r="C78" i="16"/>
  <c r="B78" i="16"/>
  <c r="B41" i="7" s="1"/>
  <c r="A74" i="16"/>
  <c r="A73" i="16"/>
  <c r="W72" i="16"/>
  <c r="V72" i="16"/>
  <c r="U72" i="16"/>
  <c r="U90" i="16" s="1"/>
  <c r="T72" i="16"/>
  <c r="T71" i="16" s="1"/>
  <c r="S72" i="16"/>
  <c r="R72" i="16"/>
  <c r="R90" i="16" s="1"/>
  <c r="Q72" i="16"/>
  <c r="Q71" i="16" s="1"/>
  <c r="P72" i="16"/>
  <c r="P71" i="16" s="1"/>
  <c r="O72" i="16"/>
  <c r="N72" i="16"/>
  <c r="M72" i="16"/>
  <c r="M71" i="16" s="1"/>
  <c r="L72" i="16"/>
  <c r="L71" i="16" s="1"/>
  <c r="K72" i="16"/>
  <c r="J72" i="16"/>
  <c r="J90" i="16" s="1"/>
  <c r="I72" i="16"/>
  <c r="I90" i="16" s="1"/>
  <c r="H72" i="16"/>
  <c r="H90" i="16" s="1"/>
  <c r="G72" i="16"/>
  <c r="F72" i="16"/>
  <c r="E72" i="16"/>
  <c r="E71" i="16" s="1"/>
  <c r="D72" i="16"/>
  <c r="D71" i="16" s="1"/>
  <c r="C72" i="16"/>
  <c r="B72" i="16"/>
  <c r="B90" i="16" s="1"/>
  <c r="A72" i="16"/>
  <c r="U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V103" i="16" s="1"/>
  <c r="V166" i="4" s="1"/>
  <c r="U55" i="16"/>
  <c r="U93" i="16" s="1"/>
  <c r="T55" i="16"/>
  <c r="T93" i="16" s="1"/>
  <c r="S55" i="16"/>
  <c r="R55" i="16"/>
  <c r="Q55" i="16"/>
  <c r="Q93" i="16" s="1"/>
  <c r="P55" i="16"/>
  <c r="P64" i="4" s="1"/>
  <c r="P137" i="4" s="1"/>
  <c r="O55" i="16"/>
  <c r="O64" i="4" s="1"/>
  <c r="O137" i="4" s="1"/>
  <c r="N55" i="16"/>
  <c r="N103" i="16" s="1"/>
  <c r="N166" i="4" s="1"/>
  <c r="M55" i="16"/>
  <c r="M93" i="16" s="1"/>
  <c r="L55" i="16"/>
  <c r="L93" i="16" s="1"/>
  <c r="K55" i="16"/>
  <c r="K64" i="4" s="1"/>
  <c r="J55" i="16"/>
  <c r="J93" i="16" s="1"/>
  <c r="I55" i="16"/>
  <c r="I93" i="16" s="1"/>
  <c r="H55" i="16"/>
  <c r="G55" i="16"/>
  <c r="F55" i="16"/>
  <c r="E55" i="16"/>
  <c r="E93" i="16" s="1"/>
  <c r="D55" i="16"/>
  <c r="D93" i="16" s="1"/>
  <c r="C55" i="16"/>
  <c r="B55" i="16"/>
  <c r="B64" i="4" s="1"/>
  <c r="W54" i="16"/>
  <c r="W92" i="16" s="1"/>
  <c r="V54" i="16"/>
  <c r="U54" i="16"/>
  <c r="T54" i="16"/>
  <c r="T92" i="16" s="1"/>
  <c r="S54" i="16"/>
  <c r="S92" i="16" s="1"/>
  <c r="R54" i="16"/>
  <c r="R92" i="16" s="1"/>
  <c r="Q54" i="16"/>
  <c r="P54" i="16"/>
  <c r="O54" i="16"/>
  <c r="O92" i="16" s="1"/>
  <c r="N54" i="16"/>
  <c r="M54" i="16"/>
  <c r="L54" i="16"/>
  <c r="L92" i="16" s="1"/>
  <c r="K54" i="16"/>
  <c r="K92" i="16" s="1"/>
  <c r="J54" i="16"/>
  <c r="J92" i="16" s="1"/>
  <c r="I54" i="16"/>
  <c r="I63" i="4" s="1"/>
  <c r="I136" i="4" s="1"/>
  <c r="H54" i="16"/>
  <c r="G54" i="16"/>
  <c r="G92" i="16" s="1"/>
  <c r="F54" i="16"/>
  <c r="E54" i="16"/>
  <c r="D54" i="16"/>
  <c r="D92" i="16" s="1"/>
  <c r="C54" i="16"/>
  <c r="C92" i="16" s="1"/>
  <c r="B54" i="16"/>
  <c r="B92" i="16" s="1"/>
  <c r="S53" i="16"/>
  <c r="S62" i="4" s="1"/>
  <c r="S135" i="4" s="1"/>
  <c r="O53" i="16"/>
  <c r="K53" i="16"/>
  <c r="K62" i="4" s="1"/>
  <c r="K135" i="4" s="1"/>
  <c r="I53" i="16"/>
  <c r="I91" i="16" s="1"/>
  <c r="H53" i="16"/>
  <c r="G53" i="16"/>
  <c r="C53" i="16"/>
  <c r="C62" i="4" s="1"/>
  <c r="C135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U4" i="16"/>
  <c r="U3" i="16" s="1"/>
  <c r="U9" i="4" s="1"/>
  <c r="T4" i="16"/>
  <c r="S4" i="16"/>
  <c r="S3" i="16" s="1"/>
  <c r="R4" i="16"/>
  <c r="R3" i="16" s="1"/>
  <c r="R3" i="4" s="1"/>
  <c r="Q4" i="16"/>
  <c r="P4" i="16"/>
  <c r="O4" i="16"/>
  <c r="O3" i="16" s="1"/>
  <c r="N4" i="16"/>
  <c r="N3" i="16" s="1"/>
  <c r="M4" i="16"/>
  <c r="L4" i="16"/>
  <c r="K4" i="16"/>
  <c r="K3" i="16" s="1"/>
  <c r="J4" i="16"/>
  <c r="J3" i="16" s="1"/>
  <c r="I4" i="16"/>
  <c r="H4" i="16"/>
  <c r="G4" i="16"/>
  <c r="G3" i="16" s="1"/>
  <c r="F4" i="16"/>
  <c r="E4" i="16"/>
  <c r="D4" i="16"/>
  <c r="C4" i="16"/>
  <c r="C3" i="16" s="1"/>
  <c r="C9" i="4" s="1"/>
  <c r="B4" i="16"/>
  <c r="B3" i="16" s="1"/>
  <c r="B9" i="4" s="1"/>
  <c r="T3" i="16"/>
  <c r="Q3" i="16"/>
  <c r="P3" i="16"/>
  <c r="M3" i="16"/>
  <c r="L3" i="16"/>
  <c r="I3" i="16"/>
  <c r="H3" i="16"/>
  <c r="F3" i="16"/>
  <c r="F9" i="4" s="1"/>
  <c r="E3" i="16"/>
  <c r="E9" i="4" s="1"/>
  <c r="D3" i="16"/>
  <c r="D9" i="4" s="1"/>
  <c r="A1" i="16"/>
  <c r="M261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M253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U241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E187" i="15" s="1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C187" i="15" s="1"/>
  <c r="B200" i="15"/>
  <c r="R199" i="15"/>
  <c r="J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U187" i="15" s="1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S187" i="15" s="1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M187" i="15" s="1"/>
  <c r="L191" i="15"/>
  <c r="K191" i="15"/>
  <c r="J191" i="15"/>
  <c r="J187" i="15" s="1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K187" i="15" s="1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B187" i="15" s="1"/>
  <c r="W188" i="15"/>
  <c r="V188" i="15"/>
  <c r="U188" i="15"/>
  <c r="T188" i="15"/>
  <c r="S188" i="15"/>
  <c r="R188" i="15"/>
  <c r="Q188" i="15"/>
  <c r="Q187" i="15" s="1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H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W171" i="15" s="1"/>
  <c r="V172" i="15"/>
  <c r="U172" i="15"/>
  <c r="T172" i="15"/>
  <c r="S172" i="15"/>
  <c r="R172" i="15"/>
  <c r="Q172" i="15"/>
  <c r="P172" i="15"/>
  <c r="O172" i="15"/>
  <c r="O171" i="15" s="1"/>
  <c r="N172" i="15"/>
  <c r="M172" i="15"/>
  <c r="L172" i="15"/>
  <c r="K172" i="15"/>
  <c r="J172" i="15"/>
  <c r="I172" i="15"/>
  <c r="H172" i="15"/>
  <c r="G172" i="15"/>
  <c r="G171" i="15" s="1"/>
  <c r="F172" i="15"/>
  <c r="F171" i="15" s="1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O162" i="15" s="1"/>
  <c r="N166" i="15"/>
  <c r="M166" i="15"/>
  <c r="L166" i="15"/>
  <c r="L162" i="15" s="1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E162" i="15" s="1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G162" i="15" s="1"/>
  <c r="F164" i="15"/>
  <c r="E164" i="15"/>
  <c r="D164" i="15"/>
  <c r="C164" i="15"/>
  <c r="B164" i="15"/>
  <c r="W163" i="15"/>
  <c r="W162" i="15" s="1"/>
  <c r="V163" i="15"/>
  <c r="V162" i="15" s="1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W115" i="15" s="1"/>
  <c r="W78" i="12" s="1"/>
  <c r="W107" i="4" s="1"/>
  <c r="V141" i="15"/>
  <c r="V115" i="15" s="1"/>
  <c r="U141" i="15"/>
  <c r="U261" i="15" s="1"/>
  <c r="T141" i="15"/>
  <c r="S141" i="15"/>
  <c r="S115" i="15" s="1"/>
  <c r="R141" i="15"/>
  <c r="Q141" i="15"/>
  <c r="P141" i="15"/>
  <c r="P115" i="15" s="1"/>
  <c r="P78" i="12" s="1"/>
  <c r="P107" i="4" s="1"/>
  <c r="O141" i="15"/>
  <c r="O115" i="15" s="1"/>
  <c r="N141" i="15"/>
  <c r="M141" i="15"/>
  <c r="M115" i="15" s="1"/>
  <c r="L141" i="15"/>
  <c r="K141" i="15"/>
  <c r="J141" i="15"/>
  <c r="I141" i="15"/>
  <c r="H141" i="15"/>
  <c r="G141" i="15"/>
  <c r="G115" i="15" s="1"/>
  <c r="F141" i="15"/>
  <c r="E141" i="15"/>
  <c r="E115" i="15" s="1"/>
  <c r="D141" i="15"/>
  <c r="D115" i="15" s="1"/>
  <c r="D213" i="15" s="1"/>
  <c r="C141" i="15"/>
  <c r="B141" i="15"/>
  <c r="Q115" i="15"/>
  <c r="Q253" i="15" s="1"/>
  <c r="N115" i="15"/>
  <c r="N253" i="15" s="1"/>
  <c r="K115" i="15"/>
  <c r="K217" i="15" s="1"/>
  <c r="I115" i="15"/>
  <c r="I253" i="15" s="1"/>
  <c r="H115" i="15"/>
  <c r="F115" i="15"/>
  <c r="F253" i="15" s="1"/>
  <c r="C115" i="15"/>
  <c r="C217" i="15" s="1"/>
  <c r="W97" i="15"/>
  <c r="W251" i="15" s="1"/>
  <c r="V97" i="15"/>
  <c r="V199" i="15" s="1"/>
  <c r="U97" i="15"/>
  <c r="U251" i="15" s="1"/>
  <c r="T97" i="15"/>
  <c r="T251" i="15" s="1"/>
  <c r="S97" i="15"/>
  <c r="S251" i="15" s="1"/>
  <c r="R97" i="15"/>
  <c r="R251" i="15" s="1"/>
  <c r="Q97" i="15"/>
  <c r="Q199" i="15" s="1"/>
  <c r="P97" i="15"/>
  <c r="P251" i="15" s="1"/>
  <c r="O97" i="15"/>
  <c r="O251" i="15" s="1"/>
  <c r="N97" i="15"/>
  <c r="M97" i="15"/>
  <c r="M199" i="15" s="1"/>
  <c r="L97" i="15"/>
  <c r="L251" i="15" s="1"/>
  <c r="K97" i="15"/>
  <c r="K251" i="15" s="1"/>
  <c r="J97" i="15"/>
  <c r="J251" i="15" s="1"/>
  <c r="I97" i="15"/>
  <c r="I251" i="15" s="1"/>
  <c r="H97" i="15"/>
  <c r="H251" i="15" s="1"/>
  <c r="G97" i="15"/>
  <c r="G251" i="15" s="1"/>
  <c r="F97" i="15"/>
  <c r="E97" i="15"/>
  <c r="E251" i="15" s="1"/>
  <c r="D97" i="15"/>
  <c r="D251" i="15" s="1"/>
  <c r="C97" i="15"/>
  <c r="C251" i="15" s="1"/>
  <c r="B97" i="15"/>
  <c r="B251" i="15" s="1"/>
  <c r="W53" i="15"/>
  <c r="W181" i="15" s="1"/>
  <c r="V53" i="15"/>
  <c r="V181" i="15" s="1"/>
  <c r="U53" i="15"/>
  <c r="U181" i="15" s="1"/>
  <c r="T53" i="15"/>
  <c r="S53" i="15"/>
  <c r="S241" i="15" s="1"/>
  <c r="R53" i="15"/>
  <c r="R241" i="15" s="1"/>
  <c r="Q53" i="15"/>
  <c r="Q34" i="15" s="1"/>
  <c r="Q233" i="15" s="1"/>
  <c r="P53" i="15"/>
  <c r="P241" i="15" s="1"/>
  <c r="O53" i="15"/>
  <c r="O181" i="15" s="1"/>
  <c r="N53" i="15"/>
  <c r="N181" i="15" s="1"/>
  <c r="M53" i="15"/>
  <c r="M181" i="15" s="1"/>
  <c r="L53" i="15"/>
  <c r="K53" i="15"/>
  <c r="K241" i="15" s="1"/>
  <c r="J53" i="15"/>
  <c r="J241" i="15" s="1"/>
  <c r="I53" i="15"/>
  <c r="I34" i="15" s="1"/>
  <c r="I233" i="15" s="1"/>
  <c r="H53" i="15"/>
  <c r="H241" i="15" s="1"/>
  <c r="G53" i="15"/>
  <c r="G181" i="15" s="1"/>
  <c r="F53" i="15"/>
  <c r="F181" i="15" s="1"/>
  <c r="E53" i="15"/>
  <c r="E181" i="15" s="1"/>
  <c r="D53" i="15"/>
  <c r="D241" i="15" s="1"/>
  <c r="C53" i="15"/>
  <c r="C241" i="15" s="1"/>
  <c r="B53" i="15"/>
  <c r="B241" i="15" s="1"/>
  <c r="S34" i="15"/>
  <c r="S233" i="15" s="1"/>
  <c r="M34" i="15"/>
  <c r="M233" i="15" s="1"/>
  <c r="K34" i="15"/>
  <c r="K233" i="15" s="1"/>
  <c r="J34" i="15"/>
  <c r="J233" i="15" s="1"/>
  <c r="H34" i="15"/>
  <c r="H233" i="15" s="1"/>
  <c r="E34" i="15"/>
  <c r="E233" i="15" s="1"/>
  <c r="C34" i="15"/>
  <c r="C233" i="15" s="1"/>
  <c r="B34" i="15"/>
  <c r="B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O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E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U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H204" i="14" s="1"/>
  <c r="G206" i="14"/>
  <c r="F206" i="14"/>
  <c r="E206" i="14"/>
  <c r="D206" i="14"/>
  <c r="D204" i="14" s="1"/>
  <c r="C206" i="14"/>
  <c r="B206" i="14"/>
  <c r="W205" i="14"/>
  <c r="V205" i="14"/>
  <c r="U205" i="14"/>
  <c r="T205" i="14"/>
  <c r="S205" i="14"/>
  <c r="R205" i="14"/>
  <c r="Q205" i="14"/>
  <c r="P205" i="14"/>
  <c r="P204" i="14" s="1"/>
  <c r="O205" i="14"/>
  <c r="N205" i="14"/>
  <c r="M205" i="14"/>
  <c r="M204" i="14" s="1"/>
  <c r="L205" i="14"/>
  <c r="K205" i="14"/>
  <c r="J205" i="14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E199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U187" i="14" s="1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P187" i="14" s="1"/>
  <c r="O189" i="14"/>
  <c r="N189" i="14"/>
  <c r="M189" i="14"/>
  <c r="M187" i="14" s="1"/>
  <c r="L189" i="14"/>
  <c r="K189" i="14"/>
  <c r="J189" i="14"/>
  <c r="I189" i="14"/>
  <c r="H189" i="14"/>
  <c r="H187" i="14" s="1"/>
  <c r="G189" i="14"/>
  <c r="F189" i="14"/>
  <c r="E189" i="14"/>
  <c r="D189" i="14"/>
  <c r="D187" i="14" s="1"/>
  <c r="C189" i="14"/>
  <c r="B189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J187" i="14" s="1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Q171" i="14" s="1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D171" i="14" s="1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T171" i="14" s="1"/>
  <c r="S172" i="14"/>
  <c r="R172" i="14"/>
  <c r="Q172" i="14"/>
  <c r="P172" i="14"/>
  <c r="O172" i="14"/>
  <c r="N172" i="14"/>
  <c r="M172" i="14"/>
  <c r="L172" i="14"/>
  <c r="L171" i="14" s="1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T162" i="14" s="1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W162" i="14" s="1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B162" i="14" s="1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K162" i="14" s="1"/>
  <c r="J163" i="14"/>
  <c r="I163" i="14"/>
  <c r="I162" i="14" s="1"/>
  <c r="H163" i="14"/>
  <c r="G163" i="14"/>
  <c r="F163" i="14"/>
  <c r="F162" i="14" s="1"/>
  <c r="E163" i="14"/>
  <c r="D163" i="14"/>
  <c r="D162" i="14" s="1"/>
  <c r="C163" i="14"/>
  <c r="B163" i="14"/>
  <c r="L162" i="14"/>
  <c r="W141" i="14"/>
  <c r="V141" i="14"/>
  <c r="U141" i="14"/>
  <c r="U261" i="14" s="1"/>
  <c r="T141" i="14"/>
  <c r="T216" i="14" s="1"/>
  <c r="S141" i="14"/>
  <c r="S216" i="14" s="1"/>
  <c r="R141" i="14"/>
  <c r="R216" i="14" s="1"/>
  <c r="Q141" i="14"/>
  <c r="Q216" i="14" s="1"/>
  <c r="P141" i="14"/>
  <c r="O141" i="14"/>
  <c r="N141" i="14"/>
  <c r="M141" i="14"/>
  <c r="M216" i="14" s="1"/>
  <c r="L141" i="14"/>
  <c r="L216" i="14" s="1"/>
  <c r="K141" i="14"/>
  <c r="K216" i="14" s="1"/>
  <c r="J141" i="14"/>
  <c r="J216" i="14" s="1"/>
  <c r="I141" i="14"/>
  <c r="I216" i="14" s="1"/>
  <c r="H141" i="14"/>
  <c r="G141" i="14"/>
  <c r="F141" i="14"/>
  <c r="E141" i="14"/>
  <c r="E216" i="14" s="1"/>
  <c r="D141" i="14"/>
  <c r="D216" i="14" s="1"/>
  <c r="C141" i="14"/>
  <c r="C216" i="14" s="1"/>
  <c r="B141" i="14"/>
  <c r="B216" i="14" s="1"/>
  <c r="W97" i="14"/>
  <c r="W199" i="14" s="1"/>
  <c r="V97" i="14"/>
  <c r="V251" i="14" s="1"/>
  <c r="U97" i="14"/>
  <c r="U251" i="14" s="1"/>
  <c r="T97" i="14"/>
  <c r="T199" i="14" s="1"/>
  <c r="S97" i="14"/>
  <c r="S199" i="14" s="1"/>
  <c r="R97" i="14"/>
  <c r="R199" i="14" s="1"/>
  <c r="Q97" i="14"/>
  <c r="Q199" i="14" s="1"/>
  <c r="P97" i="14"/>
  <c r="P199" i="14" s="1"/>
  <c r="O97" i="14"/>
  <c r="O199" i="14" s="1"/>
  <c r="N97" i="14"/>
  <c r="N251" i="14" s="1"/>
  <c r="M97" i="14"/>
  <c r="M251" i="14" s="1"/>
  <c r="L97" i="14"/>
  <c r="L199" i="14" s="1"/>
  <c r="K97" i="14"/>
  <c r="K199" i="14" s="1"/>
  <c r="J97" i="14"/>
  <c r="J199" i="14" s="1"/>
  <c r="I97" i="14"/>
  <c r="I199" i="14" s="1"/>
  <c r="H97" i="14"/>
  <c r="H199" i="14" s="1"/>
  <c r="G97" i="14"/>
  <c r="G199" i="14" s="1"/>
  <c r="F97" i="14"/>
  <c r="F251" i="14" s="1"/>
  <c r="E97" i="14"/>
  <c r="E251" i="14" s="1"/>
  <c r="D97" i="14"/>
  <c r="D199" i="14" s="1"/>
  <c r="C97" i="14"/>
  <c r="C199" i="14" s="1"/>
  <c r="B97" i="14"/>
  <c r="B199" i="14" s="1"/>
  <c r="W53" i="14"/>
  <c r="W241" i="14" s="1"/>
  <c r="V53" i="14"/>
  <c r="V241" i="14" s="1"/>
  <c r="U53" i="14"/>
  <c r="U241" i="14" s="1"/>
  <c r="T53" i="14"/>
  <c r="T241" i="14" s="1"/>
  <c r="S53" i="14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181" i="14" s="1"/>
  <c r="L53" i="14"/>
  <c r="L241" i="14" s="1"/>
  <c r="K53" i="14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181" i="14" s="1"/>
  <c r="D53" i="14"/>
  <c r="D241" i="14" s="1"/>
  <c r="C53" i="14"/>
  <c r="B53" i="14"/>
  <c r="B241" i="14" s="1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N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F224" i="13" s="1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V224" i="13" s="1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O224" i="13" s="1"/>
  <c r="N225" i="13"/>
  <c r="M225" i="13"/>
  <c r="L225" i="13"/>
  <c r="L224" i="13" s="1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N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G204" i="13" s="1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W204" i="13" s="1"/>
  <c r="V205" i="13"/>
  <c r="V204" i="13" s="1"/>
  <c r="U205" i="13"/>
  <c r="T205" i="13"/>
  <c r="S205" i="13"/>
  <c r="R205" i="13"/>
  <c r="Q205" i="13"/>
  <c r="Q204" i="13" s="1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O199" i="13"/>
  <c r="D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W187" i="13" s="1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Q187" i="13" s="1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R187" i="13" s="1"/>
  <c r="Q191" i="13"/>
  <c r="P191" i="13"/>
  <c r="O191" i="13"/>
  <c r="O187" i="13" s="1"/>
  <c r="N191" i="13"/>
  <c r="M191" i="13"/>
  <c r="L191" i="13"/>
  <c r="L187" i="13" s="1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V187" i="13" s="1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H187" i="13"/>
  <c r="G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R171" i="13" s="1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T171" i="13" s="1"/>
  <c r="S172" i="13"/>
  <c r="R172" i="13"/>
  <c r="Q172" i="13"/>
  <c r="P172" i="13"/>
  <c r="P171" i="13" s="1"/>
  <c r="O172" i="13"/>
  <c r="N172" i="13"/>
  <c r="M172" i="13"/>
  <c r="L172" i="13"/>
  <c r="K172" i="13"/>
  <c r="J172" i="13"/>
  <c r="J171" i="13" s="1"/>
  <c r="I172" i="13"/>
  <c r="I171" i="13" s="1"/>
  <c r="H172" i="13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R162" i="13" s="1"/>
  <c r="Q163" i="13"/>
  <c r="P163" i="13"/>
  <c r="O163" i="13"/>
  <c r="N163" i="13"/>
  <c r="N162" i="13" s="1"/>
  <c r="M163" i="13"/>
  <c r="L163" i="13"/>
  <c r="L162" i="13" s="1"/>
  <c r="K163" i="13"/>
  <c r="J163" i="13"/>
  <c r="I163" i="13"/>
  <c r="H163" i="13"/>
  <c r="G163" i="13"/>
  <c r="F163" i="13"/>
  <c r="E163" i="13"/>
  <c r="E162" i="13" s="1"/>
  <c r="D163" i="13"/>
  <c r="C163" i="13"/>
  <c r="B163" i="13"/>
  <c r="W141" i="13"/>
  <c r="W261" i="13" s="1"/>
  <c r="V141" i="13"/>
  <c r="V261" i="13" s="1"/>
  <c r="U141" i="13"/>
  <c r="U216" i="13" s="1"/>
  <c r="T141" i="13"/>
  <c r="S141" i="13"/>
  <c r="R141" i="13"/>
  <c r="R261" i="13" s="1"/>
  <c r="Q141" i="13"/>
  <c r="Q261" i="14" s="1"/>
  <c r="P141" i="13"/>
  <c r="O141" i="13"/>
  <c r="O261" i="13" s="1"/>
  <c r="N141" i="13"/>
  <c r="N261" i="13" s="1"/>
  <c r="M141" i="13"/>
  <c r="M216" i="13" s="1"/>
  <c r="L141" i="13"/>
  <c r="K141" i="13"/>
  <c r="J141" i="13"/>
  <c r="J216" i="13" s="1"/>
  <c r="I141" i="13"/>
  <c r="H141" i="13"/>
  <c r="G141" i="13"/>
  <c r="G261" i="13" s="1"/>
  <c r="F141" i="13"/>
  <c r="F261" i="13" s="1"/>
  <c r="E141" i="13"/>
  <c r="E216" i="13" s="1"/>
  <c r="D141" i="13"/>
  <c r="C141" i="13"/>
  <c r="B141" i="13"/>
  <c r="B216" i="13" s="1"/>
  <c r="W97" i="13"/>
  <c r="W251" i="13" s="1"/>
  <c r="V97" i="13"/>
  <c r="V251" i="13" s="1"/>
  <c r="U97" i="13"/>
  <c r="T97" i="13"/>
  <c r="T251" i="13" s="1"/>
  <c r="S97" i="13"/>
  <c r="S199" i="13" s="1"/>
  <c r="R97" i="13"/>
  <c r="R251" i="13" s="1"/>
  <c r="Q97" i="13"/>
  <c r="P97" i="13"/>
  <c r="P251" i="13" s="1"/>
  <c r="O97" i="13"/>
  <c r="O251" i="13" s="1"/>
  <c r="N97" i="13"/>
  <c r="N251" i="13" s="1"/>
  <c r="M97" i="13"/>
  <c r="L97" i="13"/>
  <c r="L251" i="13" s="1"/>
  <c r="K97" i="13"/>
  <c r="K199" i="13" s="1"/>
  <c r="J97" i="13"/>
  <c r="J251" i="13" s="1"/>
  <c r="I97" i="13"/>
  <c r="H97" i="13"/>
  <c r="H199" i="13" s="1"/>
  <c r="G97" i="13"/>
  <c r="G251" i="13" s="1"/>
  <c r="F97" i="13"/>
  <c r="F251" i="13" s="1"/>
  <c r="E97" i="13"/>
  <c r="D97" i="13"/>
  <c r="D251" i="13" s="1"/>
  <c r="C97" i="13"/>
  <c r="C199" i="13" s="1"/>
  <c r="B97" i="13"/>
  <c r="B251" i="13" s="1"/>
  <c r="W53" i="13"/>
  <c r="V53" i="13"/>
  <c r="V241" i="13" s="1"/>
  <c r="U53" i="13"/>
  <c r="T53" i="13"/>
  <c r="T241" i="13" s="1"/>
  <c r="S53" i="13"/>
  <c r="R53" i="13"/>
  <c r="R181" i="13" s="1"/>
  <c r="Q53" i="13"/>
  <c r="Q241" i="13" s="1"/>
  <c r="P53" i="13"/>
  <c r="P241" i="13" s="1"/>
  <c r="O53" i="13"/>
  <c r="N53" i="13"/>
  <c r="N181" i="13" s="1"/>
  <c r="M53" i="13"/>
  <c r="L53" i="13"/>
  <c r="L241" i="13" s="1"/>
  <c r="K53" i="13"/>
  <c r="J53" i="13"/>
  <c r="J241" i="13" s="1"/>
  <c r="I53" i="13"/>
  <c r="I241" i="13" s="1"/>
  <c r="H53" i="13"/>
  <c r="H241" i="13" s="1"/>
  <c r="G53" i="13"/>
  <c r="F53" i="13"/>
  <c r="F241" i="13" s="1"/>
  <c r="E53" i="13"/>
  <c r="D53" i="13"/>
  <c r="D241" i="13" s="1"/>
  <c r="C53" i="13"/>
  <c r="B53" i="13"/>
  <c r="B241" i="13" s="1"/>
  <c r="A1" i="13"/>
  <c r="R100" i="12"/>
  <c r="R161" i="4" s="1"/>
  <c r="U99" i="12"/>
  <c r="O99" i="12"/>
  <c r="O160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O89" i="12"/>
  <c r="D89" i="12"/>
  <c r="C89" i="12"/>
  <c r="V88" i="12"/>
  <c r="R88" i="12"/>
  <c r="M88" i="12"/>
  <c r="T85" i="12"/>
  <c r="S85" i="12"/>
  <c r="O85" i="12"/>
  <c r="D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O78" i="12"/>
  <c r="M78" i="12"/>
  <c r="M107" i="4" s="1"/>
  <c r="I78" i="12"/>
  <c r="I107" i="4" s="1"/>
  <c r="G78" i="12"/>
  <c r="G107" i="4" s="1"/>
  <c r="F78" i="12"/>
  <c r="E78" i="12"/>
  <c r="E107" i="4" s="1"/>
  <c r="D78" i="12"/>
  <c r="D107" i="4" s="1"/>
  <c r="W77" i="12"/>
  <c r="W106" i="4" s="1"/>
  <c r="V77" i="12"/>
  <c r="V106" i="4" s="1"/>
  <c r="U77" i="12"/>
  <c r="T77" i="12"/>
  <c r="T106" i="4" s="1"/>
  <c r="S77" i="12"/>
  <c r="S106" i="4" s="1"/>
  <c r="R77" i="12"/>
  <c r="R106" i="4" s="1"/>
  <c r="Q77" i="12"/>
  <c r="Q106" i="4" s="1"/>
  <c r="P77" i="12"/>
  <c r="P106" i="4" s="1"/>
  <c r="O77" i="12"/>
  <c r="O106" i="4" s="1"/>
  <c r="N77" i="12"/>
  <c r="N106" i="4" s="1"/>
  <c r="M77" i="12"/>
  <c r="L77" i="12"/>
  <c r="L106" i="4" s="1"/>
  <c r="K77" i="12"/>
  <c r="K106" i="4" s="1"/>
  <c r="J77" i="12"/>
  <c r="I77" i="12"/>
  <c r="H77" i="12"/>
  <c r="G77" i="12"/>
  <c r="F77" i="12"/>
  <c r="F106" i="4" s="1"/>
  <c r="E77" i="12"/>
  <c r="D77" i="12"/>
  <c r="C77" i="12"/>
  <c r="B77" i="12"/>
  <c r="M76" i="12"/>
  <c r="J76" i="12"/>
  <c r="J105" i="4" s="1"/>
  <c r="I76" i="12"/>
  <c r="H76" i="12"/>
  <c r="E76" i="12"/>
  <c r="E105" i="4" s="1"/>
  <c r="C76" i="12"/>
  <c r="B76" i="12"/>
  <c r="I75" i="12"/>
  <c r="I73" i="12" s="1"/>
  <c r="I102" i="4" s="1"/>
  <c r="W74" i="12"/>
  <c r="W103" i="4" s="1"/>
  <c r="V74" i="12"/>
  <c r="V103" i="4" s="1"/>
  <c r="U74" i="12"/>
  <c r="T74" i="12"/>
  <c r="T103" i="4" s="1"/>
  <c r="S74" i="12"/>
  <c r="R74" i="12"/>
  <c r="R103" i="4" s="1"/>
  <c r="Q74" i="12"/>
  <c r="P74" i="12"/>
  <c r="O74" i="12"/>
  <c r="N74" i="12"/>
  <c r="M74" i="12"/>
  <c r="M103" i="4" s="1"/>
  <c r="L74" i="12"/>
  <c r="K74" i="12"/>
  <c r="J74" i="12"/>
  <c r="J103" i="4" s="1"/>
  <c r="I74" i="12"/>
  <c r="I103" i="4" s="1"/>
  <c r="H74" i="12"/>
  <c r="G74" i="12"/>
  <c r="F74" i="12"/>
  <c r="E74" i="12"/>
  <c r="D74" i="12"/>
  <c r="C74" i="12"/>
  <c r="C103" i="4" s="1"/>
  <c r="B74" i="12"/>
  <c r="B103" i="4" s="1"/>
  <c r="W72" i="12"/>
  <c r="W40" i="7" s="1"/>
  <c r="V72" i="12"/>
  <c r="V40" i="7" s="1"/>
  <c r="U72" i="12"/>
  <c r="T72" i="12"/>
  <c r="T40" i="7" s="1"/>
  <c r="S72" i="12"/>
  <c r="R72" i="12"/>
  <c r="R40" i="7" s="1"/>
  <c r="Q72" i="12"/>
  <c r="Q40" i="7" s="1"/>
  <c r="P72" i="12"/>
  <c r="P40" i="7" s="1"/>
  <c r="O72" i="12"/>
  <c r="N72" i="12"/>
  <c r="M72" i="12"/>
  <c r="L72" i="12"/>
  <c r="L40" i="7" s="1"/>
  <c r="K72" i="12"/>
  <c r="J72" i="12"/>
  <c r="J40" i="7" s="1"/>
  <c r="I72" i="12"/>
  <c r="I40" i="7" s="1"/>
  <c r="H72" i="12"/>
  <c r="H40" i="7" s="1"/>
  <c r="G72" i="12"/>
  <c r="G40" i="7" s="1"/>
  <c r="F72" i="12"/>
  <c r="E72" i="12"/>
  <c r="E40" i="7" s="1"/>
  <c r="D72" i="12"/>
  <c r="C72" i="12"/>
  <c r="B72" i="12"/>
  <c r="B40" i="7" s="1"/>
  <c r="M71" i="12"/>
  <c r="I71" i="12"/>
  <c r="E71" i="12"/>
  <c r="W68" i="12"/>
  <c r="W89" i="12" s="1"/>
  <c r="V68" i="12"/>
  <c r="V89" i="12" s="1"/>
  <c r="U68" i="12"/>
  <c r="U60" i="4" s="1"/>
  <c r="T68" i="12"/>
  <c r="T89" i="12" s="1"/>
  <c r="S68" i="12"/>
  <c r="S60" i="4" s="1"/>
  <c r="S133" i="4" s="1"/>
  <c r="R68" i="12"/>
  <c r="R89" i="12" s="1"/>
  <c r="Q68" i="12"/>
  <c r="P68" i="12"/>
  <c r="P89" i="12" s="1"/>
  <c r="O68" i="12"/>
  <c r="N68" i="12"/>
  <c r="N89" i="12" s="1"/>
  <c r="M68" i="12"/>
  <c r="M89" i="12" s="1"/>
  <c r="L68" i="12"/>
  <c r="L89" i="12" s="1"/>
  <c r="K68" i="12"/>
  <c r="K60" i="4" s="1"/>
  <c r="K133" i="4" s="1"/>
  <c r="J68" i="12"/>
  <c r="I68" i="12"/>
  <c r="H68" i="12"/>
  <c r="H60" i="4" s="1"/>
  <c r="H133" i="4" s="1"/>
  <c r="G68" i="12"/>
  <c r="G60" i="4" s="1"/>
  <c r="G133" i="4" s="1"/>
  <c r="F68" i="12"/>
  <c r="F89" i="12" s="1"/>
  <c r="E68" i="12"/>
  <c r="D68" i="12"/>
  <c r="C68" i="12"/>
  <c r="B68" i="12"/>
  <c r="W67" i="12"/>
  <c r="W100" i="12" s="1"/>
  <c r="W161" i="4" s="1"/>
  <c r="V67" i="12"/>
  <c r="V100" i="12" s="1"/>
  <c r="V161" i="4" s="1"/>
  <c r="U67" i="12"/>
  <c r="U100" i="12" s="1"/>
  <c r="U161" i="4" s="1"/>
  <c r="T67" i="12"/>
  <c r="T88" i="12" s="1"/>
  <c r="S67" i="12"/>
  <c r="R67" i="12"/>
  <c r="Q67" i="12"/>
  <c r="Q100" i="12" s="1"/>
  <c r="Q161" i="4" s="1"/>
  <c r="P67" i="12"/>
  <c r="P100" i="12" s="1"/>
  <c r="P161" i="4" s="1"/>
  <c r="O67" i="12"/>
  <c r="O100" i="12" s="1"/>
  <c r="O161" i="4" s="1"/>
  <c r="N67" i="12"/>
  <c r="N100" i="12" s="1"/>
  <c r="N161" i="4" s="1"/>
  <c r="M67" i="12"/>
  <c r="M100" i="12" s="1"/>
  <c r="M161" i="4" s="1"/>
  <c r="L67" i="12"/>
  <c r="L88" i="12" s="1"/>
  <c r="K67" i="12"/>
  <c r="K59" i="4" s="1"/>
  <c r="J67" i="12"/>
  <c r="J100" i="12" s="1"/>
  <c r="J161" i="4" s="1"/>
  <c r="I67" i="12"/>
  <c r="I88" i="12" s="1"/>
  <c r="H67" i="12"/>
  <c r="H88" i="12" s="1"/>
  <c r="G67" i="12"/>
  <c r="G100" i="12" s="1"/>
  <c r="G161" i="4" s="1"/>
  <c r="F67" i="12"/>
  <c r="F100" i="12" s="1"/>
  <c r="F161" i="4" s="1"/>
  <c r="E67" i="12"/>
  <c r="E100" i="12" s="1"/>
  <c r="E161" i="4" s="1"/>
  <c r="D67" i="12"/>
  <c r="D88" i="12" s="1"/>
  <c r="C67" i="12"/>
  <c r="B67" i="12"/>
  <c r="B100" i="12" s="1"/>
  <c r="B161" i="4" s="1"/>
  <c r="W66" i="12"/>
  <c r="W58" i="4" s="1"/>
  <c r="V66" i="12"/>
  <c r="U66" i="12"/>
  <c r="T66" i="12"/>
  <c r="T99" i="12" s="1"/>
  <c r="T160" i="4" s="1"/>
  <c r="S66" i="12"/>
  <c r="S99" i="12" s="1"/>
  <c r="S160" i="4" s="1"/>
  <c r="R66" i="12"/>
  <c r="R87" i="12" s="1"/>
  <c r="Q66" i="12"/>
  <c r="Q58" i="4" s="1"/>
  <c r="P66" i="12"/>
  <c r="P99" i="12" s="1"/>
  <c r="P160" i="4" s="1"/>
  <c r="O66" i="12"/>
  <c r="O87" i="12" s="1"/>
  <c r="N66" i="12"/>
  <c r="M66" i="12"/>
  <c r="M58" i="4" s="1"/>
  <c r="L66" i="12"/>
  <c r="L99" i="12" s="1"/>
  <c r="L160" i="4" s="1"/>
  <c r="K66" i="12"/>
  <c r="K99" i="12" s="1"/>
  <c r="K160" i="4" s="1"/>
  <c r="J66" i="12"/>
  <c r="J99" i="12" s="1"/>
  <c r="J160" i="4" s="1"/>
  <c r="I66" i="12"/>
  <c r="I58" i="4" s="1"/>
  <c r="H66" i="12"/>
  <c r="H99" i="12" s="1"/>
  <c r="H160" i="4" s="1"/>
  <c r="G66" i="12"/>
  <c r="G99" i="12" s="1"/>
  <c r="G160" i="4" s="1"/>
  <c r="F66" i="12"/>
  <c r="E66" i="12"/>
  <c r="E65" i="12" s="1"/>
  <c r="E57" i="4" s="1"/>
  <c r="E132" i="4" s="1"/>
  <c r="D66" i="12"/>
  <c r="D99" i="12" s="1"/>
  <c r="D160" i="4" s="1"/>
  <c r="C66" i="12"/>
  <c r="C99" i="12" s="1"/>
  <c r="C160" i="4" s="1"/>
  <c r="B66" i="12"/>
  <c r="B87" i="12" s="1"/>
  <c r="W64" i="12"/>
  <c r="W56" i="4" s="1"/>
  <c r="W131" i="4" s="1"/>
  <c r="V64" i="12"/>
  <c r="V85" i="12" s="1"/>
  <c r="U64" i="12"/>
  <c r="U56" i="4" s="1"/>
  <c r="U131" i="4" s="1"/>
  <c r="T64" i="12"/>
  <c r="T56" i="4" s="1"/>
  <c r="T131" i="4" s="1"/>
  <c r="S64" i="12"/>
  <c r="R64" i="12"/>
  <c r="Q64" i="12"/>
  <c r="P64" i="12"/>
  <c r="P85" i="12" s="1"/>
  <c r="O64" i="12"/>
  <c r="N64" i="12"/>
  <c r="N85" i="12" s="1"/>
  <c r="M64" i="12"/>
  <c r="L64" i="12"/>
  <c r="L85" i="12" s="1"/>
  <c r="K64" i="12"/>
  <c r="K85" i="12" s="1"/>
  <c r="J64" i="12"/>
  <c r="J97" i="12" s="1"/>
  <c r="J158" i="4" s="1"/>
  <c r="I64" i="12"/>
  <c r="I97" i="12" s="1"/>
  <c r="I158" i="4" s="1"/>
  <c r="H64" i="12"/>
  <c r="H85" i="12" s="1"/>
  <c r="G64" i="12"/>
  <c r="G85" i="12" s="1"/>
  <c r="F64" i="12"/>
  <c r="F85" i="12" s="1"/>
  <c r="E64" i="12"/>
  <c r="D64" i="12"/>
  <c r="D97" i="12" s="1"/>
  <c r="D158" i="4" s="1"/>
  <c r="C64" i="12"/>
  <c r="C97" i="12" s="1"/>
  <c r="C158" i="4" s="1"/>
  <c r="B6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B37" i="12" s="1"/>
  <c r="W38" i="12"/>
  <c r="V38" i="12"/>
  <c r="U38" i="12"/>
  <c r="U37" i="12" s="1"/>
  <c r="T38" i="12"/>
  <c r="T37" i="12" s="1"/>
  <c r="S38" i="12"/>
  <c r="S37" i="12" s="1"/>
  <c r="R38" i="12"/>
  <c r="Q38" i="12"/>
  <c r="P38" i="12"/>
  <c r="O38" i="12"/>
  <c r="O37" i="12" s="1"/>
  <c r="N38" i="12"/>
  <c r="M38" i="12"/>
  <c r="L38" i="12"/>
  <c r="L37" i="12" s="1"/>
  <c r="K38" i="12"/>
  <c r="K37" i="12" s="1"/>
  <c r="J38" i="12"/>
  <c r="I38" i="12"/>
  <c r="H38" i="12"/>
  <c r="G38" i="12"/>
  <c r="F38" i="12"/>
  <c r="E38" i="12"/>
  <c r="D38" i="12"/>
  <c r="C38" i="12"/>
  <c r="B38" i="12"/>
  <c r="V37" i="12"/>
  <c r="N37" i="12"/>
  <c r="M37" i="12"/>
  <c r="F37" i="12"/>
  <c r="E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Q31" i="12" s="1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W32" i="12"/>
  <c r="W31" i="12" s="1"/>
  <c r="V32" i="12"/>
  <c r="U32" i="12"/>
  <c r="T32" i="12"/>
  <c r="T31" i="12" s="1"/>
  <c r="S32" i="12"/>
  <c r="S31" i="12" s="1"/>
  <c r="R32" i="12"/>
  <c r="R31" i="12" s="1"/>
  <c r="Q32" i="12"/>
  <c r="P32" i="12"/>
  <c r="O32" i="12"/>
  <c r="N32" i="12"/>
  <c r="M32" i="12"/>
  <c r="L32" i="12"/>
  <c r="K32" i="12"/>
  <c r="J32" i="12"/>
  <c r="I32" i="12"/>
  <c r="I31" i="12" s="1"/>
  <c r="H32" i="12"/>
  <c r="G32" i="12"/>
  <c r="F32" i="12"/>
  <c r="E32" i="12"/>
  <c r="E31" i="12" s="1"/>
  <c r="D32" i="12"/>
  <c r="C32" i="12"/>
  <c r="C31" i="12" s="1"/>
  <c r="U31" i="12"/>
  <c r="P31" i="12"/>
  <c r="M31" i="12"/>
  <c r="H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W3" i="12" s="1"/>
  <c r="W5" i="4" s="1"/>
  <c r="V5" i="12"/>
  <c r="V82" i="12" s="1"/>
  <c r="U5" i="12"/>
  <c r="U82" i="12" s="1"/>
  <c r="T5" i="12"/>
  <c r="T3" i="12" s="1"/>
  <c r="S5" i="12"/>
  <c r="R5" i="12"/>
  <c r="R82" i="12" s="1"/>
  <c r="Q5" i="12"/>
  <c r="Q82" i="12" s="1"/>
  <c r="P5" i="12"/>
  <c r="P3" i="12" s="1"/>
  <c r="O5" i="12"/>
  <c r="O3" i="12" s="1"/>
  <c r="N5" i="12"/>
  <c r="N82" i="12" s="1"/>
  <c r="M5" i="12"/>
  <c r="M82" i="12" s="1"/>
  <c r="L5" i="12"/>
  <c r="L3" i="12" s="1"/>
  <c r="K5" i="12"/>
  <c r="J5" i="12"/>
  <c r="J82" i="12" s="1"/>
  <c r="I5" i="12"/>
  <c r="I82" i="12" s="1"/>
  <c r="H5" i="12"/>
  <c r="H3" i="12" s="1"/>
  <c r="G5" i="12"/>
  <c r="G3" i="12" s="1"/>
  <c r="F5" i="12"/>
  <c r="F82" i="12" s="1"/>
  <c r="E5" i="12"/>
  <c r="E82" i="12" s="1"/>
  <c r="D5" i="12"/>
  <c r="D3" i="12" s="1"/>
  <c r="C5" i="12"/>
  <c r="B5" i="12"/>
  <c r="B82" i="12" s="1"/>
  <c r="V3" i="12"/>
  <c r="V5" i="4" s="1"/>
  <c r="U3" i="12"/>
  <c r="U5" i="4" s="1"/>
  <c r="R3" i="12"/>
  <c r="N3" i="12"/>
  <c r="N5" i="4" s="1"/>
  <c r="M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V117" i="11" s="1"/>
  <c r="U119" i="11"/>
  <c r="T119" i="11"/>
  <c r="S119" i="11"/>
  <c r="S117" i="11" s="1"/>
  <c r="R119" i="11"/>
  <c r="Q119" i="11"/>
  <c r="P119" i="11"/>
  <c r="O119" i="11"/>
  <c r="N119" i="11"/>
  <c r="M119" i="11"/>
  <c r="L119" i="11"/>
  <c r="K119" i="11"/>
  <c r="K117" i="11" s="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T117" i="11" s="1"/>
  <c r="S118" i="11"/>
  <c r="R118" i="11"/>
  <c r="Q118" i="11"/>
  <c r="P118" i="11"/>
  <c r="O118" i="11"/>
  <c r="N118" i="11"/>
  <c r="M118" i="11"/>
  <c r="M117" i="11" s="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R111" i="11"/>
  <c r="H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B100" i="11" s="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S100" i="11" s="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O104" i="11"/>
  <c r="O100" i="11" s="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G100" i="11" s="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C100" i="11" s="1"/>
  <c r="B102" i="11"/>
  <c r="W101" i="11"/>
  <c r="W100" i="11" s="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K100" i="11" s="1"/>
  <c r="J101" i="11"/>
  <c r="J100" i="11" s="1"/>
  <c r="I101" i="11"/>
  <c r="H101" i="11"/>
  <c r="G101" i="11"/>
  <c r="F101" i="11"/>
  <c r="E101" i="11"/>
  <c r="D101" i="11"/>
  <c r="C101" i="11"/>
  <c r="B101" i="11"/>
  <c r="W79" i="11"/>
  <c r="W156" i="11" s="1"/>
  <c r="V79" i="11"/>
  <c r="V156" i="11" s="1"/>
  <c r="U79" i="11"/>
  <c r="U54" i="11" s="1"/>
  <c r="U147" i="11" s="1"/>
  <c r="T79" i="11"/>
  <c r="T54" i="11" s="1"/>
  <c r="T147" i="11" s="1"/>
  <c r="S79" i="11"/>
  <c r="S156" i="11" s="1"/>
  <c r="R79" i="11"/>
  <c r="R156" i="11" s="1"/>
  <c r="Q79" i="11"/>
  <c r="Q54" i="11" s="1"/>
  <c r="Q147" i="11" s="1"/>
  <c r="P79" i="11"/>
  <c r="O79" i="11"/>
  <c r="O156" i="11" s="1"/>
  <c r="N79" i="11"/>
  <c r="N156" i="11" s="1"/>
  <c r="M79" i="11"/>
  <c r="M54" i="11" s="1"/>
  <c r="M147" i="11" s="1"/>
  <c r="L79" i="11"/>
  <c r="L54" i="11" s="1"/>
  <c r="L147" i="11" s="1"/>
  <c r="K79" i="11"/>
  <c r="K156" i="11" s="1"/>
  <c r="J79" i="11"/>
  <c r="J156" i="11" s="1"/>
  <c r="I79" i="11"/>
  <c r="I54" i="11" s="1"/>
  <c r="I147" i="11" s="1"/>
  <c r="H79" i="11"/>
  <c r="G79" i="11"/>
  <c r="G156" i="11" s="1"/>
  <c r="F79" i="11"/>
  <c r="F156" i="11" s="1"/>
  <c r="E79" i="11"/>
  <c r="E54" i="11" s="1"/>
  <c r="E147" i="11" s="1"/>
  <c r="D79" i="11"/>
  <c r="D54" i="11" s="1"/>
  <c r="D147" i="11" s="1"/>
  <c r="C79" i="11"/>
  <c r="C54" i="11" s="1"/>
  <c r="B79" i="11"/>
  <c r="B54" i="11" s="1"/>
  <c r="W54" i="11"/>
  <c r="W147" i="11" s="1"/>
  <c r="V54" i="11"/>
  <c r="V147" i="11" s="1"/>
  <c r="S54" i="11"/>
  <c r="S147" i="11" s="1"/>
  <c r="R54" i="11"/>
  <c r="R147" i="11" s="1"/>
  <c r="O54" i="11"/>
  <c r="O147" i="11" s="1"/>
  <c r="N54" i="11"/>
  <c r="N147" i="11" s="1"/>
  <c r="G54" i="11"/>
  <c r="G147" i="11" s="1"/>
  <c r="W35" i="11"/>
  <c r="W111" i="11" s="1"/>
  <c r="V35" i="11"/>
  <c r="V111" i="11" s="1"/>
  <c r="U35" i="11"/>
  <c r="U111" i="11" s="1"/>
  <c r="T35" i="11"/>
  <c r="S35" i="11"/>
  <c r="S145" i="11" s="1"/>
  <c r="R35" i="11"/>
  <c r="R145" i="11" s="1"/>
  <c r="Q35" i="11"/>
  <c r="Q5" i="11" s="1"/>
  <c r="P35" i="11"/>
  <c r="P5" i="11" s="1"/>
  <c r="P136" i="11" s="1"/>
  <c r="O35" i="11"/>
  <c r="O111" i="11" s="1"/>
  <c r="N35" i="11"/>
  <c r="N111" i="11" s="1"/>
  <c r="M35" i="11"/>
  <c r="M111" i="11" s="1"/>
  <c r="L35" i="11"/>
  <c r="K35" i="11"/>
  <c r="K145" i="11" s="1"/>
  <c r="J35" i="11"/>
  <c r="J145" i="11" s="1"/>
  <c r="I35" i="11"/>
  <c r="I5" i="11" s="1"/>
  <c r="H35" i="11"/>
  <c r="H5" i="11" s="1"/>
  <c r="H136" i="11" s="1"/>
  <c r="G35" i="11"/>
  <c r="G111" i="11" s="1"/>
  <c r="F35" i="11"/>
  <c r="F111" i="11" s="1"/>
  <c r="E35" i="11"/>
  <c r="E111" i="11" s="1"/>
  <c r="D35" i="11"/>
  <c r="C35" i="11"/>
  <c r="C145" i="11" s="1"/>
  <c r="B35" i="11"/>
  <c r="B145" i="11" s="1"/>
  <c r="S5" i="11"/>
  <c r="S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U145" i="10"/>
  <c r="M145" i="10"/>
  <c r="I145" i="10"/>
  <c r="E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G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R117" i="10" s="1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E117" i="10" s="1"/>
  <c r="D119" i="10"/>
  <c r="C119" i="10"/>
  <c r="B119" i="10"/>
  <c r="W118" i="10"/>
  <c r="V118" i="10"/>
  <c r="U118" i="10"/>
  <c r="U117" i="10" s="1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N111" i="10"/>
  <c r="M111" i="10"/>
  <c r="I111" i="10"/>
  <c r="F111" i="10"/>
  <c r="E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R100" i="10" s="1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O100" i="10" s="1"/>
  <c r="N102" i="10"/>
  <c r="M102" i="10"/>
  <c r="L102" i="10"/>
  <c r="K102" i="10"/>
  <c r="J102" i="10"/>
  <c r="I102" i="10"/>
  <c r="H102" i="10"/>
  <c r="G102" i="10"/>
  <c r="F102" i="10"/>
  <c r="F100" i="10" s="1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P100" i="10"/>
  <c r="W79" i="10"/>
  <c r="W156" i="10" s="1"/>
  <c r="V79" i="10"/>
  <c r="U79" i="10"/>
  <c r="T79" i="10"/>
  <c r="S79" i="10"/>
  <c r="S156" i="10" s="1"/>
  <c r="R79" i="10"/>
  <c r="Q79" i="10"/>
  <c r="Q128" i="10" s="1"/>
  <c r="P79" i="10"/>
  <c r="P156" i="10" s="1"/>
  <c r="O79" i="10"/>
  <c r="O156" i="10" s="1"/>
  <c r="N79" i="10"/>
  <c r="M79" i="10"/>
  <c r="L79" i="10"/>
  <c r="K79" i="10"/>
  <c r="K156" i="10" s="1"/>
  <c r="J79" i="10"/>
  <c r="I79" i="10"/>
  <c r="I128" i="10" s="1"/>
  <c r="H79" i="10"/>
  <c r="H156" i="10" s="1"/>
  <c r="G79" i="10"/>
  <c r="G156" i="10" s="1"/>
  <c r="F79" i="10"/>
  <c r="E79" i="10"/>
  <c r="D79" i="10"/>
  <c r="C79" i="10"/>
  <c r="C156" i="10" s="1"/>
  <c r="B79" i="10"/>
  <c r="W35" i="10"/>
  <c r="V35" i="10"/>
  <c r="V145" i="10" s="1"/>
  <c r="U35" i="10"/>
  <c r="U111" i="10" s="1"/>
  <c r="T35" i="10"/>
  <c r="S35" i="10"/>
  <c r="R35" i="10"/>
  <c r="Q35" i="10"/>
  <c r="Q145" i="10" s="1"/>
  <c r="P35" i="10"/>
  <c r="O35" i="10"/>
  <c r="N35" i="10"/>
  <c r="N145" i="10" s="1"/>
  <c r="M35" i="10"/>
  <c r="L35" i="10"/>
  <c r="K35" i="10"/>
  <c r="J35" i="10"/>
  <c r="I35" i="10"/>
  <c r="H35" i="10"/>
  <c r="G35" i="10"/>
  <c r="F35" i="10"/>
  <c r="F145" i="10" s="1"/>
  <c r="E35" i="10"/>
  <c r="D35" i="10"/>
  <c r="C35" i="10"/>
  <c r="B35" i="10"/>
  <c r="A1" i="10"/>
  <c r="E156" i="9"/>
  <c r="C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P147" i="9" s="1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S145" i="9"/>
  <c r="B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O136" i="9" s="1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L128" i="9"/>
  <c r="E128" i="9"/>
  <c r="D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W117" i="9" s="1"/>
  <c r="V121" i="9"/>
  <c r="U121" i="9"/>
  <c r="T121" i="9"/>
  <c r="S121" i="9"/>
  <c r="R121" i="9"/>
  <c r="Q121" i="9"/>
  <c r="P121" i="9"/>
  <c r="O121" i="9"/>
  <c r="O117" i="9" s="1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F117" i="9" s="1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V117" i="9" s="1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N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F111" i="9"/>
  <c r="B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H100" i="9" s="1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R100" i="9" s="1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V79" i="9"/>
  <c r="U79" i="9"/>
  <c r="U156" i="9" s="1"/>
  <c r="T79" i="9"/>
  <c r="T156" i="9" s="1"/>
  <c r="S79" i="9"/>
  <c r="S128" i="9" s="1"/>
  <c r="R79" i="9"/>
  <c r="R128" i="9" s="1"/>
  <c r="Q79" i="9"/>
  <c r="Q128" i="9" s="1"/>
  <c r="P79" i="9"/>
  <c r="P156" i="9" s="1"/>
  <c r="O79" i="9"/>
  <c r="O128" i="9" s="1"/>
  <c r="N79" i="9"/>
  <c r="M79" i="9"/>
  <c r="M156" i="9" s="1"/>
  <c r="L79" i="9"/>
  <c r="L156" i="9" s="1"/>
  <c r="K79" i="9"/>
  <c r="K128" i="9" s="1"/>
  <c r="J79" i="9"/>
  <c r="J128" i="9" s="1"/>
  <c r="I79" i="9"/>
  <c r="I128" i="9" s="1"/>
  <c r="H79" i="9"/>
  <c r="H156" i="9" s="1"/>
  <c r="G79" i="9"/>
  <c r="F79" i="9"/>
  <c r="E79" i="9"/>
  <c r="D79" i="9"/>
  <c r="D156" i="9" s="1"/>
  <c r="C79" i="9"/>
  <c r="C128" i="9" s="1"/>
  <c r="B79" i="9"/>
  <c r="B156" i="9" s="1"/>
  <c r="W35" i="9"/>
  <c r="W145" i="9" s="1"/>
  <c r="V35" i="9"/>
  <c r="V145" i="9" s="1"/>
  <c r="U35" i="9"/>
  <c r="U111" i="9" s="1"/>
  <c r="T35" i="9"/>
  <c r="S35" i="9"/>
  <c r="S111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L35" i="9"/>
  <c r="K35" i="9"/>
  <c r="K111" i="9" s="1"/>
  <c r="J35" i="9"/>
  <c r="J111" i="9" s="1"/>
  <c r="I35" i="9"/>
  <c r="I145" i="9" s="1"/>
  <c r="H35" i="9"/>
  <c r="H145" i="9" s="1"/>
  <c r="G35" i="9"/>
  <c r="G145" i="9" s="1"/>
  <c r="F35" i="9"/>
  <c r="F145" i="9" s="1"/>
  <c r="E35" i="9"/>
  <c r="D35" i="9"/>
  <c r="C35" i="9"/>
  <c r="C145" i="9" s="1"/>
  <c r="B35" i="9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R61" i="8"/>
  <c r="J61" i="8"/>
  <c r="P60" i="8"/>
  <c r="O60" i="8"/>
  <c r="N60" i="8"/>
  <c r="M60" i="8"/>
  <c r="H60" i="8"/>
  <c r="G60" i="8"/>
  <c r="E60" i="8"/>
  <c r="Q58" i="8"/>
  <c r="W56" i="8"/>
  <c r="U56" i="8"/>
  <c r="U101" i="4" s="1"/>
  <c r="T56" i="8"/>
  <c r="T101" i="4" s="1"/>
  <c r="S56" i="8"/>
  <c r="S101" i="4" s="1"/>
  <c r="Q56" i="8"/>
  <c r="Q101" i="4" s="1"/>
  <c r="N56" i="8"/>
  <c r="N101" i="4" s="1"/>
  <c r="M56" i="8"/>
  <c r="M101" i="4" s="1"/>
  <c r="L56" i="8"/>
  <c r="L101" i="4" s="1"/>
  <c r="I56" i="8"/>
  <c r="I101" i="4" s="1"/>
  <c r="P55" i="8"/>
  <c r="P100" i="4" s="1"/>
  <c r="H55" i="8"/>
  <c r="H100" i="4" s="1"/>
  <c r="W53" i="8"/>
  <c r="V53" i="8"/>
  <c r="U53" i="8"/>
  <c r="U39" i="7" s="1"/>
  <c r="T53" i="8"/>
  <c r="T39" i="7" s="1"/>
  <c r="S53" i="8"/>
  <c r="S39" i="7" s="1"/>
  <c r="R53" i="8"/>
  <c r="R39" i="7" s="1"/>
  <c r="Q53" i="8"/>
  <c r="P53" i="8"/>
  <c r="O53" i="8"/>
  <c r="O39" i="7" s="1"/>
  <c r="N53" i="8"/>
  <c r="M53" i="8"/>
  <c r="L53" i="8"/>
  <c r="K53" i="8"/>
  <c r="K39" i="7" s="1"/>
  <c r="J53" i="8"/>
  <c r="I53" i="8"/>
  <c r="H53" i="8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S52" i="8"/>
  <c r="W49" i="8"/>
  <c r="W67" i="8" s="1"/>
  <c r="W156" i="4" s="1"/>
  <c r="V49" i="8"/>
  <c r="V61" i="8" s="1"/>
  <c r="U49" i="8"/>
  <c r="U61" i="8" s="1"/>
  <c r="T49" i="8"/>
  <c r="S49" i="8"/>
  <c r="S67" i="8" s="1"/>
  <c r="S156" i="4" s="1"/>
  <c r="R49" i="8"/>
  <c r="R67" i="8" s="1"/>
  <c r="R156" i="4" s="1"/>
  <c r="Q49" i="8"/>
  <c r="Q67" i="8" s="1"/>
  <c r="P49" i="8"/>
  <c r="P67" i="8" s="1"/>
  <c r="P156" i="4" s="1"/>
  <c r="O49" i="8"/>
  <c r="O67" i="8" s="1"/>
  <c r="O156" i="4" s="1"/>
  <c r="N49" i="8"/>
  <c r="N61" i="8" s="1"/>
  <c r="M49" i="8"/>
  <c r="M61" i="8" s="1"/>
  <c r="L49" i="8"/>
  <c r="K49" i="8"/>
  <c r="K67" i="8" s="1"/>
  <c r="K156" i="4" s="1"/>
  <c r="J49" i="8"/>
  <c r="J67" i="8" s="1"/>
  <c r="J156" i="4" s="1"/>
  <c r="I49" i="8"/>
  <c r="I67" i="8" s="1"/>
  <c r="I156" i="4" s="1"/>
  <c r="H49" i="8"/>
  <c r="H67" i="8" s="1"/>
  <c r="H156" i="4" s="1"/>
  <c r="G49" i="8"/>
  <c r="G67" i="8" s="1"/>
  <c r="G156" i="4" s="1"/>
  <c r="F49" i="8"/>
  <c r="F61" i="8" s="1"/>
  <c r="E49" i="8"/>
  <c r="E61" i="8" s="1"/>
  <c r="D49" i="8"/>
  <c r="D67" i="8" s="1"/>
  <c r="D156" i="4" s="1"/>
  <c r="C49" i="8"/>
  <c r="B49" i="8"/>
  <c r="W48" i="8"/>
  <c r="W66" i="8" s="1"/>
  <c r="W155" i="4" s="1"/>
  <c r="V48" i="8"/>
  <c r="U48" i="8"/>
  <c r="T48" i="8"/>
  <c r="T60" i="8" s="1"/>
  <c r="S48" i="8"/>
  <c r="S60" i="8" s="1"/>
  <c r="R48" i="8"/>
  <c r="Q48" i="8"/>
  <c r="Q66" i="8" s="1"/>
  <c r="Q155" i="4" s="1"/>
  <c r="P48" i="8"/>
  <c r="P66" i="8" s="1"/>
  <c r="P155" i="4" s="1"/>
  <c r="O48" i="8"/>
  <c r="O66" i="8" s="1"/>
  <c r="N48" i="8"/>
  <c r="M48" i="8"/>
  <c r="L48" i="8"/>
  <c r="L60" i="8" s="1"/>
  <c r="K48" i="8"/>
  <c r="K60" i="8" s="1"/>
  <c r="J48" i="8"/>
  <c r="I48" i="8"/>
  <c r="I66" i="8" s="1"/>
  <c r="I155" i="4" s="1"/>
  <c r="H48" i="8"/>
  <c r="H66" i="8" s="1"/>
  <c r="H155" i="4" s="1"/>
  <c r="G48" i="8"/>
  <c r="G66" i="8" s="1"/>
  <c r="G155" i="4" s="1"/>
  <c r="F48" i="8"/>
  <c r="F60" i="8" s="1"/>
  <c r="E48" i="8"/>
  <c r="D48" i="8"/>
  <c r="D60" i="8" s="1"/>
  <c r="C48" i="8"/>
  <c r="C60" i="8" s="1"/>
  <c r="B48" i="8"/>
  <c r="P47" i="8"/>
  <c r="P59" i="8" s="1"/>
  <c r="H47" i="8"/>
  <c r="H59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U20" i="8" s="1"/>
  <c r="T22" i="8"/>
  <c r="S22" i="8"/>
  <c r="R22" i="8"/>
  <c r="Q22" i="8"/>
  <c r="P22" i="8"/>
  <c r="O22" i="8"/>
  <c r="N22" i="8"/>
  <c r="M22" i="8"/>
  <c r="M20" i="8" s="1"/>
  <c r="L22" i="8"/>
  <c r="K22" i="8"/>
  <c r="J22" i="8"/>
  <c r="I22" i="8"/>
  <c r="H22" i="8"/>
  <c r="G22" i="8"/>
  <c r="F22" i="8"/>
  <c r="E22" i="8"/>
  <c r="E20" i="8" s="1"/>
  <c r="D22" i="8"/>
  <c r="C22" i="8"/>
  <c r="B22" i="8"/>
  <c r="W21" i="8"/>
  <c r="W20" i="8" s="1"/>
  <c r="V21" i="8"/>
  <c r="U21" i="8"/>
  <c r="T21" i="8"/>
  <c r="S21" i="8"/>
  <c r="S20" i="8" s="1"/>
  <c r="R21" i="8"/>
  <c r="R20" i="8" s="1"/>
  <c r="Q21" i="8"/>
  <c r="P21" i="8"/>
  <c r="P20" i="8" s="1"/>
  <c r="O21" i="8"/>
  <c r="O20" i="8" s="1"/>
  <c r="N21" i="8"/>
  <c r="M21" i="8"/>
  <c r="L21" i="8"/>
  <c r="K21" i="8"/>
  <c r="J21" i="8"/>
  <c r="I21" i="8"/>
  <c r="I20" i="8" s="1"/>
  <c r="H21" i="8"/>
  <c r="G21" i="8"/>
  <c r="F21" i="8"/>
  <c r="E21" i="8"/>
  <c r="D21" i="8"/>
  <c r="C21" i="8"/>
  <c r="B21" i="8"/>
  <c r="B20" i="8" s="1"/>
  <c r="Q20" i="8"/>
  <c r="J20" i="8"/>
  <c r="W19" i="8"/>
  <c r="V19" i="8"/>
  <c r="U19" i="8"/>
  <c r="T19" i="8"/>
  <c r="S19" i="8"/>
  <c r="R19" i="8"/>
  <c r="Q19" i="8"/>
  <c r="Q17" i="8" s="1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C17" i="8" s="1"/>
  <c r="W18" i="8"/>
  <c r="V18" i="8"/>
  <c r="U18" i="8"/>
  <c r="U17" i="8" s="1"/>
  <c r="T18" i="8"/>
  <c r="S18" i="8"/>
  <c r="R18" i="8"/>
  <c r="R17" i="8" s="1"/>
  <c r="Q18" i="8"/>
  <c r="P18" i="8"/>
  <c r="P17" i="8" s="1"/>
  <c r="O18" i="8"/>
  <c r="N18" i="8"/>
  <c r="M18" i="8"/>
  <c r="L18" i="8"/>
  <c r="L17" i="8" s="1"/>
  <c r="K18" i="8"/>
  <c r="J18" i="8"/>
  <c r="J17" i="8" s="1"/>
  <c r="I18" i="8"/>
  <c r="H18" i="8"/>
  <c r="H17" i="8" s="1"/>
  <c r="G18" i="8"/>
  <c r="F18" i="8"/>
  <c r="F17" i="8" s="1"/>
  <c r="E18" i="8"/>
  <c r="D18" i="8"/>
  <c r="C18" i="8"/>
  <c r="I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58" i="8" s="1"/>
  <c r="V7" i="8"/>
  <c r="V58" i="8" s="1"/>
  <c r="U7" i="8"/>
  <c r="U58" i="8" s="1"/>
  <c r="T7" i="8"/>
  <c r="T58" i="8" s="1"/>
  <c r="S7" i="8"/>
  <c r="S58" i="8" s="1"/>
  <c r="R7" i="8"/>
  <c r="R58" i="8" s="1"/>
  <c r="Q7" i="8"/>
  <c r="P7" i="8"/>
  <c r="P58" i="8" s="1"/>
  <c r="O7" i="8"/>
  <c r="O58" i="8" s="1"/>
  <c r="N7" i="8"/>
  <c r="N58" i="8" s="1"/>
  <c r="M7" i="8"/>
  <c r="M58" i="8" s="1"/>
  <c r="L7" i="8"/>
  <c r="L58" i="8" s="1"/>
  <c r="K7" i="8"/>
  <c r="K58" i="8" s="1"/>
  <c r="J7" i="8"/>
  <c r="J58" i="8" s="1"/>
  <c r="I7" i="8"/>
  <c r="I58" i="8" s="1"/>
  <c r="H7" i="8"/>
  <c r="H58" i="8" s="1"/>
  <c r="G7" i="8"/>
  <c r="G58" i="8" s="1"/>
  <c r="F7" i="8"/>
  <c r="F58" i="8" s="1"/>
  <c r="E7" i="8"/>
  <c r="E58" i="8" s="1"/>
  <c r="D7" i="8"/>
  <c r="D58" i="8" s="1"/>
  <c r="C7" i="8"/>
  <c r="C62" i="8" s="1"/>
  <c r="B7" i="8"/>
  <c r="B62" i="8" s="1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C4" i="4" s="1"/>
  <c r="B3" i="8"/>
  <c r="A1" i="8"/>
  <c r="A54" i="7"/>
  <c r="A53" i="7"/>
  <c r="O50" i="7"/>
  <c r="E49" i="7"/>
  <c r="A47" i="7"/>
  <c r="W42" i="7"/>
  <c r="U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V41" i="7"/>
  <c r="U41" i="7"/>
  <c r="T41" i="7"/>
  <c r="S41" i="7"/>
  <c r="R41" i="7"/>
  <c r="Q41" i="7"/>
  <c r="P41" i="7"/>
  <c r="O41" i="7"/>
  <c r="N41" i="7"/>
  <c r="M41" i="7"/>
  <c r="K41" i="7"/>
  <c r="J41" i="7"/>
  <c r="I41" i="7"/>
  <c r="U40" i="7"/>
  <c r="S40" i="7"/>
  <c r="O40" i="7"/>
  <c r="N40" i="7"/>
  <c r="M40" i="7"/>
  <c r="K40" i="7"/>
  <c r="F40" i="7"/>
  <c r="D40" i="7"/>
  <c r="C40" i="7"/>
  <c r="W39" i="7"/>
  <c r="V39" i="7"/>
  <c r="Q39" i="7"/>
  <c r="P39" i="7"/>
  <c r="N39" i="7"/>
  <c r="M39" i="7"/>
  <c r="L39" i="7"/>
  <c r="J39" i="7"/>
  <c r="I39" i="7"/>
  <c r="H39" i="7"/>
  <c r="I27" i="7"/>
  <c r="S27" i="7"/>
  <c r="W16" i="7"/>
  <c r="P16" i="7"/>
  <c r="M16" i="7"/>
  <c r="K16" i="7"/>
  <c r="H10" i="7"/>
  <c r="G10" i="7"/>
  <c r="U10" i="7"/>
  <c r="T10" i="7"/>
  <c r="C10" i="7"/>
  <c r="W10" i="7"/>
  <c r="R10" i="7"/>
  <c r="Q10" i="7"/>
  <c r="I10" i="7"/>
  <c r="W51" i="7"/>
  <c r="V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D51" i="7"/>
  <c r="C51" i="7"/>
  <c r="B51" i="7"/>
  <c r="W50" i="7"/>
  <c r="V50" i="7"/>
  <c r="U50" i="7"/>
  <c r="R50" i="7"/>
  <c r="Q50" i="7"/>
  <c r="P50" i="7"/>
  <c r="N50" i="7"/>
  <c r="M50" i="7"/>
  <c r="L50" i="7"/>
  <c r="J50" i="7"/>
  <c r="I50" i="7"/>
  <c r="H50" i="7"/>
  <c r="G50" i="7"/>
  <c r="F50" i="7"/>
  <c r="E50" i="7"/>
  <c r="D50" i="7"/>
  <c r="B50" i="7"/>
  <c r="W49" i="7"/>
  <c r="V49" i="7"/>
  <c r="U49" i="7"/>
  <c r="T49" i="7"/>
  <c r="S49" i="7"/>
  <c r="P49" i="7"/>
  <c r="O49" i="7"/>
  <c r="N49" i="7"/>
  <c r="M49" i="7"/>
  <c r="L49" i="7"/>
  <c r="K49" i="7"/>
  <c r="H49" i="7"/>
  <c r="G49" i="7"/>
  <c r="F49" i="7"/>
  <c r="D49" i="7"/>
  <c r="C49" i="7"/>
  <c r="V48" i="7"/>
  <c r="U48" i="7"/>
  <c r="T48" i="7"/>
  <c r="S48" i="7"/>
  <c r="R48" i="7"/>
  <c r="Q48" i="7"/>
  <c r="N48" i="7"/>
  <c r="M48" i="7"/>
  <c r="K48" i="7"/>
  <c r="J48" i="7"/>
  <c r="I48" i="7"/>
  <c r="F48" i="7"/>
  <c r="E48" i="7"/>
  <c r="C48" i="7"/>
  <c r="B48" i="7"/>
  <c r="A1" i="7"/>
  <c r="A48" i="6"/>
  <c r="A47" i="6"/>
  <c r="A41" i="6"/>
  <c r="S27" i="6"/>
  <c r="L27" i="6"/>
  <c r="D27" i="6"/>
  <c r="V27" i="6"/>
  <c r="U27" i="6"/>
  <c r="T27" i="6"/>
  <c r="K27" i="6"/>
  <c r="N16" i="6"/>
  <c r="M16" i="6"/>
  <c r="E16" i="6"/>
  <c r="U16" i="6"/>
  <c r="W16" i="6"/>
  <c r="O16" i="6"/>
  <c r="Q10" i="6"/>
  <c r="G10" i="6"/>
  <c r="U10" i="6"/>
  <c r="C10" i="6"/>
  <c r="J10" i="6"/>
  <c r="I10" i="6"/>
  <c r="A1" i="6"/>
  <c r="A48" i="5"/>
  <c r="A47" i="5"/>
  <c r="A41" i="5"/>
  <c r="J16" i="5"/>
  <c r="O10" i="5"/>
  <c r="J10" i="5"/>
  <c r="W10" i="5"/>
  <c r="V10" i="5"/>
  <c r="N10" i="5"/>
  <c r="A1" i="5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Q179" i="4"/>
  <c r="P179" i="4"/>
  <c r="O179" i="4"/>
  <c r="N179" i="4"/>
  <c r="L179" i="4"/>
  <c r="K179" i="4"/>
  <c r="J179" i="4"/>
  <c r="I179" i="4"/>
  <c r="H179" i="4"/>
  <c r="G179" i="4"/>
  <c r="F179" i="4"/>
  <c r="E179" i="4"/>
  <c r="D179" i="4"/>
  <c r="C179" i="4"/>
  <c r="B179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W177" i="4"/>
  <c r="V177" i="4"/>
  <c r="T177" i="4"/>
  <c r="N177" i="4"/>
  <c r="M177" i="4"/>
  <c r="J177" i="4"/>
  <c r="H177" i="4"/>
  <c r="G177" i="4"/>
  <c r="E177" i="4"/>
  <c r="C177" i="4"/>
  <c r="B177" i="4"/>
  <c r="W176" i="4"/>
  <c r="V176" i="4"/>
  <c r="T176" i="4"/>
  <c r="S176" i="4"/>
  <c r="R176" i="4"/>
  <c r="Q176" i="4"/>
  <c r="P176" i="4"/>
  <c r="O176" i="4"/>
  <c r="N176" i="4"/>
  <c r="L176" i="4"/>
  <c r="K176" i="4"/>
  <c r="J176" i="4"/>
  <c r="I176" i="4"/>
  <c r="H176" i="4"/>
  <c r="G176" i="4"/>
  <c r="F176" i="4"/>
  <c r="E176" i="4"/>
  <c r="D176" i="4"/>
  <c r="C176" i="4"/>
  <c r="B176" i="4"/>
  <c r="W175" i="4"/>
  <c r="V175" i="4"/>
  <c r="T175" i="4"/>
  <c r="S175" i="4"/>
  <c r="R175" i="4"/>
  <c r="Q175" i="4"/>
  <c r="P175" i="4"/>
  <c r="O175" i="4"/>
  <c r="M175" i="4"/>
  <c r="L175" i="4"/>
  <c r="K175" i="4"/>
  <c r="J175" i="4"/>
  <c r="E175" i="4"/>
  <c r="D175" i="4"/>
  <c r="C175" i="4"/>
  <c r="P173" i="4"/>
  <c r="V172" i="4"/>
  <c r="T172" i="4"/>
  <c r="N172" i="4"/>
  <c r="L172" i="4"/>
  <c r="F172" i="4"/>
  <c r="D172" i="4"/>
  <c r="F164" i="4"/>
  <c r="U160" i="4"/>
  <c r="Q156" i="4"/>
  <c r="O155" i="4"/>
  <c r="V150" i="4"/>
  <c r="J150" i="4"/>
  <c r="I150" i="4"/>
  <c r="F150" i="4"/>
  <c r="B150" i="4"/>
  <c r="L149" i="4"/>
  <c r="J146" i="4"/>
  <c r="F146" i="4"/>
  <c r="U144" i="4"/>
  <c r="R144" i="4"/>
  <c r="B144" i="4"/>
  <c r="S143" i="4"/>
  <c r="H141" i="4"/>
  <c r="T137" i="4"/>
  <c r="L131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Q125" i="4"/>
  <c r="P125" i="4"/>
  <c r="O125" i="4"/>
  <c r="N125" i="4"/>
  <c r="M125" i="4"/>
  <c r="L125" i="4"/>
  <c r="K125" i="4"/>
  <c r="J125" i="4"/>
  <c r="H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M124" i="4"/>
  <c r="L124" i="4"/>
  <c r="K124" i="4"/>
  <c r="J124" i="4"/>
  <c r="I124" i="4"/>
  <c r="H124" i="4"/>
  <c r="G124" i="4"/>
  <c r="D124" i="4"/>
  <c r="C124" i="4"/>
  <c r="B124" i="4"/>
  <c r="U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W122" i="4"/>
  <c r="V122" i="4"/>
  <c r="T122" i="4"/>
  <c r="S122" i="4"/>
  <c r="Q122" i="4"/>
  <c r="P122" i="4"/>
  <c r="N122" i="4"/>
  <c r="L122" i="4"/>
  <c r="K122" i="4"/>
  <c r="J122" i="4"/>
  <c r="G122" i="4"/>
  <c r="F122" i="4"/>
  <c r="E122" i="4"/>
  <c r="D122" i="4"/>
  <c r="C122" i="4"/>
  <c r="B122" i="4"/>
  <c r="W121" i="4"/>
  <c r="V121" i="4"/>
  <c r="U121" i="4"/>
  <c r="T121" i="4"/>
  <c r="S121" i="4"/>
  <c r="R121" i="4"/>
  <c r="Q121" i="4"/>
  <c r="P121" i="4"/>
  <c r="O121" i="4"/>
  <c r="N121" i="4"/>
  <c r="M121" i="4"/>
  <c r="K121" i="4"/>
  <c r="I121" i="4"/>
  <c r="H121" i="4"/>
  <c r="G121" i="4"/>
  <c r="F121" i="4"/>
  <c r="B121" i="4"/>
  <c r="W120" i="4"/>
  <c r="V120" i="4"/>
  <c r="U120" i="4"/>
  <c r="T120" i="4"/>
  <c r="S120" i="4"/>
  <c r="Q120" i="4"/>
  <c r="P120" i="4"/>
  <c r="O120" i="4"/>
  <c r="N120" i="4"/>
  <c r="M120" i="4"/>
  <c r="L120" i="4"/>
  <c r="J120" i="4"/>
  <c r="I120" i="4"/>
  <c r="H120" i="4"/>
  <c r="G120" i="4"/>
  <c r="F120" i="4"/>
  <c r="E120" i="4"/>
  <c r="D120" i="4"/>
  <c r="C120" i="4"/>
  <c r="B120" i="4"/>
  <c r="V119" i="4"/>
  <c r="U119" i="4"/>
  <c r="S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W118" i="4"/>
  <c r="V118" i="4"/>
  <c r="U118" i="4"/>
  <c r="T118" i="4"/>
  <c r="S118" i="4"/>
  <c r="R118" i="4"/>
  <c r="P118" i="4"/>
  <c r="O118" i="4"/>
  <c r="M118" i="4"/>
  <c r="K118" i="4"/>
  <c r="J118" i="4"/>
  <c r="I118" i="4"/>
  <c r="H118" i="4"/>
  <c r="G118" i="4"/>
  <c r="E118" i="4"/>
  <c r="D118" i="4"/>
  <c r="C118" i="4"/>
  <c r="B118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J117" i="4"/>
  <c r="I117" i="4"/>
  <c r="G117" i="4"/>
  <c r="E117" i="4"/>
  <c r="D117" i="4"/>
  <c r="C117" i="4"/>
  <c r="B117" i="4"/>
  <c r="H114" i="4"/>
  <c r="G113" i="4"/>
  <c r="W111" i="4"/>
  <c r="V111" i="4"/>
  <c r="T111" i="4"/>
  <c r="L111" i="4"/>
  <c r="K111" i="4"/>
  <c r="I111" i="4"/>
  <c r="H111" i="4"/>
  <c r="D111" i="4"/>
  <c r="B111" i="4"/>
  <c r="C110" i="4"/>
  <c r="T109" i="4"/>
  <c r="O107" i="4"/>
  <c r="F107" i="4"/>
  <c r="J106" i="4"/>
  <c r="I106" i="4"/>
  <c r="H106" i="4"/>
  <c r="G106" i="4"/>
  <c r="E106" i="4"/>
  <c r="D106" i="4"/>
  <c r="C106" i="4"/>
  <c r="M105" i="4"/>
  <c r="I105" i="4"/>
  <c r="H105" i="4"/>
  <c r="C105" i="4"/>
  <c r="B105" i="4"/>
  <c r="U103" i="4"/>
  <c r="S103" i="4"/>
  <c r="Q103" i="4"/>
  <c r="P103" i="4"/>
  <c r="O103" i="4"/>
  <c r="N103" i="4"/>
  <c r="L103" i="4"/>
  <c r="K103" i="4"/>
  <c r="H103" i="4"/>
  <c r="G103" i="4"/>
  <c r="F103" i="4"/>
  <c r="E103" i="4"/>
  <c r="D103" i="4"/>
  <c r="W101" i="4"/>
  <c r="F94" i="4"/>
  <c r="W95" i="4"/>
  <c r="V95" i="4"/>
  <c r="V94" i="4" s="1"/>
  <c r="U95" i="4"/>
  <c r="T95" i="4"/>
  <c r="S95" i="4"/>
  <c r="S94" i="4" s="1"/>
  <c r="R95" i="4"/>
  <c r="R94" i="4" s="1"/>
  <c r="Q95" i="4"/>
  <c r="Q94" i="4" s="1"/>
  <c r="P95" i="4"/>
  <c r="O95" i="4"/>
  <c r="N95" i="4"/>
  <c r="N94" i="4" s="1"/>
  <c r="M95" i="4"/>
  <c r="M94" i="4" s="1"/>
  <c r="L95" i="4"/>
  <c r="K95" i="4"/>
  <c r="J95" i="4"/>
  <c r="I95" i="4"/>
  <c r="I94" i="4" s="1"/>
  <c r="H95" i="4"/>
  <c r="G95" i="4"/>
  <c r="F95" i="4"/>
  <c r="E95" i="4"/>
  <c r="D95" i="4"/>
  <c r="C95" i="4"/>
  <c r="B95" i="4"/>
  <c r="U94" i="4"/>
  <c r="K94" i="4"/>
  <c r="J94" i="4"/>
  <c r="E94" i="4"/>
  <c r="C94" i="4"/>
  <c r="B94" i="4"/>
  <c r="W78" i="4"/>
  <c r="V78" i="4"/>
  <c r="U78" i="4"/>
  <c r="T78" i="4"/>
  <c r="T151" i="4" s="1"/>
  <c r="S78" i="4"/>
  <c r="S151" i="4" s="1"/>
  <c r="R78" i="4"/>
  <c r="Q78" i="4"/>
  <c r="P78" i="4"/>
  <c r="P151" i="4" s="1"/>
  <c r="O78" i="4"/>
  <c r="O151" i="4" s="1"/>
  <c r="N78" i="4"/>
  <c r="M78" i="4"/>
  <c r="L78" i="4"/>
  <c r="L151" i="4" s="1"/>
  <c r="K78" i="4"/>
  <c r="K151" i="4" s="1"/>
  <c r="J78" i="4"/>
  <c r="J151" i="4" s="1"/>
  <c r="I78" i="4"/>
  <c r="I151" i="4" s="1"/>
  <c r="H78" i="4"/>
  <c r="H151" i="4" s="1"/>
  <c r="G78" i="4"/>
  <c r="G151" i="4" s="1"/>
  <c r="F78" i="4"/>
  <c r="E78" i="4"/>
  <c r="D78" i="4"/>
  <c r="D151" i="4" s="1"/>
  <c r="C78" i="4"/>
  <c r="C151" i="4" s="1"/>
  <c r="B78" i="4"/>
  <c r="B151" i="4" s="1"/>
  <c r="W77" i="4"/>
  <c r="V77" i="4"/>
  <c r="U77" i="4"/>
  <c r="U150" i="4" s="1"/>
  <c r="T77" i="4"/>
  <c r="S77" i="4"/>
  <c r="R77" i="4"/>
  <c r="R150" i="4" s="1"/>
  <c r="Q77" i="4"/>
  <c r="Q150" i="4" s="1"/>
  <c r="P77" i="4"/>
  <c r="P150" i="4" s="1"/>
  <c r="O77" i="4"/>
  <c r="O150" i="4" s="1"/>
  <c r="N77" i="4"/>
  <c r="N150" i="4" s="1"/>
  <c r="M77" i="4"/>
  <c r="M150" i="4" s="1"/>
  <c r="L77" i="4"/>
  <c r="K77" i="4"/>
  <c r="J77" i="4"/>
  <c r="I77" i="4"/>
  <c r="H77" i="4"/>
  <c r="H150" i="4" s="1"/>
  <c r="G77" i="4"/>
  <c r="F77" i="4"/>
  <c r="E77" i="4"/>
  <c r="D77" i="4"/>
  <c r="C77" i="4"/>
  <c r="B77" i="4"/>
  <c r="W76" i="4"/>
  <c r="W149" i="4" s="1"/>
  <c r="V76" i="4"/>
  <c r="U76" i="4"/>
  <c r="T76" i="4"/>
  <c r="S76" i="4"/>
  <c r="R76" i="4"/>
  <c r="Q76" i="4"/>
  <c r="P76" i="4"/>
  <c r="O76" i="4"/>
  <c r="N76" i="4"/>
  <c r="M76" i="4"/>
  <c r="L76" i="4"/>
  <c r="K76" i="4"/>
  <c r="K149" i="4" s="1"/>
  <c r="J76" i="4"/>
  <c r="I76" i="4"/>
  <c r="H76" i="4"/>
  <c r="H149" i="4" s="1"/>
  <c r="G76" i="4"/>
  <c r="G149" i="4" s="1"/>
  <c r="F76" i="4"/>
  <c r="F149" i="4" s="1"/>
  <c r="E76" i="4"/>
  <c r="E149" i="4" s="1"/>
  <c r="D76" i="4"/>
  <c r="D149" i="4" s="1"/>
  <c r="C76" i="4"/>
  <c r="C149" i="4" s="1"/>
  <c r="B76" i="4"/>
  <c r="W75" i="4"/>
  <c r="V75" i="4"/>
  <c r="U75" i="4"/>
  <c r="U148" i="4" s="1"/>
  <c r="T75" i="4"/>
  <c r="S75" i="4"/>
  <c r="R75" i="4"/>
  <c r="Q75" i="4"/>
  <c r="P75" i="4"/>
  <c r="O75" i="4"/>
  <c r="N75" i="4"/>
  <c r="M75" i="4"/>
  <c r="M148" i="4" s="1"/>
  <c r="L75" i="4"/>
  <c r="K75" i="4"/>
  <c r="J75" i="4"/>
  <c r="J148" i="4" s="1"/>
  <c r="I75" i="4"/>
  <c r="I148" i="4" s="1"/>
  <c r="H75" i="4"/>
  <c r="G75" i="4"/>
  <c r="F75" i="4"/>
  <c r="F148" i="4" s="1"/>
  <c r="E75" i="4"/>
  <c r="E148" i="4" s="1"/>
  <c r="D75" i="4"/>
  <c r="D148" i="4" s="1"/>
  <c r="C75" i="4"/>
  <c r="C148" i="4" s="1"/>
  <c r="B75" i="4"/>
  <c r="B148" i="4" s="1"/>
  <c r="W74" i="4"/>
  <c r="W147" i="4" s="1"/>
  <c r="V74" i="4"/>
  <c r="U74" i="4"/>
  <c r="T74" i="4"/>
  <c r="T147" i="4" s="1"/>
  <c r="S74" i="4"/>
  <c r="S147" i="4" s="1"/>
  <c r="R74" i="4"/>
  <c r="R147" i="4" s="1"/>
  <c r="Q74" i="4"/>
  <c r="P74" i="4"/>
  <c r="O74" i="4"/>
  <c r="N74" i="4"/>
  <c r="M74" i="4"/>
  <c r="L74" i="4"/>
  <c r="L147" i="4" s="1"/>
  <c r="K74" i="4"/>
  <c r="J74" i="4"/>
  <c r="I74" i="4"/>
  <c r="H74" i="4"/>
  <c r="H147" i="4" s="1"/>
  <c r="G74" i="4"/>
  <c r="F74" i="4"/>
  <c r="E74" i="4"/>
  <c r="D74" i="4"/>
  <c r="D147" i="4" s="1"/>
  <c r="C74" i="4"/>
  <c r="C147" i="4" s="1"/>
  <c r="B74" i="4"/>
  <c r="B147" i="4" s="1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I146" i="4" s="1"/>
  <c r="H73" i="4"/>
  <c r="H146" i="4" s="1"/>
  <c r="G73" i="4"/>
  <c r="G146" i="4" s="1"/>
  <c r="F73" i="4"/>
  <c r="E73" i="4"/>
  <c r="E146" i="4" s="1"/>
  <c r="D73" i="4"/>
  <c r="C73" i="4"/>
  <c r="B73" i="4"/>
  <c r="B146" i="4" s="1"/>
  <c r="W72" i="4"/>
  <c r="V72" i="4"/>
  <c r="U72" i="4"/>
  <c r="U145" i="4" s="1"/>
  <c r="T72" i="4"/>
  <c r="T145" i="4" s="1"/>
  <c r="S72" i="4"/>
  <c r="R72" i="4"/>
  <c r="Q72" i="4"/>
  <c r="O72" i="4"/>
  <c r="O145" i="4" s="1"/>
  <c r="N72" i="4"/>
  <c r="L72" i="4"/>
  <c r="L145" i="4" s="1"/>
  <c r="K72" i="4"/>
  <c r="J72" i="4"/>
  <c r="H72" i="4"/>
  <c r="H145" i="4" s="1"/>
  <c r="G72" i="4"/>
  <c r="F72" i="4"/>
  <c r="E72" i="4"/>
  <c r="E145" i="4" s="1"/>
  <c r="D72" i="4"/>
  <c r="C72" i="4"/>
  <c r="C145" i="4" s="1"/>
  <c r="W71" i="4"/>
  <c r="V71" i="4"/>
  <c r="V144" i="4" s="1"/>
  <c r="U71" i="4"/>
  <c r="T71" i="4"/>
  <c r="S71" i="4"/>
  <c r="R71" i="4"/>
  <c r="Q71" i="4"/>
  <c r="P71" i="4"/>
  <c r="O71" i="4"/>
  <c r="N71" i="4"/>
  <c r="M71" i="4"/>
  <c r="L71" i="4"/>
  <c r="L144" i="4" s="1"/>
  <c r="K71" i="4"/>
  <c r="K144" i="4" s="1"/>
  <c r="I71" i="4"/>
  <c r="H71" i="4"/>
  <c r="G71" i="4"/>
  <c r="F71" i="4"/>
  <c r="F144" i="4" s="1"/>
  <c r="D71" i="4"/>
  <c r="B71" i="4"/>
  <c r="W70" i="4"/>
  <c r="W143" i="4" s="1"/>
  <c r="V70" i="4"/>
  <c r="V143" i="4" s="1"/>
  <c r="U70" i="4"/>
  <c r="U143" i="4" s="1"/>
  <c r="T70" i="4"/>
  <c r="T143" i="4" s="1"/>
  <c r="S70" i="4"/>
  <c r="R70" i="4"/>
  <c r="R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H70" i="4"/>
  <c r="H143" i="4" s="1"/>
  <c r="G70" i="4"/>
  <c r="G143" i="4" s="1"/>
  <c r="F70" i="4"/>
  <c r="F143" i="4" s="1"/>
  <c r="E70" i="4"/>
  <c r="E143" i="4" s="1"/>
  <c r="C70" i="4"/>
  <c r="C143" i="4" s="1"/>
  <c r="B70" i="4"/>
  <c r="B143" i="4" s="1"/>
  <c r="S69" i="4"/>
  <c r="R69" i="4"/>
  <c r="R142" i="4" s="1"/>
  <c r="W68" i="4"/>
  <c r="V68" i="4"/>
  <c r="U68" i="4"/>
  <c r="U141" i="4" s="1"/>
  <c r="S68" i="4"/>
  <c r="S141" i="4" s="1"/>
  <c r="R68" i="4"/>
  <c r="Q68" i="4"/>
  <c r="P68" i="4"/>
  <c r="P141" i="4" s="1"/>
  <c r="O68" i="4"/>
  <c r="O141" i="4" s="1"/>
  <c r="N68" i="4"/>
  <c r="N141" i="4" s="1"/>
  <c r="M68" i="4"/>
  <c r="M141" i="4" s="1"/>
  <c r="L68" i="4"/>
  <c r="L141" i="4" s="1"/>
  <c r="K68" i="4"/>
  <c r="K141" i="4" s="1"/>
  <c r="J68" i="4"/>
  <c r="I68" i="4"/>
  <c r="H68" i="4"/>
  <c r="D68" i="4"/>
  <c r="T67" i="4"/>
  <c r="S67" i="4"/>
  <c r="R67" i="4"/>
  <c r="Q67" i="4"/>
  <c r="P67" i="4"/>
  <c r="O67" i="4"/>
  <c r="M67" i="4"/>
  <c r="M140" i="4" s="1"/>
  <c r="L67" i="4"/>
  <c r="L140" i="4" s="1"/>
  <c r="K67" i="4"/>
  <c r="K140" i="4" s="1"/>
  <c r="J67" i="4"/>
  <c r="J140" i="4" s="1"/>
  <c r="I67" i="4"/>
  <c r="I140" i="4" s="1"/>
  <c r="H67" i="4"/>
  <c r="G67" i="4"/>
  <c r="F67" i="4"/>
  <c r="F140" i="4" s="1"/>
  <c r="E67" i="4"/>
  <c r="E140" i="4" s="1"/>
  <c r="D67" i="4"/>
  <c r="D140" i="4" s="1"/>
  <c r="C67" i="4"/>
  <c r="C140" i="4" s="1"/>
  <c r="B67" i="4"/>
  <c r="B140" i="4" s="1"/>
  <c r="W66" i="4"/>
  <c r="W139" i="4" s="1"/>
  <c r="O66" i="4"/>
  <c r="M66" i="4"/>
  <c r="L66" i="4"/>
  <c r="L139" i="4" s="1"/>
  <c r="K66" i="4"/>
  <c r="K139" i="4" s="1"/>
  <c r="J66" i="4"/>
  <c r="I66" i="4"/>
  <c r="I139" i="4" s="1"/>
  <c r="G66" i="4"/>
  <c r="G139" i="4" s="1"/>
  <c r="F66" i="4"/>
  <c r="E66" i="4"/>
  <c r="D66" i="4"/>
  <c r="D139" i="4" s="1"/>
  <c r="C66" i="4"/>
  <c r="C139" i="4" s="1"/>
  <c r="B66" i="4"/>
  <c r="B139" i="4" s="1"/>
  <c r="N65" i="4"/>
  <c r="N138" i="4" s="1"/>
  <c r="W64" i="4"/>
  <c r="W137" i="4" s="1"/>
  <c r="V64" i="4"/>
  <c r="V137" i="4" s="1"/>
  <c r="U64" i="4"/>
  <c r="U137" i="4" s="1"/>
  <c r="T64" i="4"/>
  <c r="S64" i="4"/>
  <c r="S137" i="4" s="1"/>
  <c r="R64" i="4"/>
  <c r="R137" i="4" s="1"/>
  <c r="M64" i="4"/>
  <c r="H64" i="4"/>
  <c r="H137" i="4" s="1"/>
  <c r="G64" i="4"/>
  <c r="G137" i="4" s="1"/>
  <c r="E64" i="4"/>
  <c r="D64" i="4"/>
  <c r="D137" i="4" s="1"/>
  <c r="C64" i="4"/>
  <c r="W63" i="4"/>
  <c r="V63" i="4"/>
  <c r="V136" i="4" s="1"/>
  <c r="U63" i="4"/>
  <c r="U136" i="4" s="1"/>
  <c r="S63" i="4"/>
  <c r="S136" i="4" s="1"/>
  <c r="R63" i="4"/>
  <c r="R136" i="4" s="1"/>
  <c r="Q63" i="4"/>
  <c r="Q136" i="4" s="1"/>
  <c r="P63" i="4"/>
  <c r="P136" i="4" s="1"/>
  <c r="O63" i="4"/>
  <c r="N63" i="4"/>
  <c r="N136" i="4" s="1"/>
  <c r="M63" i="4"/>
  <c r="M136" i="4" s="1"/>
  <c r="L63" i="4"/>
  <c r="L136" i="4" s="1"/>
  <c r="G63" i="4"/>
  <c r="F63" i="4"/>
  <c r="F136" i="4" s="1"/>
  <c r="E63" i="4"/>
  <c r="D63" i="4"/>
  <c r="C63" i="4"/>
  <c r="B63" i="4"/>
  <c r="T62" i="4"/>
  <c r="T135" i="4" s="1"/>
  <c r="O62" i="4"/>
  <c r="O135" i="4" s="1"/>
  <c r="L62" i="4"/>
  <c r="L135" i="4" s="1"/>
  <c r="J62" i="4"/>
  <c r="J135" i="4" s="1"/>
  <c r="I62" i="4"/>
  <c r="I135" i="4" s="1"/>
  <c r="H62" i="4"/>
  <c r="H135" i="4" s="1"/>
  <c r="G62" i="4"/>
  <c r="G135" i="4" s="1"/>
  <c r="F62" i="4"/>
  <c r="F135" i="4" s="1"/>
  <c r="B62" i="4"/>
  <c r="B135" i="4" s="1"/>
  <c r="T60" i="4"/>
  <c r="T133" i="4" s="1"/>
  <c r="P60" i="4"/>
  <c r="P133" i="4" s="1"/>
  <c r="O60" i="4"/>
  <c r="O133" i="4" s="1"/>
  <c r="N60" i="4"/>
  <c r="N133" i="4" s="1"/>
  <c r="M60" i="4"/>
  <c r="M133" i="4" s="1"/>
  <c r="L60" i="4"/>
  <c r="L133" i="4" s="1"/>
  <c r="J60" i="4"/>
  <c r="I60" i="4"/>
  <c r="F60" i="4"/>
  <c r="E60" i="4"/>
  <c r="D60" i="4"/>
  <c r="C60" i="4"/>
  <c r="B60" i="4"/>
  <c r="U59" i="4"/>
  <c r="S59" i="4"/>
  <c r="R59" i="4"/>
  <c r="M59" i="4"/>
  <c r="L59" i="4"/>
  <c r="J59" i="4"/>
  <c r="I59" i="4"/>
  <c r="H59" i="4"/>
  <c r="C59" i="4"/>
  <c r="V58" i="4"/>
  <c r="U58" i="4"/>
  <c r="T58" i="4"/>
  <c r="S58" i="4"/>
  <c r="R58" i="4"/>
  <c r="N58" i="4"/>
  <c r="L58" i="4"/>
  <c r="K58" i="4"/>
  <c r="J58" i="4"/>
  <c r="H58" i="4"/>
  <c r="F58" i="4"/>
  <c r="D58" i="4"/>
  <c r="B58" i="4"/>
  <c r="S56" i="4"/>
  <c r="R56" i="4"/>
  <c r="Q56" i="4"/>
  <c r="Q131" i="4" s="1"/>
  <c r="P56" i="4"/>
  <c r="O56" i="4"/>
  <c r="N56" i="4"/>
  <c r="M56" i="4"/>
  <c r="L56" i="4"/>
  <c r="K56" i="4"/>
  <c r="K131" i="4" s="1"/>
  <c r="J56" i="4"/>
  <c r="I56" i="4"/>
  <c r="I131" i="4" s="1"/>
  <c r="H56" i="4"/>
  <c r="H131" i="4" s="1"/>
  <c r="G56" i="4"/>
  <c r="G131" i="4" s="1"/>
  <c r="F56" i="4"/>
  <c r="F131" i="4" s="1"/>
  <c r="E56" i="4"/>
  <c r="E131" i="4" s="1"/>
  <c r="B56" i="4"/>
  <c r="B131" i="4" s="1"/>
  <c r="U54" i="4"/>
  <c r="S54" i="4"/>
  <c r="J54" i="4"/>
  <c r="I54" i="4"/>
  <c r="C54" i="4"/>
  <c r="V53" i="4"/>
  <c r="T53" i="4"/>
  <c r="S53" i="4"/>
  <c r="P53" i="4"/>
  <c r="O53" i="4"/>
  <c r="N53" i="4"/>
  <c r="M53" i="4"/>
  <c r="L53" i="4"/>
  <c r="K53" i="4"/>
  <c r="I53" i="4"/>
  <c r="H53" i="4"/>
  <c r="G53" i="4"/>
  <c r="E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T149" i="4" s="1"/>
  <c r="S24" i="4"/>
  <c r="R24" i="4"/>
  <c r="Q24" i="4"/>
  <c r="P24" i="4"/>
  <c r="P149" i="4" s="1"/>
  <c r="O24" i="4"/>
  <c r="O149" i="4" s="1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V23" i="4"/>
  <c r="V148" i="4" s="1"/>
  <c r="U23" i="4"/>
  <c r="T23" i="4"/>
  <c r="S23" i="4"/>
  <c r="R23" i="4"/>
  <c r="R148" i="4" s="1"/>
  <c r="Q23" i="4"/>
  <c r="P23" i="4"/>
  <c r="O23" i="4"/>
  <c r="N23" i="4"/>
  <c r="N148" i="4" s="1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P147" i="4" s="1"/>
  <c r="O22" i="4"/>
  <c r="N22" i="4"/>
  <c r="M22" i="4"/>
  <c r="L22" i="4"/>
  <c r="K22" i="4"/>
  <c r="K147" i="4" s="1"/>
  <c r="J22" i="4"/>
  <c r="I22" i="4"/>
  <c r="H22" i="4"/>
  <c r="G22" i="4"/>
  <c r="F22" i="4"/>
  <c r="E22" i="4"/>
  <c r="D22" i="4"/>
  <c r="C22" i="4"/>
  <c r="B22" i="4"/>
  <c r="W21" i="4"/>
  <c r="V21" i="4"/>
  <c r="V146" i="4" s="1"/>
  <c r="U21" i="4"/>
  <c r="T21" i="4"/>
  <c r="S21" i="4"/>
  <c r="R21" i="4"/>
  <c r="R146" i="4" s="1"/>
  <c r="Q21" i="4"/>
  <c r="Q146" i="4" s="1"/>
  <c r="P21" i="4"/>
  <c r="O21" i="4"/>
  <c r="N21" i="4"/>
  <c r="N146" i="4" s="1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G145" i="4" s="1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U17" i="4"/>
  <c r="T17" i="4"/>
  <c r="S17" i="4"/>
  <c r="R17" i="4"/>
  <c r="Q17" i="4"/>
  <c r="P17" i="4"/>
  <c r="N17" i="4"/>
  <c r="L17" i="4"/>
  <c r="K17" i="4"/>
  <c r="J17" i="4"/>
  <c r="F17" i="4"/>
  <c r="D17" i="4"/>
  <c r="B17" i="4"/>
  <c r="W16" i="4"/>
  <c r="W141" i="4" s="1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R140" i="4" s="1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E136" i="4" s="1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D133" i="4" s="1"/>
  <c r="C8" i="4"/>
  <c r="B8" i="4"/>
  <c r="W7" i="4"/>
  <c r="V7" i="4"/>
  <c r="T7" i="4"/>
  <c r="R7" i="4"/>
  <c r="Q7" i="4"/>
  <c r="P7" i="4"/>
  <c r="O7" i="4"/>
  <c r="N7" i="4"/>
  <c r="M7" i="4"/>
  <c r="L7" i="4"/>
  <c r="J7" i="4"/>
  <c r="D7" i="4"/>
  <c r="B7" i="4"/>
  <c r="W6" i="4"/>
  <c r="V6" i="4"/>
  <c r="U6" i="4"/>
  <c r="T6" i="4"/>
  <c r="S6" i="4"/>
  <c r="S131" i="4" s="1"/>
  <c r="R6" i="4"/>
  <c r="Q6" i="4"/>
  <c r="P6" i="4"/>
  <c r="P131" i="4" s="1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T5" i="4"/>
  <c r="R5" i="4"/>
  <c r="P5" i="4"/>
  <c r="O5" i="4"/>
  <c r="M5" i="4"/>
  <c r="L5" i="4"/>
  <c r="H5" i="4"/>
  <c r="G5" i="4"/>
  <c r="D5" i="4"/>
  <c r="W4" i="4"/>
  <c r="V4" i="4"/>
  <c r="T4" i="4"/>
  <c r="S4" i="4"/>
  <c r="R4" i="4"/>
  <c r="Q4" i="4"/>
  <c r="P4" i="4"/>
  <c r="O4" i="4"/>
  <c r="N4" i="4"/>
  <c r="K4" i="4"/>
  <c r="J4" i="4"/>
  <c r="I4" i="4"/>
  <c r="H4" i="4"/>
  <c r="G4" i="4"/>
  <c r="F4" i="4"/>
  <c r="E4" i="4"/>
  <c r="D4" i="4"/>
  <c r="B4" i="4"/>
  <c r="T3" i="4"/>
  <c r="A1" i="4"/>
  <c r="B11" i="2"/>
  <c r="B59" i="2"/>
  <c r="B55" i="2"/>
  <c r="B18" i="2"/>
  <c r="B56" i="2"/>
  <c r="B44" i="2"/>
  <c r="B35" i="2"/>
  <c r="B24" i="2"/>
  <c r="B33" i="2"/>
  <c r="B60" i="2"/>
  <c r="B34" i="2"/>
  <c r="B50" i="2"/>
  <c r="B61" i="2"/>
  <c r="B20" i="2"/>
  <c r="B14" i="2"/>
  <c r="B21" i="2"/>
  <c r="B9" i="2"/>
  <c r="B13" i="2"/>
  <c r="B31" i="2"/>
  <c r="B29" i="2"/>
  <c r="B43" i="2"/>
  <c r="B5" i="2"/>
  <c r="B26" i="2"/>
  <c r="B58" i="2"/>
  <c r="B53" i="2"/>
  <c r="B30" i="2"/>
  <c r="B45" i="2"/>
  <c r="B40" i="2"/>
  <c r="B10" i="2"/>
  <c r="B48" i="2"/>
  <c r="B46" i="2"/>
  <c r="B15" i="2"/>
  <c r="B51" i="2"/>
  <c r="B23" i="2"/>
  <c r="B54" i="2"/>
  <c r="B8" i="2"/>
  <c r="B49" i="2"/>
  <c r="B16" i="2"/>
  <c r="B4" i="2"/>
  <c r="B38" i="2"/>
  <c r="B39" i="2"/>
  <c r="B41" i="2"/>
  <c r="B19" i="2"/>
  <c r="B36" i="2"/>
  <c r="B6" i="2"/>
  <c r="B28" i="2"/>
  <c r="B25" i="2"/>
  <c r="L73" i="51" l="1"/>
  <c r="I73" i="51"/>
  <c r="M73" i="51"/>
  <c r="S73" i="51"/>
  <c r="D73" i="51"/>
  <c r="T73" i="51"/>
  <c r="Q73" i="51"/>
  <c r="U73" i="51"/>
  <c r="R125" i="4"/>
  <c r="C73" i="51"/>
  <c r="T73" i="50"/>
  <c r="E80" i="50"/>
  <c r="O73" i="50"/>
  <c r="F73" i="50"/>
  <c r="W73" i="50"/>
  <c r="D73" i="50"/>
  <c r="H73" i="50"/>
  <c r="N73" i="50"/>
  <c r="L73" i="50"/>
  <c r="P73" i="50"/>
  <c r="V73" i="50"/>
  <c r="G73" i="50"/>
  <c r="G73" i="49"/>
  <c r="J73" i="49"/>
  <c r="U103" i="51"/>
  <c r="R103" i="50"/>
  <c r="B105" i="50"/>
  <c r="S103" i="50"/>
  <c r="C105" i="50"/>
  <c r="D105" i="50"/>
  <c r="R103" i="51"/>
  <c r="K73" i="49"/>
  <c r="I105" i="51"/>
  <c r="D104" i="51"/>
  <c r="W103" i="50"/>
  <c r="K105" i="51"/>
  <c r="B104" i="50"/>
  <c r="F105" i="51"/>
  <c r="O73" i="49"/>
  <c r="U73" i="49"/>
  <c r="C104" i="50"/>
  <c r="G104" i="51"/>
  <c r="N105" i="51"/>
  <c r="H104" i="51"/>
  <c r="K105" i="50"/>
  <c r="C103" i="51"/>
  <c r="I104" i="51"/>
  <c r="O105" i="51"/>
  <c r="L105" i="50"/>
  <c r="S73" i="49"/>
  <c r="B103" i="50"/>
  <c r="N105" i="50"/>
  <c r="C103" i="50"/>
  <c r="I104" i="50"/>
  <c r="U103" i="50"/>
  <c r="G103" i="51"/>
  <c r="S105" i="51"/>
  <c r="B80" i="49"/>
  <c r="J104" i="50"/>
  <c r="G104" i="50"/>
  <c r="H103" i="51"/>
  <c r="W73" i="49"/>
  <c r="K104" i="50"/>
  <c r="O104" i="50"/>
  <c r="I103" i="51"/>
  <c r="O104" i="51"/>
  <c r="J80" i="49"/>
  <c r="F103" i="50"/>
  <c r="L104" i="50"/>
  <c r="R105" i="50"/>
  <c r="W104" i="50"/>
  <c r="P104" i="51"/>
  <c r="E87" i="49"/>
  <c r="B104" i="49"/>
  <c r="G103" i="50"/>
  <c r="S105" i="50"/>
  <c r="I105" i="50"/>
  <c r="K103" i="51"/>
  <c r="Q104" i="51"/>
  <c r="W105" i="51"/>
  <c r="R80" i="49"/>
  <c r="F87" i="49"/>
  <c r="J104" i="49"/>
  <c r="H103" i="50"/>
  <c r="T105" i="50"/>
  <c r="Q105" i="50"/>
  <c r="E73" i="49"/>
  <c r="I87" i="49"/>
  <c r="B73" i="49"/>
  <c r="R104" i="49"/>
  <c r="M103" i="51"/>
  <c r="R73" i="49"/>
  <c r="M87" i="49"/>
  <c r="D105" i="49"/>
  <c r="J103" i="50"/>
  <c r="V105" i="50"/>
  <c r="N87" i="49"/>
  <c r="L105" i="49"/>
  <c r="K103" i="50"/>
  <c r="Q104" i="50"/>
  <c r="O103" i="51"/>
  <c r="Q87" i="49"/>
  <c r="T105" i="49"/>
  <c r="R104" i="50"/>
  <c r="P103" i="51"/>
  <c r="C73" i="49"/>
  <c r="U87" i="49"/>
  <c r="S104" i="50"/>
  <c r="Q103" i="51"/>
  <c r="W104" i="51"/>
  <c r="V87" i="49"/>
  <c r="N103" i="50"/>
  <c r="T104" i="50"/>
  <c r="G96" i="49"/>
  <c r="O96" i="49"/>
  <c r="Q151" i="4"/>
  <c r="R151" i="4"/>
  <c r="W96" i="49"/>
  <c r="G125" i="4"/>
  <c r="W151" i="4"/>
  <c r="I125" i="4"/>
  <c r="R52" i="47"/>
  <c r="I52" i="47"/>
  <c r="Q52" i="47"/>
  <c r="B52" i="47"/>
  <c r="F52" i="47"/>
  <c r="E124" i="4"/>
  <c r="J52" i="47"/>
  <c r="N52" i="47"/>
  <c r="D52" i="46"/>
  <c r="Q52" i="46"/>
  <c r="O60" i="46"/>
  <c r="C52" i="46"/>
  <c r="H52" i="46"/>
  <c r="T52" i="46"/>
  <c r="E52" i="46"/>
  <c r="L52" i="46"/>
  <c r="P52" i="46"/>
  <c r="I52" i="46"/>
  <c r="C52" i="45"/>
  <c r="W60" i="45"/>
  <c r="B52" i="45"/>
  <c r="N52" i="45"/>
  <c r="D52" i="45"/>
  <c r="E52" i="45"/>
  <c r="K52" i="45"/>
  <c r="W77" i="46"/>
  <c r="I52" i="45"/>
  <c r="J52" i="45"/>
  <c r="V52" i="45"/>
  <c r="L52" i="45"/>
  <c r="B77" i="45"/>
  <c r="B69" i="45" s="1"/>
  <c r="M52" i="45"/>
  <c r="S52" i="45"/>
  <c r="G77" i="45"/>
  <c r="G69" i="45" s="1"/>
  <c r="Q52" i="45"/>
  <c r="C60" i="45"/>
  <c r="R52" i="45"/>
  <c r="G77" i="46"/>
  <c r="H60" i="45"/>
  <c r="T52" i="45"/>
  <c r="J60" i="45"/>
  <c r="U52" i="45"/>
  <c r="M69" i="45"/>
  <c r="E69" i="45"/>
  <c r="I69" i="45"/>
  <c r="U69" i="45"/>
  <c r="K69" i="45"/>
  <c r="H69" i="45"/>
  <c r="R69" i="45"/>
  <c r="W150" i="4"/>
  <c r="F124" i="4"/>
  <c r="O69" i="45"/>
  <c r="Q69" i="45"/>
  <c r="N69" i="45"/>
  <c r="P69" i="45"/>
  <c r="N124" i="4"/>
  <c r="E150" i="4"/>
  <c r="G150" i="4"/>
  <c r="H63" i="43"/>
  <c r="I63" i="43"/>
  <c r="U63" i="43"/>
  <c r="K63" i="43"/>
  <c r="H72" i="43"/>
  <c r="L63" i="43"/>
  <c r="R63" i="43"/>
  <c r="P63" i="43"/>
  <c r="Q63" i="43"/>
  <c r="S63" i="43"/>
  <c r="T63" i="43"/>
  <c r="E63" i="43"/>
  <c r="B63" i="43"/>
  <c r="G90" i="43"/>
  <c r="M63" i="43"/>
  <c r="C63" i="43"/>
  <c r="D63" i="43"/>
  <c r="J63" i="43"/>
  <c r="V123" i="4"/>
  <c r="S63" i="42"/>
  <c r="T63" i="42"/>
  <c r="H63" i="42"/>
  <c r="E63" i="42"/>
  <c r="C63" i="42"/>
  <c r="D63" i="42"/>
  <c r="P63" i="42"/>
  <c r="F63" i="42"/>
  <c r="G63" i="42"/>
  <c r="M63" i="42"/>
  <c r="K63" i="42"/>
  <c r="T90" i="42"/>
  <c r="L63" i="42"/>
  <c r="N63" i="42"/>
  <c r="O63" i="42"/>
  <c r="U63" i="42"/>
  <c r="O63" i="41"/>
  <c r="E63" i="41"/>
  <c r="O72" i="41"/>
  <c r="D81" i="41"/>
  <c r="U90" i="42"/>
  <c r="V90" i="42"/>
  <c r="V63" i="41"/>
  <c r="L63" i="41"/>
  <c r="W63" i="41"/>
  <c r="M63" i="41"/>
  <c r="P90" i="43"/>
  <c r="K63" i="41"/>
  <c r="L90" i="41"/>
  <c r="L81" i="41" s="1"/>
  <c r="M90" i="41"/>
  <c r="M81" i="41" s="1"/>
  <c r="H63" i="41"/>
  <c r="O90" i="41"/>
  <c r="U63" i="41"/>
  <c r="T90" i="41"/>
  <c r="T81" i="41" s="1"/>
  <c r="U90" i="41"/>
  <c r="U81" i="41" s="1"/>
  <c r="W90" i="41"/>
  <c r="F63" i="41"/>
  <c r="G63" i="41"/>
  <c r="P63" i="41"/>
  <c r="D72" i="41"/>
  <c r="F72" i="41"/>
  <c r="G72" i="41"/>
  <c r="M90" i="42"/>
  <c r="L72" i="41"/>
  <c r="N90" i="42"/>
  <c r="N63" i="41"/>
  <c r="D63" i="41"/>
  <c r="N72" i="41"/>
  <c r="E81" i="41"/>
  <c r="M149" i="4"/>
  <c r="T123" i="4"/>
  <c r="N149" i="4"/>
  <c r="W123" i="4"/>
  <c r="S149" i="4"/>
  <c r="U149" i="4"/>
  <c r="V149" i="4"/>
  <c r="J51" i="39"/>
  <c r="M51" i="39"/>
  <c r="F79" i="39"/>
  <c r="P51" i="39"/>
  <c r="Q51" i="39"/>
  <c r="D78" i="39"/>
  <c r="P80" i="39"/>
  <c r="T51" i="39"/>
  <c r="U51" i="39"/>
  <c r="V51" i="39"/>
  <c r="C51" i="39"/>
  <c r="H122" i="4"/>
  <c r="I122" i="4"/>
  <c r="G51" i="39"/>
  <c r="B51" i="39"/>
  <c r="O122" i="4"/>
  <c r="E51" i="39"/>
  <c r="K51" i="39"/>
  <c r="T57" i="39"/>
  <c r="O51" i="39"/>
  <c r="B51" i="38"/>
  <c r="E51" i="38"/>
  <c r="C51" i="38"/>
  <c r="D51" i="38"/>
  <c r="J51" i="38"/>
  <c r="G51" i="38"/>
  <c r="M51" i="38"/>
  <c r="H51" i="38"/>
  <c r="K51" i="38"/>
  <c r="L51" i="38"/>
  <c r="R51" i="38"/>
  <c r="O51" i="38"/>
  <c r="U51" i="38"/>
  <c r="P51" i="38"/>
  <c r="S51" i="38"/>
  <c r="T51" i="38"/>
  <c r="H78" i="38"/>
  <c r="N79" i="38"/>
  <c r="T80" i="38"/>
  <c r="M51" i="37"/>
  <c r="N51" i="37"/>
  <c r="D51" i="37"/>
  <c r="H78" i="37"/>
  <c r="L63" i="37"/>
  <c r="F79" i="37"/>
  <c r="U51" i="37"/>
  <c r="K51" i="37"/>
  <c r="V51" i="37"/>
  <c r="F60" i="37"/>
  <c r="P80" i="37"/>
  <c r="N60" i="37"/>
  <c r="W80" i="39"/>
  <c r="I51" i="37"/>
  <c r="L78" i="39"/>
  <c r="D57" i="37"/>
  <c r="U79" i="39"/>
  <c r="V79" i="39"/>
  <c r="P57" i="37"/>
  <c r="F79" i="38"/>
  <c r="L80" i="38"/>
  <c r="S78" i="39"/>
  <c r="E51" i="37"/>
  <c r="Q51" i="37"/>
  <c r="F51" i="37"/>
  <c r="J79" i="38"/>
  <c r="P51" i="37"/>
  <c r="R38" i="36"/>
  <c r="R177" i="4" s="1"/>
  <c r="K148" i="4"/>
  <c r="L148" i="4"/>
  <c r="M122" i="4"/>
  <c r="Q148" i="4"/>
  <c r="S148" i="4"/>
  <c r="T148" i="4"/>
  <c r="U122" i="4"/>
  <c r="S51" i="35"/>
  <c r="L51" i="35"/>
  <c r="B51" i="35"/>
  <c r="T51" i="35"/>
  <c r="J51" i="35"/>
  <c r="V51" i="35"/>
  <c r="C51" i="35"/>
  <c r="R51" i="35"/>
  <c r="K51" i="35"/>
  <c r="D51" i="35"/>
  <c r="F51" i="35"/>
  <c r="W51" i="34"/>
  <c r="F51" i="34"/>
  <c r="R51" i="34"/>
  <c r="S60" i="34"/>
  <c r="D51" i="34"/>
  <c r="E51" i="34"/>
  <c r="G51" i="34"/>
  <c r="N51" i="34"/>
  <c r="L51" i="34"/>
  <c r="B51" i="34"/>
  <c r="I51" i="34"/>
  <c r="M51" i="34"/>
  <c r="O51" i="34"/>
  <c r="V51" i="34"/>
  <c r="K79" i="34"/>
  <c r="T51" i="34"/>
  <c r="J51" i="34"/>
  <c r="U57" i="33"/>
  <c r="O79" i="33"/>
  <c r="D80" i="35"/>
  <c r="D80" i="33"/>
  <c r="E80" i="33"/>
  <c r="J51" i="33"/>
  <c r="B79" i="35"/>
  <c r="K51" i="33"/>
  <c r="M80" i="33"/>
  <c r="C79" i="35"/>
  <c r="L51" i="33"/>
  <c r="B51" i="33"/>
  <c r="M51" i="33"/>
  <c r="U80" i="33"/>
  <c r="D80" i="34"/>
  <c r="R51" i="33"/>
  <c r="C51" i="33"/>
  <c r="B79" i="34"/>
  <c r="T51" i="33"/>
  <c r="U51" i="33"/>
  <c r="B60" i="33"/>
  <c r="C60" i="33"/>
  <c r="E63" i="33"/>
  <c r="H51" i="33"/>
  <c r="I51" i="33"/>
  <c r="J60" i="33"/>
  <c r="M63" i="33"/>
  <c r="I78" i="34"/>
  <c r="K60" i="33"/>
  <c r="P63" i="33"/>
  <c r="I78" i="33"/>
  <c r="J79" i="34"/>
  <c r="C79" i="34"/>
  <c r="M60" i="33"/>
  <c r="S51" i="33"/>
  <c r="P78" i="35"/>
  <c r="U60" i="33"/>
  <c r="H78" i="34"/>
  <c r="T80" i="34"/>
  <c r="G147" i="4"/>
  <c r="C121" i="4"/>
  <c r="D121" i="4"/>
  <c r="I147" i="4"/>
  <c r="E121" i="4"/>
  <c r="M72" i="33"/>
  <c r="J121" i="4"/>
  <c r="J147" i="4"/>
  <c r="O147" i="4"/>
  <c r="L121" i="4"/>
  <c r="Q147" i="4"/>
  <c r="I84" i="31"/>
  <c r="M84" i="31"/>
  <c r="Q84" i="31"/>
  <c r="R84" i="31"/>
  <c r="U84" i="31"/>
  <c r="V84" i="31"/>
  <c r="D84" i="31"/>
  <c r="B84" i="31"/>
  <c r="E84" i="31"/>
  <c r="F84" i="31"/>
  <c r="Q84" i="30"/>
  <c r="L84" i="30"/>
  <c r="B84" i="30"/>
  <c r="K84" i="30"/>
  <c r="U84" i="30"/>
  <c r="C84" i="30"/>
  <c r="W94" i="30"/>
  <c r="E123" i="30"/>
  <c r="T119" i="30"/>
  <c r="K122" i="30"/>
  <c r="D94" i="29"/>
  <c r="H84" i="29"/>
  <c r="L94" i="29"/>
  <c r="S84" i="29"/>
  <c r="M122" i="31"/>
  <c r="F122" i="30"/>
  <c r="S122" i="30"/>
  <c r="K120" i="31"/>
  <c r="W123" i="31"/>
  <c r="P84" i="29"/>
  <c r="F99" i="29"/>
  <c r="J122" i="30"/>
  <c r="T123" i="30"/>
  <c r="E84" i="29"/>
  <c r="N99" i="29"/>
  <c r="C90" i="29"/>
  <c r="F120" i="30"/>
  <c r="G120" i="30"/>
  <c r="K90" i="29"/>
  <c r="C84" i="29"/>
  <c r="G122" i="29"/>
  <c r="B119" i="29"/>
  <c r="D119" i="30"/>
  <c r="P122" i="29"/>
  <c r="T90" i="29"/>
  <c r="C123" i="29"/>
  <c r="E119" i="30"/>
  <c r="S120" i="31"/>
  <c r="U119" i="29"/>
  <c r="M123" i="29"/>
  <c r="M84" i="29"/>
  <c r="H120" i="29"/>
  <c r="Q120" i="29"/>
  <c r="N120" i="30"/>
  <c r="I84" i="29"/>
  <c r="Q119" i="31"/>
  <c r="G123" i="31"/>
  <c r="V122" i="30"/>
  <c r="K84" i="29"/>
  <c r="M119" i="30"/>
  <c r="E122" i="31"/>
  <c r="M146" i="4"/>
  <c r="U146" i="4"/>
  <c r="U30" i="4"/>
  <c r="M113" i="29"/>
  <c r="O146" i="4"/>
  <c r="P146" i="4"/>
  <c r="K120" i="4"/>
  <c r="W146" i="4"/>
  <c r="K39" i="4"/>
  <c r="R120" i="4"/>
  <c r="Q98" i="27"/>
  <c r="H126" i="27"/>
  <c r="T126" i="27"/>
  <c r="E110" i="27"/>
  <c r="E98" i="27"/>
  <c r="G110" i="27"/>
  <c r="R126" i="27"/>
  <c r="W57" i="24"/>
  <c r="W116" i="4" s="1"/>
  <c r="D105" i="27"/>
  <c r="J110" i="27"/>
  <c r="V110" i="27"/>
  <c r="O126" i="27"/>
  <c r="P126" i="27"/>
  <c r="F98" i="27"/>
  <c r="R98" i="27"/>
  <c r="T110" i="27"/>
  <c r="C126" i="27"/>
  <c r="O110" i="27"/>
  <c r="D126" i="27"/>
  <c r="C98" i="27"/>
  <c r="D98" i="27"/>
  <c r="P98" i="27"/>
  <c r="I152" i="27"/>
  <c r="E57" i="24"/>
  <c r="E116" i="4" s="1"/>
  <c r="R110" i="27"/>
  <c r="W126" i="27"/>
  <c r="M126" i="27"/>
  <c r="K98" i="27"/>
  <c r="B126" i="27"/>
  <c r="G98" i="27"/>
  <c r="N98" i="27"/>
  <c r="U110" i="27"/>
  <c r="I57" i="24"/>
  <c r="I116" i="4" s="1"/>
  <c r="I98" i="27"/>
  <c r="F110" i="27"/>
  <c r="K126" i="27"/>
  <c r="J57" i="24"/>
  <c r="J116" i="4" s="1"/>
  <c r="U98" i="27"/>
  <c r="W110" i="27"/>
  <c r="L126" i="27"/>
  <c r="K57" i="24"/>
  <c r="K116" i="4" s="1"/>
  <c r="L98" i="27"/>
  <c r="B98" i="27"/>
  <c r="M57" i="24"/>
  <c r="M116" i="4" s="1"/>
  <c r="M98" i="27"/>
  <c r="D110" i="27"/>
  <c r="P110" i="27"/>
  <c r="I126" i="27"/>
  <c r="U126" i="27"/>
  <c r="J126" i="27"/>
  <c r="O57" i="24"/>
  <c r="O116" i="4" s="1"/>
  <c r="O98" i="27"/>
  <c r="P57" i="24"/>
  <c r="P116" i="4" s="1"/>
  <c r="V98" i="27"/>
  <c r="V98" i="26"/>
  <c r="F105" i="26"/>
  <c r="I105" i="26"/>
  <c r="K110" i="26"/>
  <c r="W110" i="26"/>
  <c r="I98" i="26"/>
  <c r="N105" i="26"/>
  <c r="L110" i="26"/>
  <c r="H126" i="26"/>
  <c r="O105" i="26"/>
  <c r="I126" i="26"/>
  <c r="J126" i="26"/>
  <c r="S98" i="26"/>
  <c r="P110" i="26"/>
  <c r="C98" i="26"/>
  <c r="R110" i="26"/>
  <c r="D98" i="26"/>
  <c r="S110" i="26"/>
  <c r="I110" i="26"/>
  <c r="T110" i="26"/>
  <c r="S119" i="26"/>
  <c r="F98" i="26"/>
  <c r="Q126" i="26"/>
  <c r="G126" i="26"/>
  <c r="G98" i="26"/>
  <c r="R126" i="26"/>
  <c r="G110" i="26"/>
  <c r="J98" i="26"/>
  <c r="E126" i="26"/>
  <c r="L98" i="26"/>
  <c r="Q110" i="26"/>
  <c r="N98" i="26"/>
  <c r="O98" i="26"/>
  <c r="B110" i="26"/>
  <c r="C110" i="26"/>
  <c r="O110" i="26"/>
  <c r="D110" i="26"/>
  <c r="R98" i="26"/>
  <c r="M126" i="26"/>
  <c r="B126" i="26"/>
  <c r="T98" i="26"/>
  <c r="H110" i="26"/>
  <c r="D145" i="4"/>
  <c r="E71" i="4"/>
  <c r="E144" i="4" s="1"/>
  <c r="L105" i="25"/>
  <c r="K110" i="25"/>
  <c r="Q110" i="25"/>
  <c r="N126" i="25"/>
  <c r="D126" i="25"/>
  <c r="N152" i="26"/>
  <c r="O126" i="25"/>
  <c r="O152" i="26"/>
  <c r="O110" i="25"/>
  <c r="E156" i="25"/>
  <c r="C52" i="24"/>
  <c r="C69" i="4" s="1"/>
  <c r="F110" i="25"/>
  <c r="C154" i="26"/>
  <c r="B98" i="25"/>
  <c r="N98" i="25"/>
  <c r="F136" i="25"/>
  <c r="T152" i="26"/>
  <c r="D154" i="26"/>
  <c r="C98" i="25"/>
  <c r="S110" i="25"/>
  <c r="V126" i="25"/>
  <c r="L126" i="25"/>
  <c r="I156" i="25"/>
  <c r="O69" i="24"/>
  <c r="E98" i="25"/>
  <c r="W126" i="25"/>
  <c r="W152" i="26"/>
  <c r="G154" i="26"/>
  <c r="W69" i="24"/>
  <c r="L98" i="25"/>
  <c r="B153" i="26"/>
  <c r="I126" i="25"/>
  <c r="C153" i="26"/>
  <c r="K152" i="26"/>
  <c r="J52" i="24"/>
  <c r="J69" i="4" s="1"/>
  <c r="J142" i="4" s="1"/>
  <c r="W110" i="25"/>
  <c r="J126" i="25"/>
  <c r="S156" i="25"/>
  <c r="S152" i="26"/>
  <c r="K154" i="26"/>
  <c r="E153" i="26"/>
  <c r="J98" i="25"/>
  <c r="V98" i="25"/>
  <c r="L154" i="26"/>
  <c r="M153" i="26"/>
  <c r="K98" i="25"/>
  <c r="U153" i="26"/>
  <c r="T52" i="24"/>
  <c r="T69" i="4" s="1"/>
  <c r="T142" i="4" s="1"/>
  <c r="H126" i="25"/>
  <c r="T126" i="25"/>
  <c r="H154" i="26"/>
  <c r="M98" i="25"/>
  <c r="R116" i="25"/>
  <c r="I153" i="26"/>
  <c r="O154" i="26"/>
  <c r="M144" i="4"/>
  <c r="N144" i="4"/>
  <c r="T98" i="25"/>
  <c r="D152" i="26"/>
  <c r="J153" i="26"/>
  <c r="P154" i="26"/>
  <c r="E126" i="25"/>
  <c r="Q126" i="25"/>
  <c r="K153" i="26"/>
  <c r="C110" i="25"/>
  <c r="I110" i="25"/>
  <c r="F126" i="25"/>
  <c r="R126" i="25"/>
  <c r="H152" i="25"/>
  <c r="F152" i="26"/>
  <c r="R154" i="26"/>
  <c r="G126" i="25"/>
  <c r="P152" i="25"/>
  <c r="G152" i="26"/>
  <c r="S154" i="26"/>
  <c r="M76" i="24"/>
  <c r="M173" i="4" s="1"/>
  <c r="R98" i="25"/>
  <c r="B153" i="25"/>
  <c r="H152" i="26"/>
  <c r="T154" i="26"/>
  <c r="S98" i="25"/>
  <c r="J153" i="25"/>
  <c r="G110" i="25"/>
  <c r="P126" i="25"/>
  <c r="R153" i="25"/>
  <c r="W145" i="4"/>
  <c r="U98" i="25"/>
  <c r="D154" i="25"/>
  <c r="Q153" i="26"/>
  <c r="W154" i="26"/>
  <c r="F98" i="25"/>
  <c r="D105" i="25"/>
  <c r="L154" i="25"/>
  <c r="L152" i="26"/>
  <c r="R153" i="26"/>
  <c r="G17" i="4"/>
  <c r="G3" i="4"/>
  <c r="G128" i="4" s="1"/>
  <c r="H17" i="4"/>
  <c r="H3" i="4"/>
  <c r="H128" i="4" s="1"/>
  <c r="O3" i="4"/>
  <c r="O128" i="4" s="1"/>
  <c r="O17" i="4"/>
  <c r="K117" i="4"/>
  <c r="L52" i="24"/>
  <c r="L69" i="4" s="1"/>
  <c r="J77" i="24"/>
  <c r="J174" i="4" s="1"/>
  <c r="G57" i="24"/>
  <c r="G116" i="4" s="1"/>
  <c r="S74" i="24"/>
  <c r="S171" i="4" s="1"/>
  <c r="U57" i="24"/>
  <c r="U116" i="4" s="1"/>
  <c r="F145" i="4"/>
  <c r="G156" i="25"/>
  <c r="B30" i="4"/>
  <c r="H156" i="25"/>
  <c r="T156" i="25"/>
  <c r="K69" i="4"/>
  <c r="K142" i="4" s="1"/>
  <c r="R77" i="24"/>
  <c r="R174" i="4" s="1"/>
  <c r="D144" i="4"/>
  <c r="K145" i="4"/>
  <c r="Q57" i="24"/>
  <c r="Q116" i="4" s="1"/>
  <c r="R57" i="24"/>
  <c r="R116" i="4" s="1"/>
  <c r="R156" i="25"/>
  <c r="M145" i="4"/>
  <c r="C75" i="24"/>
  <c r="C172" i="4" s="1"/>
  <c r="N136" i="25"/>
  <c r="M156" i="25"/>
  <c r="O156" i="25"/>
  <c r="N145" i="4"/>
  <c r="I30" i="4"/>
  <c r="I144" i="4"/>
  <c r="J30" i="4"/>
  <c r="D70" i="4"/>
  <c r="D143" i="4" s="1"/>
  <c r="F57" i="24"/>
  <c r="F116" i="4" s="1"/>
  <c r="C67" i="24"/>
  <c r="E76" i="24"/>
  <c r="E173" i="4" s="1"/>
  <c r="P156" i="25"/>
  <c r="F156" i="25"/>
  <c r="H57" i="24"/>
  <c r="H116" i="4" s="1"/>
  <c r="Q156" i="25"/>
  <c r="V128" i="4"/>
  <c r="L67" i="24"/>
  <c r="U76" i="24"/>
  <c r="U173" i="4" s="1"/>
  <c r="S145" i="4"/>
  <c r="W76" i="24"/>
  <c r="W173" i="4" s="1"/>
  <c r="D156" i="25"/>
  <c r="B77" i="24"/>
  <c r="B174" i="4" s="1"/>
  <c r="V136" i="25"/>
  <c r="U156" i="25"/>
  <c r="V145" i="4"/>
  <c r="Q144" i="4"/>
  <c r="W156" i="25"/>
  <c r="B57" i="24"/>
  <c r="B116" i="4" s="1"/>
  <c r="N57" i="24"/>
  <c r="N116" i="4" s="1"/>
  <c r="W68" i="24"/>
  <c r="B156" i="25"/>
  <c r="N156" i="25"/>
  <c r="B69" i="24"/>
  <c r="S144" i="4"/>
  <c r="T144" i="4"/>
  <c r="J69" i="24"/>
  <c r="L154" i="23"/>
  <c r="L61" i="20"/>
  <c r="C61" i="20"/>
  <c r="C114" i="4" s="1"/>
  <c r="H79" i="20"/>
  <c r="H170" i="4" s="1"/>
  <c r="G59" i="20"/>
  <c r="G112" i="4" s="1"/>
  <c r="D137" i="23"/>
  <c r="H78" i="20"/>
  <c r="H169" i="4" s="1"/>
  <c r="U183" i="23"/>
  <c r="P5" i="23"/>
  <c r="S5" i="23"/>
  <c r="I77" i="20"/>
  <c r="I168" i="4" s="1"/>
  <c r="C60" i="20"/>
  <c r="C113" i="4" s="1"/>
  <c r="G114" i="4"/>
  <c r="D60" i="20"/>
  <c r="D113" i="4" s="1"/>
  <c r="W5" i="23"/>
  <c r="E60" i="20"/>
  <c r="E113" i="4" s="1"/>
  <c r="Q48" i="23"/>
  <c r="Q61" i="20" s="1"/>
  <c r="Q114" i="4" s="1"/>
  <c r="L77" i="20"/>
  <c r="L168" i="4" s="1"/>
  <c r="F60" i="20"/>
  <c r="F113" i="4" s="1"/>
  <c r="U48" i="23"/>
  <c r="H57" i="20"/>
  <c r="H56" i="20" s="1"/>
  <c r="N77" i="20"/>
  <c r="N168" i="4" s="1"/>
  <c r="L57" i="20"/>
  <c r="L56" i="20" s="1"/>
  <c r="H60" i="20"/>
  <c r="H113" i="4" s="1"/>
  <c r="I60" i="20"/>
  <c r="I113" i="4" s="1"/>
  <c r="N60" i="20"/>
  <c r="N113" i="4" s="1"/>
  <c r="G153" i="23"/>
  <c r="B146" i="22"/>
  <c r="I146" i="22"/>
  <c r="N165" i="22"/>
  <c r="D146" i="22"/>
  <c r="O165" i="22"/>
  <c r="O132" i="22"/>
  <c r="P132" i="22"/>
  <c r="G146" i="22"/>
  <c r="S146" i="22"/>
  <c r="T165" i="22"/>
  <c r="J146" i="22"/>
  <c r="Q146" i="22"/>
  <c r="V165" i="22"/>
  <c r="L146" i="22"/>
  <c r="W165" i="22"/>
  <c r="W132" i="22"/>
  <c r="O146" i="22"/>
  <c r="R146" i="22"/>
  <c r="C146" i="22"/>
  <c r="T146" i="22"/>
  <c r="D165" i="22"/>
  <c r="W146" i="22"/>
  <c r="F165" i="22"/>
  <c r="G165" i="22"/>
  <c r="G132" i="22"/>
  <c r="I165" i="22"/>
  <c r="H132" i="22"/>
  <c r="K146" i="22"/>
  <c r="L165" i="22"/>
  <c r="U140" i="4"/>
  <c r="V140" i="4"/>
  <c r="C68" i="4"/>
  <c r="S66" i="4"/>
  <c r="S139" i="4" s="1"/>
  <c r="V66" i="4"/>
  <c r="G68" i="4"/>
  <c r="G141" i="4" s="1"/>
  <c r="C192" i="22"/>
  <c r="O202" i="22"/>
  <c r="H132" i="21"/>
  <c r="L165" i="21"/>
  <c r="C141" i="21"/>
  <c r="O157" i="21"/>
  <c r="P165" i="21"/>
  <c r="R165" i="21"/>
  <c r="J146" i="21"/>
  <c r="K192" i="22"/>
  <c r="W202" i="22"/>
  <c r="W51" i="20"/>
  <c r="W65" i="4" s="1"/>
  <c r="W138" i="4" s="1"/>
  <c r="K146" i="21"/>
  <c r="L146" i="21"/>
  <c r="U165" i="21"/>
  <c r="M146" i="21"/>
  <c r="D69" i="20"/>
  <c r="S132" i="21"/>
  <c r="W165" i="21"/>
  <c r="I51" i="20"/>
  <c r="I65" i="4" s="1"/>
  <c r="I138" i="4" s="1"/>
  <c r="P146" i="21"/>
  <c r="V51" i="20"/>
  <c r="V65" i="4" s="1"/>
  <c r="Q69" i="20"/>
  <c r="D141" i="4"/>
  <c r="P132" i="21"/>
  <c r="S146" i="21"/>
  <c r="C171" i="21"/>
  <c r="V70" i="20"/>
  <c r="T146" i="21"/>
  <c r="G165" i="21"/>
  <c r="E71" i="20"/>
  <c r="B165" i="21"/>
  <c r="S171" i="21"/>
  <c r="N66" i="4"/>
  <c r="V146" i="21"/>
  <c r="G202" i="22"/>
  <c r="B146" i="21"/>
  <c r="N146" i="21"/>
  <c r="Q160" i="21"/>
  <c r="E165" i="21"/>
  <c r="P66" i="4"/>
  <c r="P139" i="4" s="1"/>
  <c r="W67" i="4"/>
  <c r="W140" i="4" s="1"/>
  <c r="C132" i="21"/>
  <c r="Q203" i="22"/>
  <c r="R66" i="4"/>
  <c r="R139" i="4" s="1"/>
  <c r="H165" i="21"/>
  <c r="F146" i="21"/>
  <c r="T66" i="4"/>
  <c r="T139" i="4" s="1"/>
  <c r="F68" i="4"/>
  <c r="F141" i="4" s="1"/>
  <c r="D13" i="4"/>
  <c r="O30" i="4"/>
  <c r="E141" i="4"/>
  <c r="P79" i="20"/>
  <c r="P170" i="4" s="1"/>
  <c r="F51" i="20"/>
  <c r="F65" i="4" s="1"/>
  <c r="F138" i="4" s="1"/>
  <c r="C78" i="20"/>
  <c r="C169" i="4" s="1"/>
  <c r="B183" i="21"/>
  <c r="Q51" i="20"/>
  <c r="Q65" i="4" s="1"/>
  <c r="Q138" i="4" s="1"/>
  <c r="I78" i="20"/>
  <c r="I169" i="4" s="1"/>
  <c r="C70" i="20"/>
  <c r="F205" i="21"/>
  <c r="G51" i="20"/>
  <c r="M51" i="20"/>
  <c r="M65" i="4" s="1"/>
  <c r="M138" i="4" s="1"/>
  <c r="N70" i="20"/>
  <c r="D183" i="21"/>
  <c r="J183" i="21"/>
  <c r="H66" i="4"/>
  <c r="H139" i="4" s="1"/>
  <c r="T68" i="4"/>
  <c r="T141" i="4" s="1"/>
  <c r="N183" i="21"/>
  <c r="W3" i="4"/>
  <c r="W128" i="4" s="1"/>
  <c r="F183" i="21"/>
  <c r="J139" i="4"/>
  <c r="V141" i="4"/>
  <c r="Q78" i="20"/>
  <c r="Q169" i="4" s="1"/>
  <c r="H71" i="20"/>
  <c r="N205" i="21"/>
  <c r="E183" i="23"/>
  <c r="S140" i="4"/>
  <c r="M79" i="20"/>
  <c r="M170" i="4" s="1"/>
  <c r="V13" i="4"/>
  <c r="O51" i="20"/>
  <c r="O65" i="4" s="1"/>
  <c r="O138" i="4" s="1"/>
  <c r="U51" i="20"/>
  <c r="U65" i="4" s="1"/>
  <c r="U138" i="4" s="1"/>
  <c r="T183" i="21"/>
  <c r="Q140" i="4"/>
  <c r="T140" i="4"/>
  <c r="O139" i="4"/>
  <c r="L183" i="21"/>
  <c r="R183" i="21"/>
  <c r="H59" i="20"/>
  <c r="H112" i="4" s="1"/>
  <c r="V183" i="21"/>
  <c r="U79" i="20"/>
  <c r="U170" i="4" s="1"/>
  <c r="I194" i="23"/>
  <c r="C141" i="4"/>
  <c r="Q139" i="4"/>
  <c r="E79" i="20"/>
  <c r="E170" i="4" s="1"/>
  <c r="V205" i="21"/>
  <c r="M183" i="23"/>
  <c r="V229" i="19"/>
  <c r="V81" i="16"/>
  <c r="V110" i="4" s="1"/>
  <c r="V183" i="19"/>
  <c r="V187" i="19"/>
  <c r="V191" i="19"/>
  <c r="N229" i="19"/>
  <c r="N81" i="16"/>
  <c r="N110" i="4" s="1"/>
  <c r="N183" i="19"/>
  <c r="N187" i="19"/>
  <c r="N191" i="19"/>
  <c r="H184" i="19"/>
  <c r="H81" i="16"/>
  <c r="H110" i="4" s="1"/>
  <c r="S80" i="16"/>
  <c r="S79" i="16" s="1"/>
  <c r="S108" i="4" s="1"/>
  <c r="C5" i="19"/>
  <c r="W171" i="19"/>
  <c r="F187" i="19"/>
  <c r="H102" i="16"/>
  <c r="H165" i="4" s="1"/>
  <c r="D5" i="19"/>
  <c r="T197" i="19"/>
  <c r="J5" i="19"/>
  <c r="K160" i="19"/>
  <c r="Q160" i="19"/>
  <c r="F183" i="19"/>
  <c r="F197" i="19"/>
  <c r="C41" i="7"/>
  <c r="C38" i="7" s="1"/>
  <c r="F81" i="16"/>
  <c r="F110" i="4" s="1"/>
  <c r="L160" i="19"/>
  <c r="P102" i="16"/>
  <c r="P165" i="4" s="1"/>
  <c r="C197" i="19"/>
  <c r="R5" i="19"/>
  <c r="O160" i="19"/>
  <c r="U197" i="19"/>
  <c r="W5" i="19"/>
  <c r="S160" i="19"/>
  <c r="B197" i="19"/>
  <c r="N197" i="19"/>
  <c r="T160" i="19"/>
  <c r="J160" i="19"/>
  <c r="H190" i="19"/>
  <c r="D197" i="19"/>
  <c r="E197" i="19"/>
  <c r="K197" i="19"/>
  <c r="W160" i="19"/>
  <c r="K190" i="19"/>
  <c r="H160" i="19"/>
  <c r="F103" i="16"/>
  <c r="F166" i="4" s="1"/>
  <c r="B171" i="19"/>
  <c r="I197" i="19"/>
  <c r="J197" i="19"/>
  <c r="V197" i="19"/>
  <c r="B80" i="16"/>
  <c r="B109" i="4" s="1"/>
  <c r="G171" i="19"/>
  <c r="P190" i="19"/>
  <c r="H171" i="19"/>
  <c r="L197" i="19"/>
  <c r="J171" i="19"/>
  <c r="M197" i="19"/>
  <c r="S197" i="19"/>
  <c r="G80" i="16"/>
  <c r="G109" i="4" s="1"/>
  <c r="C160" i="19"/>
  <c r="I160" i="19"/>
  <c r="K77" i="16"/>
  <c r="K76" i="16" s="1"/>
  <c r="S190" i="19"/>
  <c r="D160" i="19"/>
  <c r="P160" i="19"/>
  <c r="O171" i="19"/>
  <c r="S77" i="16"/>
  <c r="K80" i="16"/>
  <c r="P171" i="19"/>
  <c r="F191" i="19"/>
  <c r="S96" i="16"/>
  <c r="H178" i="18"/>
  <c r="W96" i="16"/>
  <c r="C178" i="18"/>
  <c r="I178" i="18"/>
  <c r="L184" i="18"/>
  <c r="L197" i="18"/>
  <c r="O197" i="18"/>
  <c r="D190" i="18"/>
  <c r="Q5" i="18"/>
  <c r="F178" i="18"/>
  <c r="G178" i="18"/>
  <c r="P197" i="18"/>
  <c r="V197" i="18"/>
  <c r="Q197" i="18"/>
  <c r="U5" i="18"/>
  <c r="U97" i="16" s="1"/>
  <c r="U95" i="16" s="1"/>
  <c r="P178" i="18"/>
  <c r="K178" i="18"/>
  <c r="Q178" i="18"/>
  <c r="T197" i="18"/>
  <c r="W197" i="18"/>
  <c r="N178" i="18"/>
  <c r="J5" i="18"/>
  <c r="J217" i="18" s="1"/>
  <c r="O178" i="18"/>
  <c r="O5" i="18"/>
  <c r="R5" i="18"/>
  <c r="R217" i="18" s="1"/>
  <c r="Q226" i="18"/>
  <c r="E96" i="16"/>
  <c r="S178" i="18"/>
  <c r="F197" i="18"/>
  <c r="G96" i="16"/>
  <c r="V178" i="18"/>
  <c r="W178" i="18"/>
  <c r="D197" i="18"/>
  <c r="G197" i="18"/>
  <c r="M96" i="16"/>
  <c r="I5" i="18"/>
  <c r="N96" i="16"/>
  <c r="H197" i="18"/>
  <c r="N197" i="18"/>
  <c r="I64" i="4"/>
  <c r="J64" i="4"/>
  <c r="L64" i="4"/>
  <c r="L137" i="4" s="1"/>
  <c r="K160" i="17"/>
  <c r="F190" i="17"/>
  <c r="M197" i="17"/>
  <c r="O235" i="17"/>
  <c r="T235" i="18"/>
  <c r="L160" i="17"/>
  <c r="R160" i="17"/>
  <c r="G178" i="17"/>
  <c r="M178" i="17"/>
  <c r="W235" i="17"/>
  <c r="B136" i="4"/>
  <c r="H178" i="17"/>
  <c r="J190" i="17"/>
  <c r="L248" i="18"/>
  <c r="W235" i="18"/>
  <c r="S160" i="18"/>
  <c r="U160" i="17"/>
  <c r="W197" i="17"/>
  <c r="H246" i="18"/>
  <c r="R197" i="17"/>
  <c r="L178" i="17"/>
  <c r="R178" i="17"/>
  <c r="Q96" i="16"/>
  <c r="K246" i="18"/>
  <c r="V235" i="19"/>
  <c r="L248" i="19"/>
  <c r="S160" i="17"/>
  <c r="I160" i="17"/>
  <c r="U197" i="17"/>
  <c r="B5" i="18"/>
  <c r="T160" i="17"/>
  <c r="U96" i="16"/>
  <c r="P178" i="17"/>
  <c r="H237" i="18"/>
  <c r="L90" i="16"/>
  <c r="V96" i="16"/>
  <c r="M90" i="16"/>
  <c r="M5" i="17"/>
  <c r="M53" i="16" s="1"/>
  <c r="M62" i="4" s="1"/>
  <c r="M135" i="4" s="1"/>
  <c r="D235" i="18"/>
  <c r="P246" i="18"/>
  <c r="P90" i="16"/>
  <c r="G97" i="16"/>
  <c r="N5" i="17"/>
  <c r="N53" i="16" s="1"/>
  <c r="B160" i="17"/>
  <c r="S178" i="17"/>
  <c r="D197" i="17"/>
  <c r="W5" i="18"/>
  <c r="Q90" i="16"/>
  <c r="Q5" i="17"/>
  <c r="Q53" i="16" s="1"/>
  <c r="T178" i="17"/>
  <c r="L237" i="18"/>
  <c r="T63" i="4"/>
  <c r="T136" i="4" s="1"/>
  <c r="I71" i="16"/>
  <c r="T90" i="16"/>
  <c r="R5" i="17"/>
  <c r="R53" i="16" s="1"/>
  <c r="D203" i="17"/>
  <c r="G235" i="18"/>
  <c r="M237" i="18"/>
  <c r="S246" i="18"/>
  <c r="C160" i="18"/>
  <c r="T248" i="19"/>
  <c r="U5" i="17"/>
  <c r="U53" i="16" s="1"/>
  <c r="U62" i="4" s="1"/>
  <c r="U135" i="4" s="1"/>
  <c r="E160" i="17"/>
  <c r="Q160" i="17"/>
  <c r="G197" i="17"/>
  <c r="S197" i="17"/>
  <c r="G203" i="17"/>
  <c r="C246" i="17"/>
  <c r="V5" i="17"/>
  <c r="V53" i="16" s="1"/>
  <c r="W178" i="17"/>
  <c r="B197" i="17"/>
  <c r="L203" i="17"/>
  <c r="K246" i="17"/>
  <c r="B178" i="17"/>
  <c r="O203" i="17"/>
  <c r="S246" i="17"/>
  <c r="S240" i="17" s="1"/>
  <c r="P237" i="18"/>
  <c r="R71" i="16"/>
  <c r="T203" i="17"/>
  <c r="F235"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8"/>
  <c r="C96" i="16"/>
  <c r="E184" i="17"/>
  <c r="O235" i="18"/>
  <c r="K160" i="18"/>
  <c r="M160" i="17"/>
  <c r="K184" i="17"/>
  <c r="O197" i="17"/>
  <c r="F223" i="18"/>
  <c r="E237" i="18"/>
  <c r="H160" i="17"/>
  <c r="C178" i="17"/>
  <c r="M184" i="17"/>
  <c r="J197" i="17"/>
  <c r="S223" i="18"/>
  <c r="U237" i="18"/>
  <c r="I52" i="16"/>
  <c r="I61" i="4" s="1"/>
  <c r="I134" i="4" s="1"/>
  <c r="D178" i="17"/>
  <c r="J178" i="17"/>
  <c r="S184" i="17"/>
  <c r="B190" i="17"/>
  <c r="H96" i="16"/>
  <c r="U184" i="17"/>
  <c r="E190" i="17"/>
  <c r="G235" i="17"/>
  <c r="C246" i="18"/>
  <c r="N235" i="19"/>
  <c r="D248" i="19"/>
  <c r="B134" i="4"/>
  <c r="D136" i="4"/>
  <c r="J137" i="4"/>
  <c r="H63" i="4"/>
  <c r="H136" i="4" s="1"/>
  <c r="N64" i="4"/>
  <c r="N137" i="4" s="1"/>
  <c r="H30" i="4"/>
  <c r="K63" i="4"/>
  <c r="K136" i="4" s="1"/>
  <c r="Q64" i="4"/>
  <c r="Q137" i="4" s="1"/>
  <c r="S109" i="4"/>
  <c r="H71" i="16"/>
  <c r="D39" i="4"/>
  <c r="J42" i="4"/>
  <c r="R103" i="16"/>
  <c r="R166" i="4" s="1"/>
  <c r="Q103" i="16"/>
  <c r="Q166" i="4" s="1"/>
  <c r="F52" i="16"/>
  <c r="F61" i="4" s="1"/>
  <c r="F134" i="4" s="1"/>
  <c r="F91" i="16"/>
  <c r="R30" i="4"/>
  <c r="H92" i="16"/>
  <c r="B137" i="4"/>
  <c r="P92" i="16"/>
  <c r="C137" i="4"/>
  <c r="E137" i="4"/>
  <c r="F93" i="16"/>
  <c r="F64" i="4"/>
  <c r="F137" i="4" s="1"/>
  <c r="B103" i="16"/>
  <c r="B166" i="4" s="1"/>
  <c r="N93" i="16"/>
  <c r="B217" i="17"/>
  <c r="L39" i="4"/>
  <c r="R93" i="16"/>
  <c r="C136" i="4"/>
  <c r="V93" i="16"/>
  <c r="K137" i="4"/>
  <c r="Q39" i="4"/>
  <c r="M137" i="4"/>
  <c r="P3" i="4"/>
  <c r="P128" i="4" s="1"/>
  <c r="J103" i="16"/>
  <c r="J166" i="4" s="1"/>
  <c r="S76" i="16"/>
  <c r="D90" i="16"/>
  <c r="D89" i="16" s="1"/>
  <c r="G95" i="16"/>
  <c r="E90" i="16"/>
  <c r="J217" i="17"/>
  <c r="G30" i="4"/>
  <c r="T39" i="4"/>
  <c r="J63" i="4"/>
  <c r="J136" i="4" s="1"/>
  <c r="U217" i="17"/>
  <c r="S217" i="15"/>
  <c r="S78" i="12"/>
  <c r="S107" i="4" s="1"/>
  <c r="V253" i="15"/>
  <c r="V210" i="15"/>
  <c r="V78" i="12"/>
  <c r="V107" i="4" s="1"/>
  <c r="V214" i="15"/>
  <c r="V218" i="15"/>
  <c r="S162" i="15"/>
  <c r="T171" i="15"/>
  <c r="N187" i="15"/>
  <c r="M75" i="12"/>
  <c r="C171" i="15"/>
  <c r="O187" i="15"/>
  <c r="P181" i="15"/>
  <c r="S70" i="12"/>
  <c r="T187" i="15"/>
  <c r="B199" i="15"/>
  <c r="I171" i="15"/>
  <c r="U171" i="15"/>
  <c r="C71" i="12"/>
  <c r="C70" i="12" s="1"/>
  <c r="V187" i="15"/>
  <c r="K171" i="15"/>
  <c r="W187" i="15"/>
  <c r="M162" i="15"/>
  <c r="K71" i="12"/>
  <c r="K70" i="12" s="1"/>
  <c r="K76" i="12"/>
  <c r="K75" i="12" s="1"/>
  <c r="T162" i="15"/>
  <c r="C78" i="12"/>
  <c r="C107" i="4" s="1"/>
  <c r="P34" i="15"/>
  <c r="C162" i="15"/>
  <c r="N171" i="15"/>
  <c r="D171" i="15"/>
  <c r="E73" i="12"/>
  <c r="E102" i="4" s="1"/>
  <c r="R34" i="15"/>
  <c r="Q71" i="12"/>
  <c r="Q76" i="12"/>
  <c r="Q75" i="12" s="1"/>
  <c r="R187" i="15"/>
  <c r="S71" i="12"/>
  <c r="U34" i="15"/>
  <c r="F162" i="15"/>
  <c r="Q171" i="15"/>
  <c r="S76" i="12"/>
  <c r="H187" i="15"/>
  <c r="S171" i="15"/>
  <c r="B75" i="12"/>
  <c r="B104" i="4" s="1"/>
  <c r="K78" i="12"/>
  <c r="K107" i="4" s="1"/>
  <c r="I162" i="15"/>
  <c r="U162" i="15"/>
  <c r="D187" i="15"/>
  <c r="F218" i="15"/>
  <c r="E171" i="15"/>
  <c r="N218" i="15"/>
  <c r="N78" i="12"/>
  <c r="N107" i="4" s="1"/>
  <c r="K162" i="15"/>
  <c r="V171" i="15"/>
  <c r="L171" i="15"/>
  <c r="F187" i="15"/>
  <c r="F38" i="7"/>
  <c r="E75" i="12"/>
  <c r="E104" i="4" s="1"/>
  <c r="G187" i="15"/>
  <c r="F214" i="15"/>
  <c r="N214" i="15"/>
  <c r="Q78" i="12"/>
  <c r="Q107" i="4" s="1"/>
  <c r="N162" i="15"/>
  <c r="D162" i="15"/>
  <c r="I187" i="15"/>
  <c r="F210" i="15"/>
  <c r="P187" i="15"/>
  <c r="N210" i="15"/>
  <c r="J75" i="12"/>
  <c r="J104" i="4" s="1"/>
  <c r="D101" i="12"/>
  <c r="D162" i="4" s="1"/>
  <c r="Q162" i="15"/>
  <c r="L187" i="15"/>
  <c r="O101" i="12"/>
  <c r="O162" i="4" s="1"/>
  <c r="M171" i="15"/>
  <c r="I261" i="14"/>
  <c r="F171" i="14"/>
  <c r="R171" i="14"/>
  <c r="U181" i="14"/>
  <c r="J162" i="14"/>
  <c r="R187" i="14"/>
  <c r="Q162" i="14"/>
  <c r="N204" i="14"/>
  <c r="T204" i="14"/>
  <c r="P171" i="14"/>
  <c r="E204" i="14"/>
  <c r="K171" i="14"/>
  <c r="U199" i="14"/>
  <c r="H162" i="14"/>
  <c r="V187" i="14"/>
  <c r="C162" i="14"/>
  <c r="O162" i="14"/>
  <c r="W187" i="14"/>
  <c r="R204" i="14"/>
  <c r="N171" i="14"/>
  <c r="R162" i="14"/>
  <c r="V204" i="14"/>
  <c r="M241" i="14"/>
  <c r="B171" i="14"/>
  <c r="S171" i="14"/>
  <c r="I171" i="14"/>
  <c r="P162" i="14"/>
  <c r="B187" i="14"/>
  <c r="V171" i="14"/>
  <c r="N162" i="14"/>
  <c r="F187" i="14"/>
  <c r="L187" i="14"/>
  <c r="G187" i="14"/>
  <c r="B204" i="14"/>
  <c r="J171" i="14"/>
  <c r="U204" i="14"/>
  <c r="G251" i="14"/>
  <c r="F204" i="14"/>
  <c r="L204" i="14"/>
  <c r="W251" i="14"/>
  <c r="S162" i="14"/>
  <c r="H171" i="14"/>
  <c r="C171" i="14"/>
  <c r="V162" i="14"/>
  <c r="N187" i="14"/>
  <c r="T187" i="14"/>
  <c r="G162" i="14"/>
  <c r="O187" i="14"/>
  <c r="E187" i="14"/>
  <c r="J204" i="14"/>
  <c r="C56" i="4"/>
  <c r="C131" i="4" s="1"/>
  <c r="T59" i="4"/>
  <c r="U88" i="12"/>
  <c r="P199" i="13"/>
  <c r="W199" i="13"/>
  <c r="P204" i="13"/>
  <c r="F204" i="13"/>
  <c r="N224" i="13"/>
  <c r="G89" i="12"/>
  <c r="J162" i="13"/>
  <c r="U171" i="13"/>
  <c r="K171" i="13"/>
  <c r="Q224" i="13"/>
  <c r="G224" i="13"/>
  <c r="K162" i="13"/>
  <c r="Q162" i="13"/>
  <c r="V171" i="13"/>
  <c r="R224" i="13"/>
  <c r="O58" i="4"/>
  <c r="S89" i="12"/>
  <c r="M162" i="13"/>
  <c r="T162" i="13"/>
  <c r="D187" i="13"/>
  <c r="B204" i="13"/>
  <c r="N204" i="13"/>
  <c r="V101" i="12"/>
  <c r="V162" i="4" s="1"/>
  <c r="O204" i="13"/>
  <c r="W224" i="13"/>
  <c r="E261" i="14"/>
  <c r="F187" i="13"/>
  <c r="B224" i="13"/>
  <c r="S162" i="13"/>
  <c r="B171" i="13"/>
  <c r="J224" i="13"/>
  <c r="S171" i="13"/>
  <c r="H171" i="13"/>
  <c r="F59" i="4"/>
  <c r="Q60" i="4"/>
  <c r="Q133" i="4" s="1"/>
  <c r="I187" i="13"/>
  <c r="G59" i="4"/>
  <c r="R60" i="4"/>
  <c r="U65" i="12"/>
  <c r="U57" i="4" s="1"/>
  <c r="U132" i="4" s="1"/>
  <c r="U162" i="13"/>
  <c r="I181" i="13"/>
  <c r="J187" i="13"/>
  <c r="P187" i="13"/>
  <c r="D59" i="4"/>
  <c r="F162" i="13"/>
  <c r="E171" i="13"/>
  <c r="Q171" i="13"/>
  <c r="J181" i="13"/>
  <c r="F171" i="13"/>
  <c r="Q181" i="13"/>
  <c r="T181" i="13"/>
  <c r="M261" i="14"/>
  <c r="V60" i="4"/>
  <c r="V133" i="4" s="1"/>
  <c r="V181" i="13"/>
  <c r="N187" i="13"/>
  <c r="W60" i="4"/>
  <c r="W133" i="4" s="1"/>
  <c r="H65" i="12"/>
  <c r="H86" i="12" s="1"/>
  <c r="D162" i="13"/>
  <c r="P162" i="13"/>
  <c r="C87" i="12"/>
  <c r="H204" i="13"/>
  <c r="C58" i="4"/>
  <c r="N59" i="4"/>
  <c r="P65" i="12"/>
  <c r="G87" i="12"/>
  <c r="I204" i="13"/>
  <c r="L171" i="13"/>
  <c r="O65" i="12"/>
  <c r="O59" i="4"/>
  <c r="W65" i="12"/>
  <c r="W57" i="4" s="1"/>
  <c r="W132" i="4" s="1"/>
  <c r="B187" i="13"/>
  <c r="E58" i="4"/>
  <c r="P59" i="4"/>
  <c r="W101" i="12"/>
  <c r="W162" i="4" s="1"/>
  <c r="T87" i="12"/>
  <c r="B162" i="13"/>
  <c r="M171" i="13"/>
  <c r="C171" i="13"/>
  <c r="Q59" i="4"/>
  <c r="C162" i="13"/>
  <c r="I162" i="13"/>
  <c r="N171" i="13"/>
  <c r="D171" i="13"/>
  <c r="T187" i="13"/>
  <c r="R204" i="13"/>
  <c r="G58" i="4"/>
  <c r="Q88" i="12"/>
  <c r="G199" i="13"/>
  <c r="U7" i="4"/>
  <c r="R33" i="4"/>
  <c r="D56" i="4"/>
  <c r="D131" i="4" s="1"/>
  <c r="E59" i="4"/>
  <c r="Q3" i="12"/>
  <c r="Q5" i="4" s="1"/>
  <c r="P37" i="12"/>
  <c r="G65" i="12"/>
  <c r="G57" i="4" s="1"/>
  <c r="G132" i="4" s="1"/>
  <c r="I101" i="12"/>
  <c r="I162" i="4" s="1"/>
  <c r="C85" i="12"/>
  <c r="N88" i="12"/>
  <c r="F233" i="13"/>
  <c r="M101" i="12"/>
  <c r="M162" i="4" s="1"/>
  <c r="U224" i="13"/>
  <c r="T243" i="13"/>
  <c r="W33" i="4"/>
  <c r="J233" i="13"/>
  <c r="K30" i="4"/>
  <c r="J131" i="4"/>
  <c r="B106" i="4"/>
  <c r="S224" i="13"/>
  <c r="R243" i="13"/>
  <c r="W37" i="12"/>
  <c r="T224" i="13"/>
  <c r="D31" i="12"/>
  <c r="H89" i="12"/>
  <c r="M131" i="4"/>
  <c r="F65" i="12"/>
  <c r="F98" i="12" s="1"/>
  <c r="F159" i="4" s="1"/>
  <c r="S101" i="12"/>
  <c r="S162" i="4" s="1"/>
  <c r="K89" i="12"/>
  <c r="N233" i="13"/>
  <c r="P30" i="4"/>
  <c r="N131" i="4"/>
  <c r="U133" i="4"/>
  <c r="W85" i="12"/>
  <c r="G31" i="12"/>
  <c r="E38" i="7"/>
  <c r="D87" i="12"/>
  <c r="E224" i="13"/>
  <c r="D243" i="13"/>
  <c r="P243" i="13"/>
  <c r="C39" i="4"/>
  <c r="J31" i="12"/>
  <c r="M73" i="12"/>
  <c r="M102" i="4" s="1"/>
  <c r="F7" i="4"/>
  <c r="K31" i="12"/>
  <c r="R42" i="4"/>
  <c r="L3" i="4"/>
  <c r="L128" i="4" s="1"/>
  <c r="L31" i="12"/>
  <c r="D37" i="12"/>
  <c r="J37" i="12"/>
  <c r="L97" i="12"/>
  <c r="L158" i="4" s="1"/>
  <c r="M65" i="12"/>
  <c r="M57" i="4" s="1"/>
  <c r="M132" i="4" s="1"/>
  <c r="L87" i="12"/>
  <c r="B99" i="12"/>
  <c r="B160" i="4" s="1"/>
  <c r="E70" i="12"/>
  <c r="Q30" i="4"/>
  <c r="O131" i="4"/>
  <c r="E7" i="4"/>
  <c r="R131" i="4"/>
  <c r="H87" i="12"/>
  <c r="S97" i="12"/>
  <c r="S158" i="4" s="1"/>
  <c r="I104" i="4"/>
  <c r="C37" i="12"/>
  <c r="I37" i="12"/>
  <c r="K87" i="12"/>
  <c r="G7" i="4"/>
  <c r="H7" i="4"/>
  <c r="R128" i="4"/>
  <c r="W30" i="4"/>
  <c r="I42" i="4"/>
  <c r="P58" i="4"/>
  <c r="V59" i="4"/>
  <c r="M104" i="4"/>
  <c r="M106" i="4"/>
  <c r="W38" i="7"/>
  <c r="M3" i="4"/>
  <c r="M128" i="4" s="1"/>
  <c r="N65" i="12"/>
  <c r="N57" i="4" s="1"/>
  <c r="N132" i="4" s="1"/>
  <c r="I7" i="4"/>
  <c r="V56" i="4"/>
  <c r="V131" i="4" s="1"/>
  <c r="W59" i="4"/>
  <c r="N3" i="4"/>
  <c r="N128" i="4" s="1"/>
  <c r="I70" i="12"/>
  <c r="P87" i="12"/>
  <c r="C224" i="13"/>
  <c r="B243" i="13"/>
  <c r="T128" i="4"/>
  <c r="I39" i="4"/>
  <c r="O31" i="12"/>
  <c r="G37" i="12"/>
  <c r="C75" i="12"/>
  <c r="C104" i="4" s="1"/>
  <c r="S87" i="12"/>
  <c r="D224" i="13"/>
  <c r="C133" i="4"/>
  <c r="H37" i="12"/>
  <c r="M70" i="12"/>
  <c r="C73" i="12"/>
  <c r="C102" i="4" s="1"/>
  <c r="G42" i="4"/>
  <c r="Q3" i="4"/>
  <c r="Q128" i="4" s="1"/>
  <c r="B3" i="12"/>
  <c r="Q97" i="12"/>
  <c r="Q158" i="4" s="1"/>
  <c r="H75" i="12"/>
  <c r="H104" i="4" s="1"/>
  <c r="W87" i="12"/>
  <c r="E133" i="4"/>
  <c r="E3" i="12"/>
  <c r="R97" i="12"/>
  <c r="R158" i="4" s="1"/>
  <c r="Q70" i="12"/>
  <c r="B88" i="12"/>
  <c r="W99" i="12"/>
  <c r="W160" i="4" s="1"/>
  <c r="M224" i="13"/>
  <c r="L243" i="13"/>
  <c r="F133" i="4"/>
  <c r="F3" i="12"/>
  <c r="Q37" i="12"/>
  <c r="E88" i="12"/>
  <c r="H100" i="12"/>
  <c r="H161" i="4" s="1"/>
  <c r="S39" i="4"/>
  <c r="H57" i="4"/>
  <c r="H132" i="4" s="1"/>
  <c r="I3" i="12"/>
  <c r="R37" i="12"/>
  <c r="F88" i="12"/>
  <c r="I100" i="12"/>
  <c r="I161" i="4" s="1"/>
  <c r="I224" i="13"/>
  <c r="E42" i="4"/>
  <c r="Q42" i="4"/>
  <c r="B59" i="4"/>
  <c r="U106" i="4"/>
  <c r="U3" i="4"/>
  <c r="U128" i="4" s="1"/>
  <c r="J3" i="12"/>
  <c r="V65" i="12"/>
  <c r="V57" i="4" s="1"/>
  <c r="V132" i="4" s="1"/>
  <c r="C101" i="12"/>
  <c r="C162" i="4" s="1"/>
  <c r="V233" i="13"/>
  <c r="B233" i="13"/>
  <c r="I133" i="4"/>
  <c r="J88" i="12"/>
  <c r="K224" i="13"/>
  <c r="J243" i="13"/>
  <c r="V243" i="13"/>
  <c r="B130" i="11"/>
  <c r="B125" i="11"/>
  <c r="B56" i="8"/>
  <c r="B101" i="4" s="1"/>
  <c r="B129" i="11"/>
  <c r="C130" i="11"/>
  <c r="C56" i="8"/>
  <c r="C101" i="4" s="1"/>
  <c r="O38" i="7"/>
  <c r="T100" i="11"/>
  <c r="V5" i="11"/>
  <c r="J54" i="11"/>
  <c r="U100" i="11"/>
  <c r="W5" i="11"/>
  <c r="K54" i="11"/>
  <c r="Q117" i="11"/>
  <c r="W117" i="11"/>
  <c r="O56" i="8"/>
  <c r="B111" i="11"/>
  <c r="J117" i="11"/>
  <c r="R56" i="8"/>
  <c r="R101" i="4" s="1"/>
  <c r="F100" i="11"/>
  <c r="R100" i="11"/>
  <c r="J111" i="11"/>
  <c r="U117" i="11"/>
  <c r="P111" i="11"/>
  <c r="B67" i="8"/>
  <c r="B156" i="4" s="1"/>
  <c r="C67" i="8"/>
  <c r="C156" i="4" s="1"/>
  <c r="D100" i="11"/>
  <c r="E100" i="11"/>
  <c r="F117" i="11"/>
  <c r="R117" i="11"/>
  <c r="G38" i="7"/>
  <c r="N100" i="11"/>
  <c r="G117" i="11"/>
  <c r="P38" i="7"/>
  <c r="I100" i="11"/>
  <c r="B5" i="11"/>
  <c r="D117" i="11"/>
  <c r="E117" i="11"/>
  <c r="S55" i="8"/>
  <c r="C5" i="11"/>
  <c r="L100" i="11"/>
  <c r="H38" i="7"/>
  <c r="F5" i="11"/>
  <c r="M100" i="11"/>
  <c r="G5" i="11"/>
  <c r="J5" i="11"/>
  <c r="J55" i="8" s="1"/>
  <c r="N117" i="11"/>
  <c r="K5" i="11"/>
  <c r="V100" i="11"/>
  <c r="I117" i="11"/>
  <c r="O117" i="11"/>
  <c r="D56" i="8"/>
  <c r="D101" i="4" s="1"/>
  <c r="N5" i="11"/>
  <c r="Q100" i="11"/>
  <c r="E56" i="8"/>
  <c r="E101" i="4" s="1"/>
  <c r="O5" i="11"/>
  <c r="G56" i="8"/>
  <c r="G101" i="4" s="1"/>
  <c r="R5" i="11"/>
  <c r="F54" i="11"/>
  <c r="L117" i="11"/>
  <c r="K100" i="10"/>
  <c r="B100" i="10"/>
  <c r="H117" i="10"/>
  <c r="G100" i="10"/>
  <c r="Q111" i="10"/>
  <c r="D100" i="10"/>
  <c r="J100" i="10"/>
  <c r="P117" i="10"/>
  <c r="F117" i="10"/>
  <c r="S100" i="10"/>
  <c r="E100" i="10"/>
  <c r="V111" i="10"/>
  <c r="I117" i="10"/>
  <c r="H100" i="10"/>
  <c r="L100" i="10"/>
  <c r="B117" i="10"/>
  <c r="M100" i="10"/>
  <c r="C100" i="10"/>
  <c r="C128" i="10"/>
  <c r="Q117" i="10"/>
  <c r="V100" i="10"/>
  <c r="H128" i="10"/>
  <c r="K128" i="10"/>
  <c r="W100" i="10"/>
  <c r="O128" i="10"/>
  <c r="S128" i="10"/>
  <c r="T100" i="10"/>
  <c r="J117" i="10"/>
  <c r="V117" i="10"/>
  <c r="W128" i="10"/>
  <c r="M117" i="10"/>
  <c r="U100" i="10"/>
  <c r="T100" i="9"/>
  <c r="V54" i="4"/>
  <c r="V47" i="8"/>
  <c r="V52" i="4" s="1"/>
  <c r="D53" i="4"/>
  <c r="F53" i="4"/>
  <c r="S100" i="9"/>
  <c r="I100" i="9"/>
  <c r="J145" i="9"/>
  <c r="B117" i="9"/>
  <c r="K145" i="9"/>
  <c r="G47" i="8"/>
  <c r="G59" i="8" s="1"/>
  <c r="M128" i="9"/>
  <c r="D100" i="9"/>
  <c r="P100" i="9"/>
  <c r="T128" i="9"/>
  <c r="E47" i="8"/>
  <c r="E52" i="4" s="1"/>
  <c r="Q100" i="9"/>
  <c r="C111" i="9"/>
  <c r="U128" i="9"/>
  <c r="D117" i="9"/>
  <c r="J117" i="9"/>
  <c r="H147" i="9"/>
  <c r="O61" i="8"/>
  <c r="G111" i="9"/>
  <c r="P61" i="8"/>
  <c r="B100" i="9"/>
  <c r="I111" i="9"/>
  <c r="W136" i="9"/>
  <c r="H117" i="9"/>
  <c r="N111" i="9"/>
  <c r="I117" i="9"/>
  <c r="L100" i="9"/>
  <c r="O111" i="9"/>
  <c r="K54" i="4"/>
  <c r="Q111" i="9"/>
  <c r="N54" i="4"/>
  <c r="R111" i="9"/>
  <c r="L117" i="9"/>
  <c r="R117" i="9"/>
  <c r="O54" i="4"/>
  <c r="P54" i="4"/>
  <c r="J100" i="9"/>
  <c r="V111" i="9"/>
  <c r="C100" i="9"/>
  <c r="Q54" i="4"/>
  <c r="K100" i="9"/>
  <c r="W111" i="9"/>
  <c r="R54" i="4"/>
  <c r="P117" i="9"/>
  <c r="Q117" i="9"/>
  <c r="G117" i="9"/>
  <c r="U47" i="8"/>
  <c r="U52" i="4" s="1"/>
  <c r="U129" i="4" s="1"/>
  <c r="T117" i="9"/>
  <c r="S136" i="9"/>
  <c r="Q33" i="4"/>
  <c r="C53" i="4"/>
  <c r="M54" i="4"/>
  <c r="Q61" i="8"/>
  <c r="W61" i="8"/>
  <c r="S17" i="8"/>
  <c r="T20" i="8"/>
  <c r="Q136" i="9"/>
  <c r="M17" i="8"/>
  <c r="D147" i="9"/>
  <c r="N17" i="8"/>
  <c r="E147" i="9"/>
  <c r="S51" i="8"/>
  <c r="F42" i="4"/>
  <c r="O47" i="8"/>
  <c r="K38" i="7"/>
  <c r="F136" i="9"/>
  <c r="L4" i="4"/>
  <c r="W54" i="4"/>
  <c r="W47" i="8"/>
  <c r="O42" i="4"/>
  <c r="M4" i="4"/>
  <c r="T17" i="8"/>
  <c r="H65" i="8"/>
  <c r="H154" i="4" s="1"/>
  <c r="L147" i="9"/>
  <c r="Q53" i="4"/>
  <c r="V17" i="8"/>
  <c r="P65" i="8"/>
  <c r="P154" i="4" s="1"/>
  <c r="M42" i="4"/>
  <c r="C20" i="8"/>
  <c r="F47" i="8"/>
  <c r="F52" i="4" s="1"/>
  <c r="N42" i="4"/>
  <c r="D20" i="8"/>
  <c r="U53" i="4"/>
  <c r="B136" i="9"/>
  <c r="N136" i="9"/>
  <c r="W42" i="4"/>
  <c r="W53" i="4"/>
  <c r="G20" i="8"/>
  <c r="U60" i="8"/>
  <c r="U4" i="4"/>
  <c r="B39" i="4"/>
  <c r="B42" i="4"/>
  <c r="G52" i="4"/>
  <c r="G129" i="4" s="1"/>
  <c r="B54" i="4"/>
  <c r="H20" i="8"/>
  <c r="V60" i="8"/>
  <c r="H52" i="4"/>
  <c r="H129" i="4" s="1"/>
  <c r="W60" i="8"/>
  <c r="T147" i="9"/>
  <c r="B33" i="4"/>
  <c r="I33" i="4"/>
  <c r="J33" i="4"/>
  <c r="E54" i="4"/>
  <c r="M47" i="8"/>
  <c r="M52" i="4" s="1"/>
  <c r="M129" i="4" s="1"/>
  <c r="B61" i="8"/>
  <c r="U42" i="4"/>
  <c r="F54" i="4"/>
  <c r="K20" i="8"/>
  <c r="N47" i="8"/>
  <c r="N52" i="4" s="1"/>
  <c r="N129" i="4" s="1"/>
  <c r="G61" i="8"/>
  <c r="F39" i="4"/>
  <c r="V42" i="4"/>
  <c r="G54" i="4"/>
  <c r="D17" i="8"/>
  <c r="K17" i="8"/>
  <c r="L20" i="8"/>
  <c r="H61" i="8"/>
  <c r="I136" i="9"/>
  <c r="D128" i="4"/>
  <c r="P52" i="4"/>
  <c r="P129" i="4" s="1"/>
  <c r="H54" i="4"/>
  <c r="E17" i="8"/>
  <c r="I61" i="8"/>
  <c r="M38" i="7"/>
  <c r="V38" i="7"/>
  <c r="B38" i="7"/>
  <c r="D38" i="7"/>
  <c r="I38" i="7"/>
  <c r="L38" i="7"/>
  <c r="S38" i="7"/>
  <c r="S5" i="7" s="1"/>
  <c r="S55" i="7" s="1"/>
  <c r="N38" i="7"/>
  <c r="J38" i="7"/>
  <c r="Q38" i="7"/>
  <c r="R38" i="7"/>
  <c r="R5" i="7" s="1"/>
  <c r="T38" i="7"/>
  <c r="T5" i="7" s="1"/>
  <c r="T54" i="7" s="1"/>
  <c r="U38" i="7"/>
  <c r="N27" i="6"/>
  <c r="O88" i="4"/>
  <c r="L10" i="5"/>
  <c r="B16" i="5"/>
  <c r="F16" i="5"/>
  <c r="R16" i="5"/>
  <c r="V10" i="6"/>
  <c r="P16" i="6"/>
  <c r="F16" i="6"/>
  <c r="J10" i="7"/>
  <c r="V10" i="7"/>
  <c r="U27" i="7"/>
  <c r="P88" i="4"/>
  <c r="G16" i="5"/>
  <c r="S16" i="5"/>
  <c r="V27" i="7"/>
  <c r="W27" i="6"/>
  <c r="C16" i="7"/>
  <c r="S10" i="6"/>
  <c r="S5" i="6" s="1"/>
  <c r="C16" i="6"/>
  <c r="S10" i="7"/>
  <c r="N16" i="7"/>
  <c r="D16" i="7"/>
  <c r="D16" i="5"/>
  <c r="P16" i="5"/>
  <c r="T10" i="6"/>
  <c r="K10" i="5"/>
  <c r="E16" i="5"/>
  <c r="T27" i="7"/>
  <c r="J27" i="7"/>
  <c r="W88" i="4"/>
  <c r="H10" i="6"/>
  <c r="H46" i="6" s="1"/>
  <c r="B88" i="4"/>
  <c r="I10" i="5"/>
  <c r="O16" i="5"/>
  <c r="H10" i="5"/>
  <c r="T10" i="5"/>
  <c r="N16" i="5"/>
  <c r="B16" i="6"/>
  <c r="I27" i="6"/>
  <c r="U16" i="7"/>
  <c r="K16" i="6"/>
  <c r="K47" i="6" s="1"/>
  <c r="J27" i="6"/>
  <c r="E10" i="7"/>
  <c r="V16" i="7"/>
  <c r="L16" i="7"/>
  <c r="R10" i="5"/>
  <c r="L16" i="5"/>
  <c r="F10" i="6"/>
  <c r="R10" i="6"/>
  <c r="L16" i="6"/>
  <c r="E27" i="7"/>
  <c r="Q27" i="7"/>
  <c r="R27" i="7"/>
  <c r="O10" i="6"/>
  <c r="H27" i="6"/>
  <c r="O10" i="7"/>
  <c r="J16" i="7"/>
  <c r="M16" i="5"/>
  <c r="C16" i="5"/>
  <c r="I16" i="6"/>
  <c r="I88" i="4"/>
  <c r="P10" i="5"/>
  <c r="F10" i="5"/>
  <c r="V16" i="5"/>
  <c r="D10" i="6"/>
  <c r="P10" i="6"/>
  <c r="J16" i="6"/>
  <c r="V16" i="6"/>
  <c r="D10" i="7"/>
  <c r="P10" i="7"/>
  <c r="C27" i="7"/>
  <c r="S10" i="5"/>
  <c r="J88" i="4"/>
  <c r="G10" i="5"/>
  <c r="W16" i="5"/>
  <c r="D27" i="7"/>
  <c r="E27" i="6"/>
  <c r="Q27" i="6"/>
  <c r="G16" i="7"/>
  <c r="S16" i="7"/>
  <c r="M10" i="6"/>
  <c r="M5" i="6" s="1"/>
  <c r="G16" i="6"/>
  <c r="S16" i="6"/>
  <c r="F27" i="6"/>
  <c r="R27" i="6"/>
  <c r="M10" i="7"/>
  <c r="H16" i="7"/>
  <c r="T16" i="7"/>
  <c r="G88" i="4"/>
  <c r="D10" i="5"/>
  <c r="T16" i="5"/>
  <c r="N10" i="6"/>
  <c r="H16" i="6"/>
  <c r="T16" i="6"/>
  <c r="T5" i="6" s="1"/>
  <c r="G27" i="6"/>
  <c r="B10" i="7"/>
  <c r="N10" i="7"/>
  <c r="M27" i="7"/>
  <c r="H88" i="4"/>
  <c r="U16" i="5"/>
  <c r="K16" i="5"/>
  <c r="N27" i="7"/>
  <c r="O27" i="6"/>
  <c r="O5" i="6" s="1"/>
  <c r="E16" i="7"/>
  <c r="Q16" i="7"/>
  <c r="G5" i="6"/>
  <c r="G44" i="6" s="1"/>
  <c r="K10" i="6"/>
  <c r="K5" i="6" s="1"/>
  <c r="K48" i="6" s="1"/>
  <c r="W10" i="6"/>
  <c r="Q16" i="6"/>
  <c r="P27" i="6"/>
  <c r="K10" i="7"/>
  <c r="F16" i="7"/>
  <c r="R16" i="7"/>
  <c r="Q88" i="4"/>
  <c r="B10" i="5"/>
  <c r="H16" i="5"/>
  <c r="L10" i="6"/>
  <c r="B10" i="6"/>
  <c r="R16" i="6"/>
  <c r="L10" i="7"/>
  <c r="K27" i="7"/>
  <c r="R88" i="4"/>
  <c r="C10" i="5"/>
  <c r="L27" i="7"/>
  <c r="B27" i="7"/>
  <c r="M27" i="6"/>
  <c r="C27" i="6"/>
  <c r="C48" i="6" s="1"/>
  <c r="O16" i="7"/>
  <c r="C3" i="12"/>
  <c r="C82" i="12"/>
  <c r="C7" i="4"/>
  <c r="K3" i="12"/>
  <c r="K82" i="12"/>
  <c r="K7" i="4"/>
  <c r="S3" i="12"/>
  <c r="S82" i="12"/>
  <c r="S7" i="4"/>
  <c r="M33" i="4"/>
  <c r="D33" i="4"/>
  <c r="U33" i="4"/>
  <c r="L33" i="4"/>
  <c r="P33" i="4"/>
  <c r="Q10" i="5"/>
  <c r="C33" i="4"/>
  <c r="G33" i="4"/>
  <c r="T33" i="4"/>
  <c r="S33" i="4"/>
  <c r="O33" i="4"/>
  <c r="Q73" i="12"/>
  <c r="Q104" i="4"/>
  <c r="C30" i="4"/>
  <c r="S30" i="4"/>
  <c r="E30" i="4"/>
  <c r="M30" i="4"/>
  <c r="K33" i="4"/>
  <c r="H33" i="4"/>
  <c r="C42" i="4"/>
  <c r="K42" i="4"/>
  <c r="S42" i="4"/>
  <c r="E33" i="4"/>
  <c r="I5" i="4"/>
  <c r="I3" i="4"/>
  <c r="I128" i="4" s="1"/>
  <c r="D30" i="4"/>
  <c r="L30" i="4"/>
  <c r="T30" i="4"/>
  <c r="F30" i="4"/>
  <c r="N30" i="4"/>
  <c r="V30" i="4"/>
  <c r="E39" i="4"/>
  <c r="M39" i="4"/>
  <c r="U39" i="4"/>
  <c r="G39" i="4"/>
  <c r="O39" i="4"/>
  <c r="W39" i="4"/>
  <c r="D42" i="4"/>
  <c r="L42" i="4"/>
  <c r="T42" i="4"/>
  <c r="B133" i="4"/>
  <c r="J133" i="4"/>
  <c r="R133" i="4"/>
  <c r="L142" i="4"/>
  <c r="B60" i="8"/>
  <c r="B47" i="8"/>
  <c r="B66" i="8"/>
  <c r="B155" i="4" s="1"/>
  <c r="B53" i="4"/>
  <c r="J60" i="8"/>
  <c r="J47" i="8"/>
  <c r="J66" i="8"/>
  <c r="J155" i="4" s="1"/>
  <c r="J53" i="4"/>
  <c r="R60" i="8"/>
  <c r="R47" i="8"/>
  <c r="R66" i="8"/>
  <c r="R155" i="4" s="1"/>
  <c r="R53" i="4"/>
  <c r="D61" i="8"/>
  <c r="D54" i="4"/>
  <c r="L61" i="8"/>
  <c r="L67" i="8"/>
  <c r="L156" i="4" s="1"/>
  <c r="L54" i="4"/>
  <c r="T61" i="8"/>
  <c r="T67" i="8"/>
  <c r="T156" i="4" s="1"/>
  <c r="T54" i="4"/>
  <c r="N39" i="4"/>
  <c r="V39" i="4"/>
  <c r="H39" i="4"/>
  <c r="P39" i="4"/>
  <c r="G144" i="4"/>
  <c r="O144" i="4"/>
  <c r="W144" i="4"/>
  <c r="I145" i="4"/>
  <c r="Q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U151" i="4"/>
  <c r="C88" i="4"/>
  <c r="K88" i="4"/>
  <c r="S88" i="4"/>
  <c r="D94" i="4"/>
  <c r="L94" i="4"/>
  <c r="T94" i="4"/>
  <c r="E10" i="5"/>
  <c r="M10" i="5"/>
  <c r="U10" i="5"/>
  <c r="I16" i="5"/>
  <c r="Q16" i="5"/>
  <c r="D145" i="9"/>
  <c r="D136" i="9" s="1"/>
  <c r="D111" i="9"/>
  <c r="L145" i="9"/>
  <c r="L136" i="9" s="1"/>
  <c r="L111" i="9"/>
  <c r="T145" i="9"/>
  <c r="T136" i="9" s="1"/>
  <c r="T111" i="9"/>
  <c r="F156" i="9"/>
  <c r="F147" i="9" s="1"/>
  <c r="F128" i="9"/>
  <c r="N128" i="9"/>
  <c r="N156" i="9"/>
  <c r="N147" i="9" s="1"/>
  <c r="V156" i="9"/>
  <c r="V147" i="9" s="1"/>
  <c r="V128" i="9"/>
  <c r="F33" i="4"/>
  <c r="N33" i="4"/>
  <c r="V33" i="4"/>
  <c r="E139" i="4"/>
  <c r="M139" i="4"/>
  <c r="U139" i="4"/>
  <c r="G140" i="4"/>
  <c r="O140" i="4"/>
  <c r="I141" i="4"/>
  <c r="Q141" i="4"/>
  <c r="C142" i="4"/>
  <c r="H144" i="4"/>
  <c r="P144" i="4"/>
  <c r="B145" i="4"/>
  <c r="J145" i="4"/>
  <c r="R145" i="4"/>
  <c r="D146" i="4"/>
  <c r="L146" i="4"/>
  <c r="T146" i="4"/>
  <c r="F147" i="4"/>
  <c r="N147" i="4"/>
  <c r="V147" i="4"/>
  <c r="H148" i="4"/>
  <c r="P148" i="4"/>
  <c r="B149" i="4"/>
  <c r="J149" i="4"/>
  <c r="R149" i="4"/>
  <c r="D150" i="4"/>
  <c r="L150" i="4"/>
  <c r="T150" i="4"/>
  <c r="F151" i="4"/>
  <c r="N151" i="4"/>
  <c r="V151" i="4"/>
  <c r="H94" i="4"/>
  <c r="P94" i="4"/>
  <c r="D88" i="4"/>
  <c r="L88" i="4"/>
  <c r="T88" i="4"/>
  <c r="F88" i="4"/>
  <c r="N88" i="4"/>
  <c r="V88" i="4"/>
  <c r="G48" i="7"/>
  <c r="O48" i="7"/>
  <c r="W48" i="7"/>
  <c r="I49" i="7"/>
  <c r="Q49" i="7"/>
  <c r="C50" i="7"/>
  <c r="K50" i="7"/>
  <c r="S50" i="7"/>
  <c r="E51" i="7"/>
  <c r="E5" i="7"/>
  <c r="E52" i="7" s="1"/>
  <c r="U51" i="7"/>
  <c r="P42" i="4"/>
  <c r="E129" i="4"/>
  <c r="F139" i="4"/>
  <c r="N139" i="4"/>
  <c r="V139" i="4"/>
  <c r="H140" i="4"/>
  <c r="P140" i="4"/>
  <c r="B141" i="4"/>
  <c r="J141" i="4"/>
  <c r="R141" i="4"/>
  <c r="S142" i="4"/>
  <c r="E88" i="4"/>
  <c r="M88" i="4"/>
  <c r="U88" i="4"/>
  <c r="B111" i="10"/>
  <c r="B145" i="10"/>
  <c r="J111" i="10"/>
  <c r="J145" i="10"/>
  <c r="R111" i="10"/>
  <c r="R145" i="10"/>
  <c r="D156" i="10"/>
  <c r="D128" i="10"/>
  <c r="L156" i="10"/>
  <c r="L128" i="10"/>
  <c r="T156" i="10"/>
  <c r="T128" i="10"/>
  <c r="F129" i="4"/>
  <c r="V129" i="4"/>
  <c r="G136" i="4"/>
  <c r="O136" i="4"/>
  <c r="W136" i="4"/>
  <c r="I137" i="4"/>
  <c r="G94" i="4"/>
  <c r="O94" i="4"/>
  <c r="W94" i="4"/>
  <c r="D16" i="6"/>
  <c r="D5" i="6" s="1"/>
  <c r="D42" i="6" s="1"/>
  <c r="B27" i="6"/>
  <c r="H48" i="7"/>
  <c r="P48" i="7"/>
  <c r="B49" i="7"/>
  <c r="J49" i="7"/>
  <c r="R49" i="7"/>
  <c r="T50" i="7"/>
  <c r="F27" i="7"/>
  <c r="W65" i="8"/>
  <c r="W154" i="4" s="1"/>
  <c r="E111" i="9"/>
  <c r="E145" i="9"/>
  <c r="E136" i="9" s="1"/>
  <c r="M111" i="9"/>
  <c r="M145" i="9"/>
  <c r="M136" i="9" s="1"/>
  <c r="G156" i="9"/>
  <c r="G147" i="9" s="1"/>
  <c r="G128" i="9"/>
  <c r="W156" i="9"/>
  <c r="W147" i="9" s="1"/>
  <c r="W128" i="9"/>
  <c r="E100" i="9"/>
  <c r="M100" i="9"/>
  <c r="U100" i="9"/>
  <c r="C117" i="9"/>
  <c r="K117" i="9"/>
  <c r="S117" i="9"/>
  <c r="J136" i="9"/>
  <c r="R136" i="9"/>
  <c r="H136" i="9"/>
  <c r="P136" i="9"/>
  <c r="H5" i="6"/>
  <c r="H45" i="6" s="1"/>
  <c r="F5" i="6"/>
  <c r="F44" i="6" s="1"/>
  <c r="G27" i="7"/>
  <c r="O27" i="7"/>
  <c r="W27" i="7"/>
  <c r="F20" i="8"/>
  <c r="N20" i="8"/>
  <c r="V20" i="8"/>
  <c r="E65" i="8"/>
  <c r="E154" i="4" s="1"/>
  <c r="E59" i="8"/>
  <c r="M65" i="8"/>
  <c r="M154" i="4" s="1"/>
  <c r="M59" i="8"/>
  <c r="F100" i="9"/>
  <c r="N100" i="9"/>
  <c r="V100" i="9"/>
  <c r="C136" i="9"/>
  <c r="K136" i="9"/>
  <c r="B117" i="11"/>
  <c r="I16" i="7"/>
  <c r="H27" i="7"/>
  <c r="P27" i="7"/>
  <c r="G17" i="8"/>
  <c r="O17" i="8"/>
  <c r="W17" i="8"/>
  <c r="V65" i="8"/>
  <c r="V154" i="4" s="1"/>
  <c r="V59" i="8"/>
  <c r="G100" i="9"/>
  <c r="O100" i="9"/>
  <c r="W100" i="9"/>
  <c r="E117" i="9"/>
  <c r="M117" i="9"/>
  <c r="U117" i="9"/>
  <c r="C147" i="9"/>
  <c r="N100" i="10"/>
  <c r="N117" i="10"/>
  <c r="H42" i="6"/>
  <c r="R43" i="6"/>
  <c r="F45" i="6"/>
  <c r="U46" i="6"/>
  <c r="G46" i="6"/>
  <c r="G47" i="6"/>
  <c r="F10" i="7"/>
  <c r="B16" i="7"/>
  <c r="B58" i="8"/>
  <c r="U136" i="9"/>
  <c r="G136" i="9"/>
  <c r="B147" i="9"/>
  <c r="E85" i="12"/>
  <c r="E97" i="12"/>
  <c r="E158" i="4" s="1"/>
  <c r="E63" i="12"/>
  <c r="M85" i="12"/>
  <c r="M97" i="12"/>
  <c r="M158" i="4" s="1"/>
  <c r="U85" i="12"/>
  <c r="U97" i="12"/>
  <c r="U158" i="4" s="1"/>
  <c r="I5" i="6"/>
  <c r="I46" i="6" s="1"/>
  <c r="Q5" i="6"/>
  <c r="C5" i="6"/>
  <c r="C45" i="6" s="1"/>
  <c r="U5" i="6"/>
  <c r="U42" i="6" s="1"/>
  <c r="F46" i="6"/>
  <c r="H47" i="6"/>
  <c r="R47" i="6"/>
  <c r="F48" i="6"/>
  <c r="H48" i="6"/>
  <c r="R48" i="6"/>
  <c r="G65" i="8"/>
  <c r="G154" i="4" s="1"/>
  <c r="V136" i="9"/>
  <c r="U145" i="9"/>
  <c r="M147" i="9"/>
  <c r="U147" i="9"/>
  <c r="O156" i="9"/>
  <c r="O147" i="9" s="1"/>
  <c r="I136" i="11"/>
  <c r="I55" i="8"/>
  <c r="I52" i="8"/>
  <c r="I51" i="8" s="1"/>
  <c r="Q136" i="11"/>
  <c r="Q55" i="8"/>
  <c r="Q52" i="8"/>
  <c r="Q51" i="8" s="1"/>
  <c r="G101" i="12"/>
  <c r="G162" i="4" s="1"/>
  <c r="H253" i="15"/>
  <c r="H217" i="15"/>
  <c r="H213" i="15"/>
  <c r="H209" i="15"/>
  <c r="H218" i="15"/>
  <c r="H214" i="15"/>
  <c r="H210" i="15"/>
  <c r="H71" i="12"/>
  <c r="H70" i="12" s="1"/>
  <c r="H211" i="15"/>
  <c r="H78" i="12"/>
  <c r="H107" i="4" s="1"/>
  <c r="B261" i="15"/>
  <c r="B115" i="15"/>
  <c r="B216" i="15"/>
  <c r="J261" i="15"/>
  <c r="J115" i="15"/>
  <c r="J216" i="15" s="1"/>
  <c r="R261" i="15"/>
  <c r="R115" i="15"/>
  <c r="R216" i="15" s="1"/>
  <c r="J39" i="4"/>
  <c r="R39" i="4"/>
  <c r="H42" i="4"/>
  <c r="B5" i="6"/>
  <c r="B42" i="6" s="1"/>
  <c r="J5" i="6"/>
  <c r="R5" i="6"/>
  <c r="R46" i="6" s="1"/>
  <c r="N5" i="6"/>
  <c r="N43" i="6" s="1"/>
  <c r="V5" i="6"/>
  <c r="V43" i="6" s="1"/>
  <c r="E10" i="6"/>
  <c r="R42" i="6"/>
  <c r="I60" i="8"/>
  <c r="I47" i="8"/>
  <c r="Q60" i="8"/>
  <c r="Q47" i="8"/>
  <c r="C61" i="8"/>
  <c r="C47" i="8"/>
  <c r="K61" i="8"/>
  <c r="K47" i="8"/>
  <c r="S61" i="8"/>
  <c r="S47" i="8"/>
  <c r="J136" i="11"/>
  <c r="F147" i="11"/>
  <c r="F56" i="8"/>
  <c r="F101" i="4" s="1"/>
  <c r="F52" i="8"/>
  <c r="F51" i="8" s="1"/>
  <c r="V56" i="8"/>
  <c r="V101" i="4" s="1"/>
  <c r="V52" i="8"/>
  <c r="V51" i="8" s="1"/>
  <c r="H54" i="11"/>
  <c r="H128" i="11"/>
  <c r="H156" i="11"/>
  <c r="P54" i="11"/>
  <c r="P128" i="11"/>
  <c r="P156" i="11"/>
  <c r="D48" i="7"/>
  <c r="L48" i="7"/>
  <c r="C58" i="8"/>
  <c r="C66" i="8"/>
  <c r="C155" i="4" s="1"/>
  <c r="K66" i="8"/>
  <c r="K155" i="4" s="1"/>
  <c r="S66" i="8"/>
  <c r="S155" i="4" s="1"/>
  <c r="E67" i="8"/>
  <c r="E156" i="4" s="1"/>
  <c r="M67" i="8"/>
  <c r="M156" i="4" s="1"/>
  <c r="U67" i="8"/>
  <c r="U156" i="4" s="1"/>
  <c r="H111" i="9"/>
  <c r="P111" i="9"/>
  <c r="Q156" i="9"/>
  <c r="Q147" i="9" s="1"/>
  <c r="C145" i="10"/>
  <c r="C111" i="10"/>
  <c r="K145" i="10"/>
  <c r="K111" i="10"/>
  <c r="S145" i="10"/>
  <c r="S111" i="10"/>
  <c r="E156" i="10"/>
  <c r="E128" i="10"/>
  <c r="M156" i="10"/>
  <c r="M128" i="10"/>
  <c r="U156" i="10"/>
  <c r="U128" i="10"/>
  <c r="I156" i="10"/>
  <c r="G97" i="12"/>
  <c r="G158" i="4" s="1"/>
  <c r="D66" i="8"/>
  <c r="D155" i="4" s="1"/>
  <c r="L66" i="8"/>
  <c r="L155" i="4" s="1"/>
  <c r="T66" i="8"/>
  <c r="T155" i="4" s="1"/>
  <c r="F67" i="8"/>
  <c r="F156" i="4" s="1"/>
  <c r="N67" i="8"/>
  <c r="N156" i="4" s="1"/>
  <c r="V67" i="8"/>
  <c r="V156" i="4" s="1"/>
  <c r="R156" i="9"/>
  <c r="R147" i="9" s="1"/>
  <c r="D145" i="10"/>
  <c r="D111" i="10"/>
  <c r="L145" i="10"/>
  <c r="L111" i="10"/>
  <c r="T145" i="10"/>
  <c r="T111" i="10"/>
  <c r="F156" i="10"/>
  <c r="F128" i="10"/>
  <c r="N156" i="10"/>
  <c r="N128" i="10"/>
  <c r="V156" i="10"/>
  <c r="V128" i="10"/>
  <c r="C117" i="10"/>
  <c r="K117" i="10"/>
  <c r="S117" i="10"/>
  <c r="Q156" i="10"/>
  <c r="D111" i="11"/>
  <c r="D5" i="11"/>
  <c r="L111" i="11"/>
  <c r="L5" i="11"/>
  <c r="T111" i="11"/>
  <c r="T5" i="11"/>
  <c r="B156" i="11"/>
  <c r="G86" i="12"/>
  <c r="G63" i="12"/>
  <c r="G98" i="12"/>
  <c r="G159" i="4" s="1"/>
  <c r="E98" i="12"/>
  <c r="E159" i="4" s="1"/>
  <c r="E86" i="12"/>
  <c r="M98" i="12"/>
  <c r="M159" i="4" s="1"/>
  <c r="M86" i="12"/>
  <c r="U98" i="12"/>
  <c r="U159" i="4" s="1"/>
  <c r="G241" i="13"/>
  <c r="G233" i="13" s="1"/>
  <c r="G181" i="13"/>
  <c r="O241" i="13"/>
  <c r="O233" i="13" s="1"/>
  <c r="O181" i="13"/>
  <c r="W241" i="13"/>
  <c r="W233" i="13" s="1"/>
  <c r="W181" i="13"/>
  <c r="I199" i="13"/>
  <c r="I251" i="13"/>
  <c r="I243" i="13" s="1"/>
  <c r="Q199" i="13"/>
  <c r="Q251" i="13"/>
  <c r="Q243" i="13" s="1"/>
  <c r="C216" i="13"/>
  <c r="C261" i="13"/>
  <c r="K216" i="13"/>
  <c r="K261" i="13"/>
  <c r="K253" i="13" s="1"/>
  <c r="S216" i="13"/>
  <c r="S261" i="13"/>
  <c r="S253" i="13" s="1"/>
  <c r="F42" i="6"/>
  <c r="E66" i="8"/>
  <c r="E155" i="4" s="1"/>
  <c r="M66" i="8"/>
  <c r="M155" i="4" s="1"/>
  <c r="U66" i="8"/>
  <c r="U155" i="4" s="1"/>
  <c r="H128" i="9"/>
  <c r="P128" i="9"/>
  <c r="I156" i="9"/>
  <c r="I147" i="9" s="1"/>
  <c r="S156" i="9"/>
  <c r="S147" i="9" s="1"/>
  <c r="D117" i="10"/>
  <c r="L117" i="10"/>
  <c r="T117" i="10"/>
  <c r="C156" i="11"/>
  <c r="D145" i="11"/>
  <c r="O97" i="12"/>
  <c r="O158" i="4" s="1"/>
  <c r="W97" i="12"/>
  <c r="W158" i="4" s="1"/>
  <c r="D47" i="8"/>
  <c r="L47" i="8"/>
  <c r="T47" i="8"/>
  <c r="F66" i="8"/>
  <c r="F155" i="4" s="1"/>
  <c r="N66" i="8"/>
  <c r="N155" i="4" s="1"/>
  <c r="V66" i="8"/>
  <c r="V155" i="4" s="1"/>
  <c r="J156" i="9"/>
  <c r="J147" i="9" s="1"/>
  <c r="I100" i="10"/>
  <c r="Q100" i="10"/>
  <c r="P128" i="10"/>
  <c r="H117" i="11"/>
  <c r="P117" i="11"/>
  <c r="L145" i="11"/>
  <c r="O86" i="12"/>
  <c r="O63" i="12"/>
  <c r="R253" i="13"/>
  <c r="B128" i="9"/>
  <c r="K156" i="9"/>
  <c r="K147" i="9" s="1"/>
  <c r="G145" i="10"/>
  <c r="G111" i="10"/>
  <c r="O145" i="10"/>
  <c r="O111" i="10"/>
  <c r="W145" i="10"/>
  <c r="W111" i="10"/>
  <c r="T145" i="11"/>
  <c r="F31" i="12"/>
  <c r="N31" i="12"/>
  <c r="V31" i="12"/>
  <c r="V162" i="13"/>
  <c r="H162" i="13"/>
  <c r="J204" i="13"/>
  <c r="F90" i="16"/>
  <c r="F71" i="16"/>
  <c r="N90" i="16"/>
  <c r="N71" i="16"/>
  <c r="V90" i="16"/>
  <c r="V71" i="16"/>
  <c r="H145" i="10"/>
  <c r="H111" i="10"/>
  <c r="P145" i="10"/>
  <c r="P111" i="10"/>
  <c r="B128" i="10"/>
  <c r="B156" i="10"/>
  <c r="J128" i="10"/>
  <c r="J156" i="10"/>
  <c r="R128" i="10"/>
  <c r="R156" i="10"/>
  <c r="G117" i="10"/>
  <c r="O117" i="10"/>
  <c r="W117" i="10"/>
  <c r="H100" i="11"/>
  <c r="P100" i="11"/>
  <c r="I99" i="12"/>
  <c r="I160" i="4" s="1"/>
  <c r="I87" i="12"/>
  <c r="I65" i="12"/>
  <c r="Q87" i="12"/>
  <c r="Q99" i="12"/>
  <c r="Q160" i="4" s="1"/>
  <c r="Q65" i="12"/>
  <c r="Q63" i="12" s="1"/>
  <c r="C88" i="12"/>
  <c r="C100" i="12"/>
  <c r="C161" i="4" s="1"/>
  <c r="C65" i="12"/>
  <c r="K88" i="12"/>
  <c r="K65" i="12"/>
  <c r="K100" i="12"/>
  <c r="K161" i="4" s="1"/>
  <c r="S88" i="12"/>
  <c r="S65" i="12"/>
  <c r="S100" i="12"/>
  <c r="S161" i="4" s="1"/>
  <c r="E89" i="12"/>
  <c r="E101" i="12"/>
  <c r="E162" i="4" s="1"/>
  <c r="U89" i="12"/>
  <c r="I111" i="11"/>
  <c r="Q111" i="11"/>
  <c r="C125" i="11"/>
  <c r="I128" i="11"/>
  <c r="Q128" i="11"/>
  <c r="C129" i="11"/>
  <c r="E145" i="11"/>
  <c r="M145" i="11"/>
  <c r="U145" i="11"/>
  <c r="I156" i="11"/>
  <c r="Q156" i="11"/>
  <c r="D82" i="12"/>
  <c r="L82" i="12"/>
  <c r="T82" i="12"/>
  <c r="B97" i="12"/>
  <c r="B158" i="4" s="1"/>
  <c r="K97" i="12"/>
  <c r="K158" i="4" s="1"/>
  <c r="T97" i="12"/>
  <c r="T158" i="4" s="1"/>
  <c r="P98" i="12"/>
  <c r="P159" i="4" s="1"/>
  <c r="M99" i="12"/>
  <c r="M160" i="4" s="1"/>
  <c r="V99" i="12"/>
  <c r="V160" i="4" s="1"/>
  <c r="N101" i="12"/>
  <c r="N162" i="4" s="1"/>
  <c r="D216" i="13"/>
  <c r="D261" i="13"/>
  <c r="D253" i="13" s="1"/>
  <c r="L216" i="13"/>
  <c r="L261" i="13"/>
  <c r="L253" i="13" s="1"/>
  <c r="T216" i="13"/>
  <c r="T261" i="13"/>
  <c r="T253" i="13" s="1"/>
  <c r="F199" i="13"/>
  <c r="R199" i="13"/>
  <c r="O216" i="13"/>
  <c r="H233" i="13"/>
  <c r="P233" i="13"/>
  <c r="R241" i="13"/>
  <c r="R233" i="13" s="1"/>
  <c r="B261" i="13"/>
  <c r="B253" i="13" s="1"/>
  <c r="C261" i="15"/>
  <c r="K261" i="15"/>
  <c r="S261" i="15"/>
  <c r="M91" i="16"/>
  <c r="M89" i="16" s="1"/>
  <c r="M101" i="16"/>
  <c r="M164" i="4" s="1"/>
  <c r="M52" i="16"/>
  <c r="D91" i="16"/>
  <c r="D101" i="16"/>
  <c r="D164" i="4" s="1"/>
  <c r="D52" i="16"/>
  <c r="L91" i="16"/>
  <c r="L101" i="16"/>
  <c r="L164" i="4" s="1"/>
  <c r="L52" i="16"/>
  <c r="T91" i="16"/>
  <c r="T89" i="16" s="1"/>
  <c r="T101" i="16"/>
  <c r="T164" i="4" s="1"/>
  <c r="T52" i="16"/>
  <c r="B128" i="11"/>
  <c r="J128" i="11"/>
  <c r="R128" i="11"/>
  <c r="B132" i="11"/>
  <c r="F145" i="11"/>
  <c r="N145" i="11"/>
  <c r="V145" i="11"/>
  <c r="I85" i="12"/>
  <c r="Q85" i="12"/>
  <c r="E87" i="12"/>
  <c r="M87" i="12"/>
  <c r="U87" i="12"/>
  <c r="G88" i="12"/>
  <c r="O88" i="12"/>
  <c r="W88" i="12"/>
  <c r="I89" i="12"/>
  <c r="Q89" i="12"/>
  <c r="H98" i="12"/>
  <c r="H159" i="4" s="1"/>
  <c r="E99" i="12"/>
  <c r="E160" i="4" s="1"/>
  <c r="N99" i="12"/>
  <c r="N160" i="4" s="1"/>
  <c r="F101" i="12"/>
  <c r="F162" i="4" s="1"/>
  <c r="G171" i="13"/>
  <c r="O171" i="13"/>
  <c r="W171" i="13"/>
  <c r="L181" i="13"/>
  <c r="T199" i="13"/>
  <c r="R216" i="13"/>
  <c r="I233" i="13"/>
  <c r="Q233" i="13"/>
  <c r="H251" i="13"/>
  <c r="H243" i="13" s="1"/>
  <c r="J261" i="13"/>
  <c r="J253" i="13" s="1"/>
  <c r="I187" i="14"/>
  <c r="Q187" i="14"/>
  <c r="C187" i="14"/>
  <c r="K187" i="14"/>
  <c r="S187" i="14"/>
  <c r="D218" i="15"/>
  <c r="D214" i="15"/>
  <c r="D210" i="15"/>
  <c r="D211" i="15"/>
  <c r="D253" i="15"/>
  <c r="L261" i="15"/>
  <c r="T261" i="15"/>
  <c r="H162" i="15"/>
  <c r="P162" i="15"/>
  <c r="B162" i="15"/>
  <c r="J162" i="15"/>
  <c r="R162" i="15"/>
  <c r="H171" i="15"/>
  <c r="P171" i="15"/>
  <c r="B171" i="15"/>
  <c r="J171" i="15"/>
  <c r="R171" i="15"/>
  <c r="E5" i="11"/>
  <c r="M5" i="11"/>
  <c r="U5" i="11"/>
  <c r="C111" i="11"/>
  <c r="K111" i="11"/>
  <c r="S111" i="11"/>
  <c r="C128" i="11"/>
  <c r="K128" i="11"/>
  <c r="S128" i="11"/>
  <c r="C132" i="11"/>
  <c r="G145" i="11"/>
  <c r="O145" i="11"/>
  <c r="W145" i="11"/>
  <c r="F63" i="12"/>
  <c r="H97" i="12"/>
  <c r="H158" i="4" s="1"/>
  <c r="P97" i="12"/>
  <c r="P158" i="4" s="1"/>
  <c r="B65" i="12"/>
  <c r="J65" i="12"/>
  <c r="J63" i="12" s="1"/>
  <c r="R65" i="12"/>
  <c r="P101" i="12"/>
  <c r="P162" i="4" s="1"/>
  <c r="B85" i="12"/>
  <c r="J85" i="12"/>
  <c r="R85" i="12"/>
  <c r="F87" i="12"/>
  <c r="N87" i="12"/>
  <c r="V87" i="12"/>
  <c r="P88" i="12"/>
  <c r="B89" i="12"/>
  <c r="J89" i="12"/>
  <c r="V97" i="12"/>
  <c r="V158" i="4" s="1"/>
  <c r="F99" i="12"/>
  <c r="F160" i="4" s="1"/>
  <c r="T100" i="12"/>
  <c r="T161" i="4" s="1"/>
  <c r="B181" i="13"/>
  <c r="V199" i="13"/>
  <c r="C204" i="13"/>
  <c r="K204" i="13"/>
  <c r="S204" i="13"/>
  <c r="E204" i="13"/>
  <c r="M204" i="13"/>
  <c r="U204" i="13"/>
  <c r="V216" i="13"/>
  <c r="G243" i="13"/>
  <c r="O243" i="13"/>
  <c r="W243" i="13"/>
  <c r="F253" i="13"/>
  <c r="N253" i="13"/>
  <c r="V253" i="13"/>
  <c r="E218" i="15"/>
  <c r="E214" i="15"/>
  <c r="E210" i="15"/>
  <c r="E211" i="15"/>
  <c r="E253" i="15"/>
  <c r="E217" i="15"/>
  <c r="E213" i="15"/>
  <c r="E209" i="15"/>
  <c r="M218" i="15"/>
  <c r="M214" i="15"/>
  <c r="M210" i="15"/>
  <c r="M211" i="15"/>
  <c r="M217" i="15"/>
  <c r="M213" i="15"/>
  <c r="M209" i="15"/>
  <c r="B123" i="11"/>
  <c r="D128" i="11"/>
  <c r="L128" i="11"/>
  <c r="T128" i="11"/>
  <c r="H145" i="11"/>
  <c r="P145" i="11"/>
  <c r="B147" i="11"/>
  <c r="D156" i="11"/>
  <c r="L156" i="11"/>
  <c r="T156" i="11"/>
  <c r="G82" i="12"/>
  <c r="O82" i="12"/>
  <c r="W82" i="12"/>
  <c r="N97" i="12"/>
  <c r="N158" i="4" s="1"/>
  <c r="L100" i="12"/>
  <c r="L161" i="4" s="1"/>
  <c r="C241" i="13"/>
  <c r="C233" i="13" s="1"/>
  <c r="C181" i="13"/>
  <c r="K241" i="13"/>
  <c r="K233" i="13" s="1"/>
  <c r="K181" i="13"/>
  <c r="S241" i="13"/>
  <c r="S233" i="13" s="1"/>
  <c r="S181" i="13"/>
  <c r="E199" i="13"/>
  <c r="E251" i="13"/>
  <c r="E243" i="13" s="1"/>
  <c r="M199" i="13"/>
  <c r="M251" i="13"/>
  <c r="M243" i="13" s="1"/>
  <c r="U199" i="13"/>
  <c r="U251" i="13"/>
  <c r="U243" i="13" s="1"/>
  <c r="D181" i="13"/>
  <c r="J199" i="13"/>
  <c r="D204" i="13"/>
  <c r="L204" i="13"/>
  <c r="T204" i="13"/>
  <c r="W216" i="13"/>
  <c r="F243" i="13"/>
  <c r="N243" i="13"/>
  <c r="G253" i="13"/>
  <c r="O253" i="13"/>
  <c r="W253" i="13"/>
  <c r="C253" i="13"/>
  <c r="G171" i="14"/>
  <c r="O171" i="14"/>
  <c r="W171" i="14"/>
  <c r="G204" i="14"/>
  <c r="O204" i="14"/>
  <c r="W204" i="14"/>
  <c r="D181" i="15"/>
  <c r="D34" i="15"/>
  <c r="L181" i="15"/>
  <c r="L34" i="15"/>
  <c r="T241" i="15"/>
  <c r="T181" i="15"/>
  <c r="T34" i="15"/>
  <c r="F251" i="15"/>
  <c r="F199" i="15"/>
  <c r="N199" i="15"/>
  <c r="N251" i="15"/>
  <c r="P217" i="15"/>
  <c r="P213" i="15"/>
  <c r="P209" i="15"/>
  <c r="P204" i="15" s="1"/>
  <c r="P253" i="15"/>
  <c r="P218" i="15"/>
  <c r="P214" i="15"/>
  <c r="P210" i="15"/>
  <c r="D217" i="15"/>
  <c r="L241" i="15"/>
  <c r="C123" i="11"/>
  <c r="E128" i="11"/>
  <c r="M128" i="11"/>
  <c r="U128" i="11"/>
  <c r="I145" i="11"/>
  <c r="Q145" i="11"/>
  <c r="C147" i="11"/>
  <c r="E156" i="11"/>
  <c r="M156" i="11"/>
  <c r="U156" i="11"/>
  <c r="H63" i="12"/>
  <c r="P63" i="12"/>
  <c r="D65" i="12"/>
  <c r="L65" i="12"/>
  <c r="T65" i="12"/>
  <c r="H82" i="12"/>
  <c r="P82" i="12"/>
  <c r="F97" i="12"/>
  <c r="F158" i="4" s="1"/>
  <c r="D100" i="12"/>
  <c r="D161" i="4" s="1"/>
  <c r="H261" i="13"/>
  <c r="H253" i="13" s="1"/>
  <c r="H216" i="13"/>
  <c r="P261" i="13"/>
  <c r="P253" i="13" s="1"/>
  <c r="P216" i="13"/>
  <c r="G162" i="13"/>
  <c r="O162" i="13"/>
  <c r="W162" i="13"/>
  <c r="F181" i="13"/>
  <c r="P181" i="13"/>
  <c r="L199" i="13"/>
  <c r="F216" i="13"/>
  <c r="D233" i="13"/>
  <c r="L233" i="13"/>
  <c r="T233" i="13"/>
  <c r="F261" i="14"/>
  <c r="N261" i="14"/>
  <c r="V261" i="14"/>
  <c r="G211" i="15"/>
  <c r="G253" i="15"/>
  <c r="G217" i="15"/>
  <c r="G213" i="15"/>
  <c r="G209" i="15"/>
  <c r="G204" i="15" s="1"/>
  <c r="G218" i="15"/>
  <c r="G214" i="15"/>
  <c r="G210" i="15"/>
  <c r="O211" i="15"/>
  <c r="O217" i="15"/>
  <c r="O213" i="15"/>
  <c r="O209" i="15"/>
  <c r="O253" i="15"/>
  <c r="O218" i="15"/>
  <c r="O214" i="15"/>
  <c r="O210" i="15"/>
  <c r="W211" i="15"/>
  <c r="W253" i="15"/>
  <c r="W217" i="15"/>
  <c r="W213" i="15"/>
  <c r="W209" i="15"/>
  <c r="W204" i="15" s="1"/>
  <c r="W218" i="15"/>
  <c r="W214" i="15"/>
  <c r="W210" i="15"/>
  <c r="O101" i="16"/>
  <c r="O164" i="4" s="1"/>
  <c r="O52" i="16"/>
  <c r="O91" i="16"/>
  <c r="B122" i="11"/>
  <c r="B126" i="11"/>
  <c r="F128" i="11"/>
  <c r="N128" i="11"/>
  <c r="V128" i="11"/>
  <c r="R99" i="12"/>
  <c r="R160" i="4" s="1"/>
  <c r="E241" i="13"/>
  <c r="E233" i="13" s="1"/>
  <c r="E181" i="13"/>
  <c r="M241" i="13"/>
  <c r="M233" i="13" s="1"/>
  <c r="M181" i="13"/>
  <c r="U241" i="13"/>
  <c r="U233" i="13" s="1"/>
  <c r="U181" i="13"/>
  <c r="I261" i="13"/>
  <c r="I253" i="13" s="1"/>
  <c r="I216" i="13"/>
  <c r="Q261" i="13"/>
  <c r="Q253" i="13" s="1"/>
  <c r="Q216" i="13"/>
  <c r="C187" i="13"/>
  <c r="K187" i="13"/>
  <c r="S187" i="13"/>
  <c r="E187" i="13"/>
  <c r="M187" i="13"/>
  <c r="U187" i="13"/>
  <c r="N199" i="13"/>
  <c r="G216" i="13"/>
  <c r="H224" i="13"/>
  <c r="P224" i="13"/>
  <c r="C241" i="14"/>
  <c r="C181" i="14"/>
  <c r="K241" i="14"/>
  <c r="K181" i="14"/>
  <c r="S241" i="14"/>
  <c r="S181" i="14"/>
  <c r="G261" i="14"/>
  <c r="G216" i="14"/>
  <c r="O261" i="14"/>
  <c r="O216" i="14"/>
  <c r="W261" i="14"/>
  <c r="W216" i="14"/>
  <c r="E171" i="14"/>
  <c r="M171" i="14"/>
  <c r="U171" i="14"/>
  <c r="M199" i="14"/>
  <c r="I204" i="14"/>
  <c r="Q204" i="14"/>
  <c r="C204" i="14"/>
  <c r="K204" i="14"/>
  <c r="S204" i="14"/>
  <c r="H216" i="15"/>
  <c r="P216" i="15"/>
  <c r="I204" i="15"/>
  <c r="P211" i="15"/>
  <c r="C122" i="11"/>
  <c r="C126" i="11"/>
  <c r="G128" i="11"/>
  <c r="O128" i="11"/>
  <c r="W128" i="11"/>
  <c r="R63" i="12"/>
  <c r="J87" i="12"/>
  <c r="H181" i="13"/>
  <c r="B199" i="13"/>
  <c r="H261" i="14"/>
  <c r="P261" i="14"/>
  <c r="E162" i="14"/>
  <c r="M162" i="14"/>
  <c r="U162" i="14"/>
  <c r="D209" i="15"/>
  <c r="V251" i="15"/>
  <c r="F181" i="14"/>
  <c r="N181" i="14"/>
  <c r="V181" i="14"/>
  <c r="F199" i="14"/>
  <c r="N199" i="14"/>
  <c r="V199" i="14"/>
  <c r="F216" i="14"/>
  <c r="N216" i="14"/>
  <c r="V216" i="14"/>
  <c r="H251" i="14"/>
  <c r="P251" i="14"/>
  <c r="B261" i="14"/>
  <c r="J261" i="14"/>
  <c r="R261" i="14"/>
  <c r="I181" i="15"/>
  <c r="Q181" i="15"/>
  <c r="C199" i="15"/>
  <c r="K199" i="15"/>
  <c r="S199" i="15"/>
  <c r="I211" i="15"/>
  <c r="Q211" i="15"/>
  <c r="C216" i="15"/>
  <c r="K216" i="15"/>
  <c r="S216" i="15"/>
  <c r="E241" i="15"/>
  <c r="M241" i="15"/>
  <c r="V241" i="15"/>
  <c r="C253" i="15"/>
  <c r="O261" i="15"/>
  <c r="C91" i="16"/>
  <c r="C101" i="16"/>
  <c r="C164" i="4" s="1"/>
  <c r="C52" i="16"/>
  <c r="P52" i="16"/>
  <c r="P91" i="16"/>
  <c r="P89" i="16" s="1"/>
  <c r="E92" i="16"/>
  <c r="M92" i="16"/>
  <c r="U92" i="16"/>
  <c r="G93" i="16"/>
  <c r="G103" i="16"/>
  <c r="G166" i="4" s="1"/>
  <c r="O93" i="16"/>
  <c r="O103" i="16"/>
  <c r="O166" i="4" s="1"/>
  <c r="W93" i="16"/>
  <c r="W103" i="16"/>
  <c r="W166" i="4" s="1"/>
  <c r="G90" i="16"/>
  <c r="G71" i="16"/>
  <c r="O90" i="16"/>
  <c r="O71" i="16"/>
  <c r="W90" i="16"/>
  <c r="W71" i="16"/>
  <c r="I89" i="16"/>
  <c r="P101" i="16"/>
  <c r="P164" i="4" s="1"/>
  <c r="T103" i="16"/>
  <c r="T166" i="4" s="1"/>
  <c r="F217" i="17"/>
  <c r="N217" i="17"/>
  <c r="V217" i="17"/>
  <c r="W226" i="17"/>
  <c r="H235" i="18"/>
  <c r="L217" i="19"/>
  <c r="L80" i="16"/>
  <c r="G181" i="14"/>
  <c r="O181" i="14"/>
  <c r="W181" i="14"/>
  <c r="I251" i="14"/>
  <c r="Q251" i="14"/>
  <c r="C261" i="14"/>
  <c r="K261" i="14"/>
  <c r="S261" i="14"/>
  <c r="B181" i="15"/>
  <c r="J181" i="15"/>
  <c r="R181" i="15"/>
  <c r="D199" i="15"/>
  <c r="L199" i="15"/>
  <c r="T199" i="15"/>
  <c r="F209" i="15"/>
  <c r="N209" i="15"/>
  <c r="V209" i="15"/>
  <c r="F213" i="15"/>
  <c r="N213" i="15"/>
  <c r="V213" i="15"/>
  <c r="D216" i="15"/>
  <c r="L216" i="15"/>
  <c r="F217" i="15"/>
  <c r="N217" i="15"/>
  <c r="V217" i="15"/>
  <c r="F241" i="15"/>
  <c r="N241" i="15"/>
  <c r="W241" i="15"/>
  <c r="M251" i="15"/>
  <c r="D261" i="15"/>
  <c r="P261" i="15"/>
  <c r="F92" i="16"/>
  <c r="N92" i="16"/>
  <c r="N102" i="16"/>
  <c r="N165" i="4" s="1"/>
  <c r="V92" i="16"/>
  <c r="V102" i="16"/>
  <c r="V165" i="4" s="1"/>
  <c r="H93" i="16"/>
  <c r="H103" i="16"/>
  <c r="H166" i="4" s="1"/>
  <c r="P93" i="16"/>
  <c r="P103" i="16"/>
  <c r="P166" i="4" s="1"/>
  <c r="L89" i="16"/>
  <c r="D240" i="17"/>
  <c r="L240" i="17"/>
  <c r="T240" i="17"/>
  <c r="C237" i="17"/>
  <c r="C229" i="17" s="1"/>
  <c r="C197" i="18"/>
  <c r="K197" i="18"/>
  <c r="S197" i="18"/>
  <c r="C251" i="13"/>
  <c r="C243" i="13" s="1"/>
  <c r="K251" i="13"/>
  <c r="K243" i="13" s="1"/>
  <c r="S251" i="13"/>
  <c r="S243" i="13" s="1"/>
  <c r="E261" i="13"/>
  <c r="E253" i="13" s="1"/>
  <c r="M261" i="13"/>
  <c r="M253" i="13" s="1"/>
  <c r="U261" i="13"/>
  <c r="U253" i="13" s="1"/>
  <c r="H181" i="14"/>
  <c r="P181" i="14"/>
  <c r="H216" i="14"/>
  <c r="P216" i="14"/>
  <c r="B251" i="14"/>
  <c r="J251" i="14"/>
  <c r="R251" i="14"/>
  <c r="D261" i="14"/>
  <c r="L261" i="14"/>
  <c r="T261" i="14"/>
  <c r="C181" i="15"/>
  <c r="K181" i="15"/>
  <c r="S181" i="15"/>
  <c r="E199" i="15"/>
  <c r="U199" i="15"/>
  <c r="I210" i="15"/>
  <c r="Q210" i="15"/>
  <c r="C211" i="15"/>
  <c r="K211" i="15"/>
  <c r="S211" i="15"/>
  <c r="I214" i="15"/>
  <c r="Q214" i="15"/>
  <c r="E216" i="15"/>
  <c r="M216" i="15"/>
  <c r="I218" i="15"/>
  <c r="Q218" i="15"/>
  <c r="G241" i="15"/>
  <c r="O241" i="15"/>
  <c r="S253" i="15"/>
  <c r="E261" i="15"/>
  <c r="G101" i="16"/>
  <c r="G164" i="4" s="1"/>
  <c r="G52" i="16"/>
  <c r="G91" i="16"/>
  <c r="S91" i="16"/>
  <c r="S101" i="16"/>
  <c r="S164" i="4" s="1"/>
  <c r="S52" i="16"/>
  <c r="J71" i="16"/>
  <c r="B91" i="16"/>
  <c r="B101" i="16"/>
  <c r="B164" i="4" s="1"/>
  <c r="R91" i="16"/>
  <c r="R101" i="16"/>
  <c r="R164" i="4" s="1"/>
  <c r="I184" i="17"/>
  <c r="I235" i="17"/>
  <c r="I229" i="17" s="1"/>
  <c r="Q184" i="17"/>
  <c r="Q235" i="17"/>
  <c r="Q229" i="17" s="1"/>
  <c r="E203" i="17"/>
  <c r="E246" i="17"/>
  <c r="E240" i="17" s="1"/>
  <c r="M203" i="17"/>
  <c r="M246" i="17"/>
  <c r="M240" i="17" s="1"/>
  <c r="U203" i="17"/>
  <c r="U246" i="17"/>
  <c r="U240" i="17" s="1"/>
  <c r="K237" i="17"/>
  <c r="K229" i="17" s="1"/>
  <c r="B160" i="18"/>
  <c r="J160" i="18"/>
  <c r="D160" i="18"/>
  <c r="L160" i="18"/>
  <c r="T160" i="18"/>
  <c r="O248" i="18"/>
  <c r="I181" i="14"/>
  <c r="Q181" i="14"/>
  <c r="C251" i="14"/>
  <c r="K251" i="14"/>
  <c r="S251" i="14"/>
  <c r="F34" i="15"/>
  <c r="N34" i="15"/>
  <c r="V34" i="15"/>
  <c r="L115" i="15"/>
  <c r="T115" i="15"/>
  <c r="F261" i="15"/>
  <c r="N261" i="15"/>
  <c r="V261" i="15"/>
  <c r="F216" i="15"/>
  <c r="N216" i="15"/>
  <c r="V216" i="15"/>
  <c r="Q251" i="15"/>
  <c r="G261" i="15"/>
  <c r="N52" i="16"/>
  <c r="H52" i="16"/>
  <c r="H91" i="16"/>
  <c r="H89" i="16" s="1"/>
  <c r="E91" i="16"/>
  <c r="E101" i="16"/>
  <c r="E164" i="4" s="1"/>
  <c r="U91" i="16"/>
  <c r="U89" i="16" s="1"/>
  <c r="U101" i="16"/>
  <c r="U164" i="4" s="1"/>
  <c r="O217" i="17"/>
  <c r="W217" i="17"/>
  <c r="I217" i="17"/>
  <c r="Q217" i="17"/>
  <c r="S237" i="17"/>
  <c r="S229" i="17" s="1"/>
  <c r="I217" i="18"/>
  <c r="I97" i="16"/>
  <c r="I95" i="16" s="1"/>
  <c r="Q217" i="18"/>
  <c r="Q97" i="16"/>
  <c r="B178" i="18"/>
  <c r="J178" i="18"/>
  <c r="R178" i="18"/>
  <c r="D178" i="18"/>
  <c r="L178" i="18"/>
  <c r="T178" i="18"/>
  <c r="L246" i="18"/>
  <c r="B181" i="14"/>
  <c r="J181" i="14"/>
  <c r="R181" i="14"/>
  <c r="D251" i="14"/>
  <c r="L251" i="14"/>
  <c r="T251" i="14"/>
  <c r="G34" i="15"/>
  <c r="O34" i="15"/>
  <c r="W34" i="15"/>
  <c r="U115" i="15"/>
  <c r="U216" i="15" s="1"/>
  <c r="G199" i="15"/>
  <c r="O199" i="15"/>
  <c r="W199" i="15"/>
  <c r="I209" i="15"/>
  <c r="Q209" i="15"/>
  <c r="C210" i="15"/>
  <c r="K210" i="15"/>
  <c r="S210" i="15"/>
  <c r="I213" i="15"/>
  <c r="Q213" i="15"/>
  <c r="C214" i="15"/>
  <c r="K214" i="15"/>
  <c r="S214" i="15"/>
  <c r="G216" i="15"/>
  <c r="O216" i="15"/>
  <c r="W216" i="15"/>
  <c r="I217" i="15"/>
  <c r="Q217" i="15"/>
  <c r="C218" i="15"/>
  <c r="K218" i="15"/>
  <c r="S218" i="15"/>
  <c r="I241" i="15"/>
  <c r="Q241" i="15"/>
  <c r="H261" i="15"/>
  <c r="W101" i="16"/>
  <c r="W164" i="4" s="1"/>
  <c r="W52" i="16"/>
  <c r="W91" i="16"/>
  <c r="I92" i="16"/>
  <c r="Q92" i="16"/>
  <c r="C103" i="16"/>
  <c r="C166" i="4" s="1"/>
  <c r="C93" i="16"/>
  <c r="K103" i="16"/>
  <c r="K166" i="4" s="1"/>
  <c r="K93" i="16"/>
  <c r="S103" i="16"/>
  <c r="S166" i="4" s="1"/>
  <c r="S93" i="16"/>
  <c r="C90" i="16"/>
  <c r="C71" i="16"/>
  <c r="K90" i="16"/>
  <c r="K71" i="16"/>
  <c r="S90" i="16"/>
  <c r="S71" i="16"/>
  <c r="D103" i="16"/>
  <c r="D166" i="4" s="1"/>
  <c r="G171" i="17"/>
  <c r="C240" i="17"/>
  <c r="K240" i="17"/>
  <c r="G248" i="17"/>
  <c r="G240" i="17" s="1"/>
  <c r="H199" i="15"/>
  <c r="P199" i="15"/>
  <c r="F211" i="15"/>
  <c r="N211" i="15"/>
  <c r="V211" i="15"/>
  <c r="K253" i="15"/>
  <c r="W261" i="15"/>
  <c r="K91" i="16"/>
  <c r="K101" i="16"/>
  <c r="K164" i="4" s="1"/>
  <c r="K52" i="16"/>
  <c r="B71" i="16"/>
  <c r="G160" i="17"/>
  <c r="O160" i="17"/>
  <c r="W160" i="17"/>
  <c r="O171" i="17"/>
  <c r="U178" i="17"/>
  <c r="I197" i="17"/>
  <c r="Q197" i="17"/>
  <c r="E229" i="17"/>
  <c r="M229" i="17"/>
  <c r="U229" i="17"/>
  <c r="O248" i="17"/>
  <c r="O240" i="17" s="1"/>
  <c r="E197" i="18"/>
  <c r="M197" i="18"/>
  <c r="U197" i="18"/>
  <c r="D181" i="14"/>
  <c r="L181" i="14"/>
  <c r="T181" i="14"/>
  <c r="I261" i="15"/>
  <c r="Q261" i="15"/>
  <c r="I199" i="15"/>
  <c r="C209" i="15"/>
  <c r="K209" i="15"/>
  <c r="S209" i="15"/>
  <c r="C213" i="15"/>
  <c r="K213" i="15"/>
  <c r="S213" i="15"/>
  <c r="I216" i="15"/>
  <c r="Q216" i="15"/>
  <c r="E52" i="16"/>
  <c r="U52" i="16"/>
  <c r="L103" i="16"/>
  <c r="L166" i="4" s="1"/>
  <c r="J91" i="16"/>
  <c r="J101" i="16"/>
  <c r="J164" i="4" s="1"/>
  <c r="W171" i="17"/>
  <c r="G226" i="17"/>
  <c r="G217" i="17" s="1"/>
  <c r="F229" i="17"/>
  <c r="N229" i="17"/>
  <c r="V229" i="17"/>
  <c r="W248" i="17"/>
  <c r="W240" i="17" s="1"/>
  <c r="B97" i="16"/>
  <c r="B95" i="16" s="1"/>
  <c r="B217" i="18"/>
  <c r="D223" i="18"/>
  <c r="D96" i="16"/>
  <c r="D5" i="18"/>
  <c r="L223" i="18"/>
  <c r="L96" i="16"/>
  <c r="L5" i="18"/>
  <c r="T223" i="18"/>
  <c r="T96" i="16"/>
  <c r="T5" i="18"/>
  <c r="F226" i="18"/>
  <c r="F5" i="18"/>
  <c r="N226" i="18"/>
  <c r="N5" i="18"/>
  <c r="V226" i="18"/>
  <c r="V5" i="18"/>
  <c r="P235" i="18"/>
  <c r="P184" i="18"/>
  <c r="B237" i="18"/>
  <c r="B190" i="18"/>
  <c r="J237" i="18"/>
  <c r="J190" i="18"/>
  <c r="R237" i="18"/>
  <c r="R190" i="18"/>
  <c r="D203" i="18"/>
  <c r="D246" i="18"/>
  <c r="T246" i="18"/>
  <c r="T203" i="18"/>
  <c r="F209" i="18"/>
  <c r="F248" i="18"/>
  <c r="N209" i="18"/>
  <c r="N248" i="18"/>
  <c r="V209" i="18"/>
  <c r="V248" i="18"/>
  <c r="F160" i="18"/>
  <c r="I101" i="16"/>
  <c r="I164" i="4" s="1"/>
  <c r="Q101" i="16"/>
  <c r="Q164" i="4" s="1"/>
  <c r="C102" i="16"/>
  <c r="C165" i="4" s="1"/>
  <c r="K102" i="16"/>
  <c r="K165" i="4" s="1"/>
  <c r="S102" i="16"/>
  <c r="S165" i="4" s="1"/>
  <c r="E103" i="16"/>
  <c r="E166" i="4" s="1"/>
  <c r="M103" i="16"/>
  <c r="M166" i="4" s="1"/>
  <c r="U103" i="16"/>
  <c r="U166" i="4" s="1"/>
  <c r="H171" i="17"/>
  <c r="P171" i="17"/>
  <c r="F184" i="17"/>
  <c r="N184" i="17"/>
  <c r="V184" i="17"/>
  <c r="H203" i="17"/>
  <c r="P203" i="17"/>
  <c r="D209" i="17"/>
  <c r="L209" i="17"/>
  <c r="T209" i="17"/>
  <c r="H226" i="17"/>
  <c r="H217" i="17" s="1"/>
  <c r="P226" i="17"/>
  <c r="P217" i="17" s="1"/>
  <c r="H235" i="17"/>
  <c r="P235" i="17"/>
  <c r="D237" i="17"/>
  <c r="L237" i="17"/>
  <c r="T237" i="17"/>
  <c r="H248" i="17"/>
  <c r="H240" i="17" s="1"/>
  <c r="P248" i="17"/>
  <c r="P240" i="17" s="1"/>
  <c r="C5" i="18"/>
  <c r="K5" i="18"/>
  <c r="S5" i="18"/>
  <c r="W248" i="18"/>
  <c r="E166" i="18"/>
  <c r="E160" i="18" s="1"/>
  <c r="M166" i="18"/>
  <c r="M160" i="18" s="1"/>
  <c r="U166" i="18"/>
  <c r="U160" i="18" s="1"/>
  <c r="G171" i="18"/>
  <c r="O171" i="18"/>
  <c r="W171" i="18"/>
  <c r="L209" i="18"/>
  <c r="I223" i="18"/>
  <c r="U223" i="18"/>
  <c r="S226" i="18"/>
  <c r="I235" i="18"/>
  <c r="M246" i="18"/>
  <c r="Q248" i="18"/>
  <c r="P229" i="19"/>
  <c r="P192" i="19"/>
  <c r="P185" i="19"/>
  <c r="P191" i="19"/>
  <c r="P187" i="19"/>
  <c r="P183" i="19"/>
  <c r="I237" i="19"/>
  <c r="Q237" i="19"/>
  <c r="E248" i="19"/>
  <c r="M248" i="19"/>
  <c r="U248" i="19"/>
  <c r="I171" i="17"/>
  <c r="Q171" i="17"/>
  <c r="I203" i="17"/>
  <c r="Q203" i="17"/>
  <c r="E209" i="17"/>
  <c r="M209" i="17"/>
  <c r="U209" i="17"/>
  <c r="I248" i="17"/>
  <c r="I240" i="17" s="1"/>
  <c r="Q248" i="17"/>
  <c r="Q240" i="17" s="1"/>
  <c r="B235" i="18"/>
  <c r="J235" i="18"/>
  <c r="R235" i="18"/>
  <c r="F246" i="18"/>
  <c r="N246" i="18"/>
  <c r="N203" i="18"/>
  <c r="V246" i="18"/>
  <c r="V203" i="18"/>
  <c r="H248" i="18"/>
  <c r="P248" i="18"/>
  <c r="N166" i="18"/>
  <c r="N160" i="18" s="1"/>
  <c r="V166" i="18"/>
  <c r="V160" i="18" s="1"/>
  <c r="H171" i="18"/>
  <c r="P171" i="18"/>
  <c r="H203" i="18"/>
  <c r="S203" i="18"/>
  <c r="J223" i="18"/>
  <c r="T226" i="18"/>
  <c r="K237" i="18"/>
  <c r="T248" i="18"/>
  <c r="F171" i="19"/>
  <c r="F226" i="19"/>
  <c r="F5" i="19"/>
  <c r="N171" i="19"/>
  <c r="N226" i="19"/>
  <c r="N5" i="19"/>
  <c r="V171" i="19"/>
  <c r="V226" i="19"/>
  <c r="V5" i="19"/>
  <c r="S185" i="19"/>
  <c r="S191" i="19"/>
  <c r="S187" i="19"/>
  <c r="S183" i="19"/>
  <c r="S229" i="19"/>
  <c r="S192" i="19"/>
  <c r="S188" i="19"/>
  <c r="H235" i="19"/>
  <c r="P235" i="19"/>
  <c r="B190" i="19"/>
  <c r="J194" i="21"/>
  <c r="R194" i="21"/>
  <c r="B171" i="17"/>
  <c r="J171" i="17"/>
  <c r="R171" i="17"/>
  <c r="B203" i="17"/>
  <c r="J203" i="17"/>
  <c r="R203" i="17"/>
  <c r="F209" i="17"/>
  <c r="N209" i="17"/>
  <c r="V209" i="17"/>
  <c r="B235" i="17"/>
  <c r="B229" i="17" s="1"/>
  <c r="J235" i="17"/>
  <c r="J229" i="17" s="1"/>
  <c r="R235" i="17"/>
  <c r="R229" i="17" s="1"/>
  <c r="F246" i="17"/>
  <c r="F240" i="17" s="1"/>
  <c r="N246" i="17"/>
  <c r="N240" i="17" s="1"/>
  <c r="V246" i="17"/>
  <c r="V240" i="17" s="1"/>
  <c r="B248" i="17"/>
  <c r="B240" i="17" s="1"/>
  <c r="J248" i="17"/>
  <c r="J240" i="17" s="1"/>
  <c r="R248" i="17"/>
  <c r="R240" i="17" s="1"/>
  <c r="E5" i="18"/>
  <c r="M5" i="18"/>
  <c r="C235" i="18"/>
  <c r="K235" i="18"/>
  <c r="S235" i="18"/>
  <c r="G246" i="18"/>
  <c r="O246" i="18"/>
  <c r="W246" i="18"/>
  <c r="G166" i="18"/>
  <c r="G160" i="18" s="1"/>
  <c r="O166" i="18"/>
  <c r="O160" i="18" s="1"/>
  <c r="W166" i="18"/>
  <c r="W160" i="18" s="1"/>
  <c r="I171" i="18"/>
  <c r="G184" i="18"/>
  <c r="O184" i="18"/>
  <c r="W184" i="18"/>
  <c r="C190" i="18"/>
  <c r="S190" i="18"/>
  <c r="K223" i="18"/>
  <c r="Q184" i="19"/>
  <c r="C190" i="19"/>
  <c r="H188" i="19"/>
  <c r="C171" i="17"/>
  <c r="K171" i="17"/>
  <c r="S171" i="17"/>
  <c r="C226" i="17"/>
  <c r="C217" i="17" s="1"/>
  <c r="K226" i="17"/>
  <c r="K217" i="17" s="1"/>
  <c r="S226" i="17"/>
  <c r="S217" i="17" s="1"/>
  <c r="G237" i="17"/>
  <c r="G229" i="17" s="1"/>
  <c r="O237" i="17"/>
  <c r="O229" i="17" s="1"/>
  <c r="W237" i="17"/>
  <c r="W229" i="17" s="1"/>
  <c r="F237" i="18"/>
  <c r="N237" i="18"/>
  <c r="V237" i="18"/>
  <c r="B248" i="18"/>
  <c r="B209" i="18"/>
  <c r="J248" i="18"/>
  <c r="J209" i="18"/>
  <c r="R248" i="18"/>
  <c r="R209" i="18"/>
  <c r="H166" i="18"/>
  <c r="H160" i="18" s="1"/>
  <c r="P166" i="18"/>
  <c r="P160" i="18" s="1"/>
  <c r="B171" i="18"/>
  <c r="J171" i="18"/>
  <c r="R171" i="18"/>
  <c r="D209" i="18"/>
  <c r="K226" i="18"/>
  <c r="C185" i="19"/>
  <c r="C195" i="19"/>
  <c r="C191" i="19"/>
  <c r="C187" i="19"/>
  <c r="C183" i="19"/>
  <c r="C229" i="19"/>
  <c r="C192" i="19"/>
  <c r="C188" i="19"/>
  <c r="B235" i="19"/>
  <c r="B184" i="19"/>
  <c r="B61" i="19"/>
  <c r="J235" i="19"/>
  <c r="J61" i="19"/>
  <c r="J184" i="19" s="1"/>
  <c r="R235" i="19"/>
  <c r="R61" i="19"/>
  <c r="D190" i="19"/>
  <c r="D237" i="19"/>
  <c r="L237" i="19"/>
  <c r="T237" i="19"/>
  <c r="F246" i="19"/>
  <c r="F203" i="19"/>
  <c r="N246" i="19"/>
  <c r="N203" i="19"/>
  <c r="V246" i="19"/>
  <c r="V203" i="19"/>
  <c r="H209" i="19"/>
  <c r="H248" i="19"/>
  <c r="P209" i="19"/>
  <c r="P248" i="19"/>
  <c r="P188" i="19"/>
  <c r="D171" i="17"/>
  <c r="L171" i="17"/>
  <c r="T171" i="17"/>
  <c r="D226" i="17"/>
  <c r="D217" i="17" s="1"/>
  <c r="L226" i="17"/>
  <c r="L217" i="17" s="1"/>
  <c r="T226" i="17"/>
  <c r="T217" i="17" s="1"/>
  <c r="D235" i="17"/>
  <c r="L235" i="17"/>
  <c r="T235" i="17"/>
  <c r="H237" i="17"/>
  <c r="P237" i="17"/>
  <c r="E235" i="18"/>
  <c r="M235" i="18"/>
  <c r="U235" i="18"/>
  <c r="G237" i="18"/>
  <c r="O237" i="18"/>
  <c r="W237" i="18"/>
  <c r="I246" i="18"/>
  <c r="Q246" i="18"/>
  <c r="C248" i="18"/>
  <c r="K248" i="18"/>
  <c r="S248" i="18"/>
  <c r="I166" i="18"/>
  <c r="I160" i="18" s="1"/>
  <c r="Q166" i="18"/>
  <c r="Q160" i="18" s="1"/>
  <c r="C171" i="18"/>
  <c r="Q184" i="18"/>
  <c r="S209" i="18"/>
  <c r="B223" i="18"/>
  <c r="L226" i="18"/>
  <c r="E246" i="18"/>
  <c r="U246" i="18"/>
  <c r="G248" i="18"/>
  <c r="I171" i="19"/>
  <c r="I226" i="19"/>
  <c r="I5" i="19"/>
  <c r="Q171" i="19"/>
  <c r="Q226" i="19"/>
  <c r="Q5" i="19"/>
  <c r="C235" i="19"/>
  <c r="K235" i="19"/>
  <c r="S235" i="19"/>
  <c r="G246" i="19"/>
  <c r="O246" i="19"/>
  <c r="W246" i="19"/>
  <c r="E171" i="17"/>
  <c r="M171" i="17"/>
  <c r="U171" i="17"/>
  <c r="H5" i="18"/>
  <c r="P5" i="18"/>
  <c r="F235" i="18"/>
  <c r="N235" i="18"/>
  <c r="V235" i="18"/>
  <c r="B246" i="18"/>
  <c r="J246" i="18"/>
  <c r="R203" i="18"/>
  <c r="R246" i="18"/>
  <c r="R166" i="18"/>
  <c r="R160" i="18" s="1"/>
  <c r="F190" i="18"/>
  <c r="N190" i="18"/>
  <c r="V190" i="18"/>
  <c r="C223" i="18"/>
  <c r="Q223" i="18"/>
  <c r="I248" i="18"/>
  <c r="H229" i="19"/>
  <c r="H192" i="19"/>
  <c r="H185" i="19"/>
  <c r="H191" i="19"/>
  <c r="H187" i="19"/>
  <c r="H183" i="19"/>
  <c r="D235" i="19"/>
  <c r="L235" i="19"/>
  <c r="T235" i="19"/>
  <c r="F237" i="19"/>
  <c r="N237" i="19"/>
  <c r="V237" i="19"/>
  <c r="H246" i="19"/>
  <c r="P246" i="19"/>
  <c r="B248" i="19"/>
  <c r="J248" i="19"/>
  <c r="R248" i="19"/>
  <c r="F160" i="19"/>
  <c r="N160" i="19"/>
  <c r="V160" i="19"/>
  <c r="P184" i="19"/>
  <c r="F171" i="17"/>
  <c r="N171" i="17"/>
  <c r="V171" i="17"/>
  <c r="H190" i="17"/>
  <c r="P190" i="17"/>
  <c r="I237" i="18"/>
  <c r="Q237" i="18"/>
  <c r="E248" i="18"/>
  <c r="M248" i="18"/>
  <c r="U248" i="18"/>
  <c r="E171" i="18"/>
  <c r="M171" i="18"/>
  <c r="U171" i="18"/>
  <c r="C184" i="18"/>
  <c r="K184" i="18"/>
  <c r="S184" i="18"/>
  <c r="G190" i="18"/>
  <c r="O190" i="18"/>
  <c r="W190" i="18"/>
  <c r="O203" i="18"/>
  <c r="H209" i="18"/>
  <c r="U209" i="18"/>
  <c r="K185" i="19"/>
  <c r="K191" i="19"/>
  <c r="K187" i="19"/>
  <c r="K183" i="19"/>
  <c r="K229" i="19"/>
  <c r="K192" i="19"/>
  <c r="K188" i="19"/>
  <c r="E235" i="19"/>
  <c r="M235" i="19"/>
  <c r="U235" i="19"/>
  <c r="G237" i="19"/>
  <c r="O237" i="19"/>
  <c r="W237" i="19"/>
  <c r="I246" i="19"/>
  <c r="Q246" i="19"/>
  <c r="C248" i="19"/>
  <c r="K248" i="19"/>
  <c r="S248" i="19"/>
  <c r="F190" i="19"/>
  <c r="N190" i="19"/>
  <c r="V190" i="19"/>
  <c r="B209" i="19"/>
  <c r="J209" i="19"/>
  <c r="R209" i="19"/>
  <c r="B237" i="19"/>
  <c r="J237" i="19"/>
  <c r="R237" i="19"/>
  <c r="B246" i="19"/>
  <c r="J246" i="19"/>
  <c r="R246" i="19"/>
  <c r="F248" i="19"/>
  <c r="N248" i="19"/>
  <c r="V248" i="19"/>
  <c r="H51" i="20"/>
  <c r="P51" i="20"/>
  <c r="U69" i="20"/>
  <c r="H70" i="20"/>
  <c r="Q70" i="20"/>
  <c r="N71" i="20"/>
  <c r="W71" i="20"/>
  <c r="J78" i="20"/>
  <c r="J169" i="4" s="1"/>
  <c r="I192" i="21"/>
  <c r="I183" i="21" s="1"/>
  <c r="I141" i="21"/>
  <c r="I132" i="21" s="1"/>
  <c r="Q192" i="21"/>
  <c r="Q183" i="21" s="1"/>
  <c r="Q141" i="21"/>
  <c r="Q132" i="21" s="1"/>
  <c r="E202" i="21"/>
  <c r="E157" i="21"/>
  <c r="M202" i="21"/>
  <c r="M157" i="21"/>
  <c r="U202" i="21"/>
  <c r="U157" i="21"/>
  <c r="C213" i="21"/>
  <c r="C205" i="21" s="1"/>
  <c r="C175" i="21"/>
  <c r="K213" i="21"/>
  <c r="K205" i="21" s="1"/>
  <c r="K175" i="21"/>
  <c r="S213" i="21"/>
  <c r="S205" i="21" s="1"/>
  <c r="S175" i="21"/>
  <c r="B141" i="21"/>
  <c r="B132" i="21" s="1"/>
  <c r="T141" i="21"/>
  <c r="T132" i="21" s="1"/>
  <c r="G146" i="21"/>
  <c r="O146" i="21"/>
  <c r="W146" i="21"/>
  <c r="C153" i="21"/>
  <c r="L153" i="21"/>
  <c r="V153" i="21"/>
  <c r="P157" i="21"/>
  <c r="H160" i="21"/>
  <c r="I171" i="21"/>
  <c r="T171" i="21"/>
  <c r="L175" i="21"/>
  <c r="H192" i="21"/>
  <c r="H183" i="21" s="1"/>
  <c r="T203" i="21"/>
  <c r="T194" i="21" s="1"/>
  <c r="I132" i="22"/>
  <c r="Q132" i="22"/>
  <c r="E170" i="23"/>
  <c r="E179" i="23"/>
  <c r="E176" i="23"/>
  <c r="E165" i="23" s="1"/>
  <c r="E172" i="23"/>
  <c r="U170" i="23"/>
  <c r="U165" i="23" s="1"/>
  <c r="U179" i="23"/>
  <c r="U176" i="23"/>
  <c r="U172" i="23"/>
  <c r="Q194" i="23"/>
  <c r="C184" i="19"/>
  <c r="K184" i="19"/>
  <c r="S184" i="19"/>
  <c r="O190" i="19"/>
  <c r="G203" i="19"/>
  <c r="O203" i="19"/>
  <c r="W203" i="19"/>
  <c r="C209" i="19"/>
  <c r="K209" i="19"/>
  <c r="S209" i="19"/>
  <c r="G235" i="19"/>
  <c r="O235" i="19"/>
  <c r="W235" i="19"/>
  <c r="C237" i="19"/>
  <c r="K237" i="19"/>
  <c r="S237" i="19"/>
  <c r="C246" i="19"/>
  <c r="K246" i="19"/>
  <c r="S246" i="19"/>
  <c r="G248" i="19"/>
  <c r="O248" i="19"/>
  <c r="W248" i="19"/>
  <c r="E69" i="20"/>
  <c r="I70" i="20"/>
  <c r="O77" i="20"/>
  <c r="O168" i="4" s="1"/>
  <c r="G79" i="20"/>
  <c r="G170" i="4" s="1"/>
  <c r="L141" i="21"/>
  <c r="L132" i="21" s="1"/>
  <c r="U141" i="21"/>
  <c r="U132" i="21" s="1"/>
  <c r="D153" i="21"/>
  <c r="N153" i="21"/>
  <c r="W153" i="21"/>
  <c r="H157" i="21"/>
  <c r="Q157" i="21"/>
  <c r="R160" i="21"/>
  <c r="J171" i="21"/>
  <c r="V171" i="21"/>
  <c r="N175" i="21"/>
  <c r="C183" i="21"/>
  <c r="K183" i="21"/>
  <c r="S183" i="21"/>
  <c r="G183" i="21"/>
  <c r="O183" i="21"/>
  <c r="W183" i="21"/>
  <c r="P192" i="21"/>
  <c r="P183" i="21" s="1"/>
  <c r="H201" i="21"/>
  <c r="H194" i="21" s="1"/>
  <c r="D192" i="22"/>
  <c r="L192" i="22"/>
  <c r="T192" i="22"/>
  <c r="H202" i="22"/>
  <c r="P202" i="22"/>
  <c r="B203" i="22"/>
  <c r="J203" i="22"/>
  <c r="R203" i="22"/>
  <c r="L211" i="22"/>
  <c r="T211" i="22"/>
  <c r="G139" i="23"/>
  <c r="G137" i="23"/>
  <c r="G144" i="23"/>
  <c r="G143" i="23"/>
  <c r="G140" i="23"/>
  <c r="O139" i="23"/>
  <c r="O137" i="23"/>
  <c r="O144" i="23"/>
  <c r="O143" i="23"/>
  <c r="O140" i="23"/>
  <c r="H179" i="23"/>
  <c r="H176" i="23"/>
  <c r="H172" i="23"/>
  <c r="H170" i="23"/>
  <c r="H5" i="19"/>
  <c r="P5" i="19"/>
  <c r="D61" i="19"/>
  <c r="L61" i="19"/>
  <c r="T61" i="19"/>
  <c r="T190" i="19" s="1"/>
  <c r="D171" i="19"/>
  <c r="L171" i="19"/>
  <c r="T171" i="19"/>
  <c r="D184" i="19"/>
  <c r="L184" i="19"/>
  <c r="F185" i="19"/>
  <c r="N185" i="19"/>
  <c r="V185" i="19"/>
  <c r="H203" i="19"/>
  <c r="P203" i="19"/>
  <c r="D209" i="19"/>
  <c r="L209" i="19"/>
  <c r="T209" i="19"/>
  <c r="D246" i="19"/>
  <c r="L246" i="19"/>
  <c r="T246" i="19"/>
  <c r="B51" i="20"/>
  <c r="J51" i="20"/>
  <c r="R51" i="20"/>
  <c r="F69" i="20"/>
  <c r="N69" i="20"/>
  <c r="W69" i="20"/>
  <c r="G77" i="20"/>
  <c r="G168" i="4" s="1"/>
  <c r="L78" i="20"/>
  <c r="L169" i="4" s="1"/>
  <c r="D141" i="21"/>
  <c r="D132" i="21" s="1"/>
  <c r="M141" i="21"/>
  <c r="M132" i="21" s="1"/>
  <c r="V141" i="21"/>
  <c r="V132" i="21" s="1"/>
  <c r="F153" i="21"/>
  <c r="O153" i="21"/>
  <c r="I157" i="21"/>
  <c r="R157" i="21"/>
  <c r="J160" i="21"/>
  <c r="R175" i="21"/>
  <c r="G194" i="21"/>
  <c r="O194" i="21"/>
  <c r="W194" i="21"/>
  <c r="P201" i="21"/>
  <c r="P194" i="21" s="1"/>
  <c r="B205" i="21"/>
  <c r="J205" i="21"/>
  <c r="R205" i="21"/>
  <c r="D205" i="21"/>
  <c r="L205" i="21"/>
  <c r="T205" i="21"/>
  <c r="E192" i="22"/>
  <c r="M192" i="22"/>
  <c r="U192" i="22"/>
  <c r="G201" i="22"/>
  <c r="O201" i="22"/>
  <c r="W201" i="22"/>
  <c r="I202" i="22"/>
  <c r="Q202" i="22"/>
  <c r="C203" i="22"/>
  <c r="K203" i="22"/>
  <c r="S203" i="22"/>
  <c r="U211" i="22"/>
  <c r="E61" i="19"/>
  <c r="M61" i="19"/>
  <c r="M190" i="19" s="1"/>
  <c r="U61" i="19"/>
  <c r="U184" i="19" s="1"/>
  <c r="E171" i="19"/>
  <c r="M171" i="19"/>
  <c r="U171" i="19"/>
  <c r="I203" i="19"/>
  <c r="Q203" i="19"/>
  <c r="E209" i="19"/>
  <c r="M209" i="19"/>
  <c r="U209" i="19"/>
  <c r="I235" i="19"/>
  <c r="Q235" i="19"/>
  <c r="E237" i="19"/>
  <c r="M237" i="19"/>
  <c r="U237" i="19"/>
  <c r="E246" i="19"/>
  <c r="M246" i="19"/>
  <c r="U246" i="19"/>
  <c r="I248" i="19"/>
  <c r="Q248" i="19"/>
  <c r="C51" i="20"/>
  <c r="K51" i="20"/>
  <c r="S51" i="20"/>
  <c r="G69" i="20"/>
  <c r="O69" i="20"/>
  <c r="U70" i="20"/>
  <c r="H77" i="20"/>
  <c r="H168" i="4" s="1"/>
  <c r="E141" i="21"/>
  <c r="E132" i="21" s="1"/>
  <c r="N141" i="21"/>
  <c r="N132" i="21" s="1"/>
  <c r="W141" i="21"/>
  <c r="W132" i="21" s="1"/>
  <c r="G153" i="21"/>
  <c r="J157" i="21"/>
  <c r="S157" i="21"/>
  <c r="B160" i="21"/>
  <c r="L160" i="21"/>
  <c r="U160" i="21"/>
  <c r="L171" i="21"/>
  <c r="T175" i="21"/>
  <c r="E183" i="21"/>
  <c r="M183" i="21"/>
  <c r="U183" i="21"/>
  <c r="B202" i="21"/>
  <c r="B194" i="21" s="1"/>
  <c r="F192" i="22"/>
  <c r="N192" i="22"/>
  <c r="V192" i="22"/>
  <c r="H201" i="22"/>
  <c r="P201" i="22"/>
  <c r="B202" i="22"/>
  <c r="J202" i="22"/>
  <c r="R202" i="22"/>
  <c r="D203" i="22"/>
  <c r="L203" i="22"/>
  <c r="T203" i="22"/>
  <c r="H213" i="22"/>
  <c r="P213" i="22"/>
  <c r="B132" i="22"/>
  <c r="J132" i="22"/>
  <c r="R132" i="22"/>
  <c r="F184" i="19"/>
  <c r="N184" i="19"/>
  <c r="V184" i="19"/>
  <c r="F188" i="19"/>
  <c r="N188" i="19"/>
  <c r="V188" i="19"/>
  <c r="F192" i="19"/>
  <c r="N192" i="19"/>
  <c r="V192" i="19"/>
  <c r="D51" i="20"/>
  <c r="L51" i="20"/>
  <c r="T51" i="20"/>
  <c r="B79" i="20"/>
  <c r="B170" i="4" s="1"/>
  <c r="J79" i="20"/>
  <c r="J170" i="4" s="1"/>
  <c r="R79" i="20"/>
  <c r="R170" i="4" s="1"/>
  <c r="M70" i="20"/>
  <c r="R71" i="20"/>
  <c r="K79" i="20"/>
  <c r="K170" i="4" s="1"/>
  <c r="T79" i="20"/>
  <c r="T170" i="4" s="1"/>
  <c r="C203" i="21"/>
  <c r="C194" i="21" s="1"/>
  <c r="C160" i="21"/>
  <c r="K203" i="21"/>
  <c r="K194" i="21" s="1"/>
  <c r="K160" i="21"/>
  <c r="S203" i="21"/>
  <c r="S194" i="21" s="1"/>
  <c r="S160" i="21"/>
  <c r="E211" i="21"/>
  <c r="E205" i="21" s="1"/>
  <c r="E171" i="21"/>
  <c r="M211" i="21"/>
  <c r="M205" i="21" s="1"/>
  <c r="M171" i="21"/>
  <c r="U211" i="21"/>
  <c r="U205" i="21" s="1"/>
  <c r="U171" i="21"/>
  <c r="G213" i="21"/>
  <c r="G175" i="21"/>
  <c r="O213" i="21"/>
  <c r="O175" i="21"/>
  <c r="W213" i="21"/>
  <c r="W175" i="21"/>
  <c r="F141" i="21"/>
  <c r="F132" i="21" s="1"/>
  <c r="O141" i="21"/>
  <c r="O132" i="21" s="1"/>
  <c r="Q153" i="21"/>
  <c r="K157" i="21"/>
  <c r="T157" i="21"/>
  <c r="D160" i="21"/>
  <c r="M160" i="21"/>
  <c r="V160" i="21"/>
  <c r="B171" i="21"/>
  <c r="N171" i="21"/>
  <c r="B175" i="21"/>
  <c r="V175" i="21"/>
  <c r="I194" i="21"/>
  <c r="Q194" i="21"/>
  <c r="G192" i="22"/>
  <c r="O192" i="22"/>
  <c r="W192" i="22"/>
  <c r="E203" i="22"/>
  <c r="M203" i="22"/>
  <c r="U203" i="22"/>
  <c r="G211" i="22"/>
  <c r="O211" i="22"/>
  <c r="W211" i="22"/>
  <c r="I213" i="22"/>
  <c r="Q213" i="22"/>
  <c r="G61" i="19"/>
  <c r="G190" i="19" s="1"/>
  <c r="O61" i="19"/>
  <c r="W61" i="19"/>
  <c r="E51" i="20"/>
  <c r="J71" i="20"/>
  <c r="L79" i="20"/>
  <c r="L170" i="4" s="1"/>
  <c r="H213" i="21"/>
  <c r="H175" i="21"/>
  <c r="P213" i="21"/>
  <c r="P175" i="21"/>
  <c r="G141" i="21"/>
  <c r="G132" i="21" s="1"/>
  <c r="I153" i="21"/>
  <c r="R153" i="21"/>
  <c r="C157" i="21"/>
  <c r="L157" i="21"/>
  <c r="V157" i="21"/>
  <c r="E160" i="21"/>
  <c r="N160" i="21"/>
  <c r="W160" i="21"/>
  <c r="I165" i="21"/>
  <c r="Q165" i="21"/>
  <c r="Q171" i="21"/>
  <c r="D175" i="21"/>
  <c r="H192" i="22"/>
  <c r="P192" i="22"/>
  <c r="F203" i="22"/>
  <c r="N203" i="22"/>
  <c r="V203" i="22"/>
  <c r="H211" i="22"/>
  <c r="P211" i="22"/>
  <c r="J213" i="22"/>
  <c r="R213" i="22"/>
  <c r="B69" i="20"/>
  <c r="B71" i="20"/>
  <c r="T77" i="20"/>
  <c r="T168" i="4" s="1"/>
  <c r="G78" i="20"/>
  <c r="G169" i="4" s="1"/>
  <c r="D79" i="20"/>
  <c r="D170" i="4" s="1"/>
  <c r="G171" i="21"/>
  <c r="G211" i="21"/>
  <c r="O171" i="21"/>
  <c r="O211" i="21"/>
  <c r="W171" i="21"/>
  <c r="W211" i="21"/>
  <c r="I213" i="21"/>
  <c r="I205" i="21" s="1"/>
  <c r="I175" i="21"/>
  <c r="Q213" i="21"/>
  <c r="Q205" i="21" s="1"/>
  <c r="Q175" i="21"/>
  <c r="R141" i="21"/>
  <c r="R132" i="21" s="1"/>
  <c r="J153" i="21"/>
  <c r="S153" i="21"/>
  <c r="D157" i="21"/>
  <c r="N157" i="21"/>
  <c r="F160" i="21"/>
  <c r="O160" i="21"/>
  <c r="D171" i="21"/>
  <c r="R171" i="21"/>
  <c r="F175" i="21"/>
  <c r="G203" i="22"/>
  <c r="O203" i="22"/>
  <c r="W203" i="22"/>
  <c r="I211" i="22"/>
  <c r="Q211" i="22"/>
  <c r="S213" i="22"/>
  <c r="M170" i="23"/>
  <c r="M179" i="23"/>
  <c r="M176" i="23"/>
  <c r="M172" i="23"/>
  <c r="E5" i="19"/>
  <c r="M5" i="19"/>
  <c r="U5" i="19"/>
  <c r="I61" i="19"/>
  <c r="I184" i="19" s="1"/>
  <c r="Q61" i="19"/>
  <c r="C69" i="20"/>
  <c r="P70" i="20"/>
  <c r="H171" i="21"/>
  <c r="H211" i="21"/>
  <c r="H205" i="21" s="1"/>
  <c r="P171" i="21"/>
  <c r="P211" i="21"/>
  <c r="P205" i="21" s="1"/>
  <c r="J141" i="21"/>
  <c r="J132" i="21" s="1"/>
  <c r="B153" i="21"/>
  <c r="K153" i="21"/>
  <c r="T153" i="21"/>
  <c r="F157" i="21"/>
  <c r="G160" i="21"/>
  <c r="P160" i="21"/>
  <c r="F171" i="21"/>
  <c r="J175" i="21"/>
  <c r="D194" i="21"/>
  <c r="L194" i="21"/>
  <c r="F194" i="21"/>
  <c r="N194" i="21"/>
  <c r="V194" i="21"/>
  <c r="H203" i="22"/>
  <c r="P203" i="22"/>
  <c r="B211" i="22"/>
  <c r="J211" i="22"/>
  <c r="R211" i="22"/>
  <c r="G213" i="22"/>
  <c r="O213" i="22"/>
  <c r="W213" i="22"/>
  <c r="C141" i="22"/>
  <c r="C132" i="22" s="1"/>
  <c r="K141" i="22"/>
  <c r="K132" i="22" s="1"/>
  <c r="S141" i="22"/>
  <c r="S132" i="22" s="1"/>
  <c r="G153" i="22"/>
  <c r="O153" i="22"/>
  <c r="W153" i="22"/>
  <c r="G157" i="22"/>
  <c r="O157" i="22"/>
  <c r="W157" i="22"/>
  <c r="E160" i="22"/>
  <c r="M160" i="22"/>
  <c r="U160" i="22"/>
  <c r="G171" i="22"/>
  <c r="O171" i="22"/>
  <c r="W171" i="22"/>
  <c r="G175" i="22"/>
  <c r="O175" i="22"/>
  <c r="W175" i="22"/>
  <c r="I192" i="22"/>
  <c r="Q192" i="22"/>
  <c r="I201" i="22"/>
  <c r="Q201" i="22"/>
  <c r="C202" i="22"/>
  <c r="K202" i="22"/>
  <c r="S202" i="22"/>
  <c r="D211" i="22"/>
  <c r="M211" i="22"/>
  <c r="V211" i="22"/>
  <c r="B213" i="22"/>
  <c r="K213" i="22"/>
  <c r="T213" i="22"/>
  <c r="H158" i="23"/>
  <c r="H154" i="23"/>
  <c r="H163" i="23"/>
  <c r="H155" i="23"/>
  <c r="H151" i="23"/>
  <c r="H146" i="23" s="1"/>
  <c r="H161" i="23"/>
  <c r="Q163" i="23"/>
  <c r="Q158" i="23"/>
  <c r="D201" i="23"/>
  <c r="L201" i="23"/>
  <c r="L153" i="23"/>
  <c r="T201" i="23"/>
  <c r="T153" i="23"/>
  <c r="F202" i="23"/>
  <c r="N202" i="23"/>
  <c r="V202" i="23"/>
  <c r="B176" i="23"/>
  <c r="B172" i="23"/>
  <c r="B170" i="23"/>
  <c r="B179" i="23"/>
  <c r="K170" i="23"/>
  <c r="K176" i="23"/>
  <c r="K172" i="23"/>
  <c r="T170" i="23"/>
  <c r="T179" i="23"/>
  <c r="T176" i="23"/>
  <c r="T172" i="23"/>
  <c r="G171" i="23"/>
  <c r="G211" i="23"/>
  <c r="O211" i="23"/>
  <c r="W211" i="23"/>
  <c r="I213" i="23"/>
  <c r="I175" i="23"/>
  <c r="Q213" i="23"/>
  <c r="I137" i="23"/>
  <c r="I132" i="23" s="1"/>
  <c r="H139" i="23"/>
  <c r="E140" i="23"/>
  <c r="N140" i="23"/>
  <c r="W140" i="23"/>
  <c r="S141" i="23"/>
  <c r="I151" i="23"/>
  <c r="I146" i="23" s="1"/>
  <c r="J153" i="23"/>
  <c r="U153" i="23"/>
  <c r="C157" i="23"/>
  <c r="K171" i="23"/>
  <c r="I183" i="23"/>
  <c r="Q183" i="23"/>
  <c r="C183" i="23"/>
  <c r="K183" i="23"/>
  <c r="S183" i="23"/>
  <c r="P194" i="23"/>
  <c r="C105" i="26"/>
  <c r="C143" i="26"/>
  <c r="K105" i="26"/>
  <c r="K143" i="26"/>
  <c r="S105" i="26"/>
  <c r="S143" i="26"/>
  <c r="E152" i="26"/>
  <c r="E116" i="26"/>
  <c r="M152" i="26"/>
  <c r="M116" i="26"/>
  <c r="U152" i="26"/>
  <c r="U116" i="26"/>
  <c r="G119" i="26"/>
  <c r="G153" i="26"/>
  <c r="O119" i="26"/>
  <c r="O153" i="26"/>
  <c r="W119" i="26"/>
  <c r="W153" i="26"/>
  <c r="I154" i="26"/>
  <c r="I122" i="26"/>
  <c r="Q154" i="26"/>
  <c r="Q122" i="26"/>
  <c r="E201" i="21"/>
  <c r="E194" i="21" s="1"/>
  <c r="M201" i="21"/>
  <c r="U201" i="21"/>
  <c r="D141" i="22"/>
  <c r="D132" i="22" s="1"/>
  <c r="L141" i="22"/>
  <c r="L132" i="22" s="1"/>
  <c r="T141" i="22"/>
  <c r="T132" i="22" s="1"/>
  <c r="H153" i="22"/>
  <c r="P153" i="22"/>
  <c r="H157" i="22"/>
  <c r="P157" i="22"/>
  <c r="F160" i="22"/>
  <c r="N160" i="22"/>
  <c r="V160" i="22"/>
  <c r="H171" i="22"/>
  <c r="P171" i="22"/>
  <c r="H175" i="22"/>
  <c r="P175" i="22"/>
  <c r="B192" i="22"/>
  <c r="J192" i="22"/>
  <c r="R192" i="22"/>
  <c r="B201" i="22"/>
  <c r="J201" i="22"/>
  <c r="R201" i="22"/>
  <c r="D202" i="22"/>
  <c r="L202" i="22"/>
  <c r="T202" i="22"/>
  <c r="E211" i="22"/>
  <c r="N211" i="22"/>
  <c r="C213" i="22"/>
  <c r="L213" i="22"/>
  <c r="U213" i="22"/>
  <c r="K5" i="23"/>
  <c r="T143" i="23"/>
  <c r="T144" i="23"/>
  <c r="T140" i="23"/>
  <c r="F141" i="23"/>
  <c r="F192" i="23"/>
  <c r="F183" i="23" s="1"/>
  <c r="N141" i="23"/>
  <c r="N192" i="23"/>
  <c r="N183" i="23" s="1"/>
  <c r="V141" i="23"/>
  <c r="V192" i="23"/>
  <c r="V183" i="23" s="1"/>
  <c r="I163" i="23"/>
  <c r="I158" i="23"/>
  <c r="R48" i="23"/>
  <c r="G202" i="23"/>
  <c r="G157" i="23"/>
  <c r="O202" i="23"/>
  <c r="O194" i="23" s="1"/>
  <c r="O157" i="23"/>
  <c r="W202" i="23"/>
  <c r="W194" i="23" s="1"/>
  <c r="C99" i="23"/>
  <c r="C171" i="23" s="1"/>
  <c r="L170" i="23"/>
  <c r="L179" i="23"/>
  <c r="L176" i="23"/>
  <c r="L172" i="23"/>
  <c r="H171" i="23"/>
  <c r="P171" i="23"/>
  <c r="S137" i="23"/>
  <c r="I139" i="23"/>
  <c r="S139" i="23"/>
  <c r="F140" i="23"/>
  <c r="T141" i="23"/>
  <c r="W143" i="23"/>
  <c r="W144" i="23"/>
  <c r="U151" i="23"/>
  <c r="U154" i="23"/>
  <c r="U157" i="23"/>
  <c r="I161" i="23"/>
  <c r="C175" i="23"/>
  <c r="G192" i="23"/>
  <c r="G183" i="23" s="1"/>
  <c r="S203" i="23"/>
  <c r="E141" i="22"/>
  <c r="E132" i="22" s="1"/>
  <c r="M141" i="22"/>
  <c r="M132" i="22" s="1"/>
  <c r="U141" i="22"/>
  <c r="U132" i="22" s="1"/>
  <c r="I157" i="22"/>
  <c r="Q157" i="22"/>
  <c r="G160" i="22"/>
  <c r="O160" i="22"/>
  <c r="W160" i="22"/>
  <c r="I171" i="22"/>
  <c r="Q171" i="22"/>
  <c r="I175" i="22"/>
  <c r="Q175" i="22"/>
  <c r="C201" i="22"/>
  <c r="K201" i="22"/>
  <c r="S201" i="22"/>
  <c r="E202" i="22"/>
  <c r="M202" i="22"/>
  <c r="U202" i="22"/>
  <c r="F211" i="22"/>
  <c r="D213" i="22"/>
  <c r="M213" i="22"/>
  <c r="V213" i="22"/>
  <c r="L143" i="23"/>
  <c r="L144" i="23"/>
  <c r="L140" i="23"/>
  <c r="U5" i="23"/>
  <c r="J163" i="23"/>
  <c r="J155" i="23"/>
  <c r="J151" i="23"/>
  <c r="J158" i="23"/>
  <c r="S48" i="23"/>
  <c r="S153" i="23" s="1"/>
  <c r="F48" i="23"/>
  <c r="F201" i="23"/>
  <c r="F194" i="23" s="1"/>
  <c r="N48" i="23"/>
  <c r="N157" i="23" s="1"/>
  <c r="N201" i="23"/>
  <c r="V48" i="23"/>
  <c r="V201" i="23"/>
  <c r="H202" i="23"/>
  <c r="H194" i="23" s="1"/>
  <c r="H157" i="23"/>
  <c r="P202" i="23"/>
  <c r="B203" i="23"/>
  <c r="B194" i="23" s="1"/>
  <c r="J160" i="23"/>
  <c r="J203" i="23"/>
  <c r="J194" i="23" s="1"/>
  <c r="R160" i="23"/>
  <c r="R203" i="23"/>
  <c r="R194" i="23" s="1"/>
  <c r="D170" i="23"/>
  <c r="D179" i="23"/>
  <c r="D176" i="23"/>
  <c r="D172" i="23"/>
  <c r="D165" i="23" s="1"/>
  <c r="W99" i="23"/>
  <c r="W175" i="23" s="1"/>
  <c r="T137" i="23"/>
  <c r="T132" i="23" s="1"/>
  <c r="T139" i="23"/>
  <c r="P140" i="23"/>
  <c r="C141" i="23"/>
  <c r="L141" i="23"/>
  <c r="C143" i="23"/>
  <c r="L151" i="23"/>
  <c r="B153" i="23"/>
  <c r="I157" i="23"/>
  <c r="C158" i="23"/>
  <c r="J161" i="23"/>
  <c r="K175" i="23"/>
  <c r="O192" i="23"/>
  <c r="O183" i="23" s="1"/>
  <c r="G201" i="23"/>
  <c r="J74" i="24"/>
  <c r="J171" i="4" s="1"/>
  <c r="E175" i="21"/>
  <c r="M175" i="21"/>
  <c r="U175" i="21"/>
  <c r="F141" i="22"/>
  <c r="F132" i="22" s="1"/>
  <c r="N141" i="22"/>
  <c r="N132" i="22" s="1"/>
  <c r="V141" i="22"/>
  <c r="V132" i="22" s="1"/>
  <c r="B157" i="22"/>
  <c r="J157" i="22"/>
  <c r="R157" i="22"/>
  <c r="H160" i="22"/>
  <c r="P160" i="22"/>
  <c r="B171" i="22"/>
  <c r="J171" i="22"/>
  <c r="R171" i="22"/>
  <c r="J175" i="22"/>
  <c r="R175" i="22"/>
  <c r="D201" i="22"/>
  <c r="L201" i="22"/>
  <c r="T201" i="22"/>
  <c r="F202" i="22"/>
  <c r="N202" i="22"/>
  <c r="V202" i="22"/>
  <c r="E213" i="22"/>
  <c r="N213" i="22"/>
  <c r="D143" i="23"/>
  <c r="D144" i="23"/>
  <c r="D140" i="23"/>
  <c r="M5" i="23"/>
  <c r="V5" i="23"/>
  <c r="B48" i="23"/>
  <c r="K48" i="23"/>
  <c r="K160" i="23" s="1"/>
  <c r="T48" i="23"/>
  <c r="O99" i="23"/>
  <c r="B211" i="23"/>
  <c r="B205" i="23" s="1"/>
  <c r="B171" i="23"/>
  <c r="J211" i="23"/>
  <c r="J205" i="23" s="1"/>
  <c r="J171" i="23"/>
  <c r="R211" i="23"/>
  <c r="R171" i="23"/>
  <c r="D175" i="23"/>
  <c r="D213" i="23"/>
  <c r="D205" i="23" s="1"/>
  <c r="L175" i="23"/>
  <c r="L213" i="23"/>
  <c r="T175" i="23"/>
  <c r="T213" i="23"/>
  <c r="C137" i="23"/>
  <c r="L137" i="23"/>
  <c r="C139" i="23"/>
  <c r="L139" i="23"/>
  <c r="H140" i="23"/>
  <c r="H132" i="23" s="1"/>
  <c r="D141" i="23"/>
  <c r="M141" i="23"/>
  <c r="W141" i="23"/>
  <c r="E143" i="23"/>
  <c r="C144" i="23"/>
  <c r="C151" i="23"/>
  <c r="C153" i="23"/>
  <c r="C154" i="23"/>
  <c r="C155" i="23"/>
  <c r="J157" i="23"/>
  <c r="Q160" i="23"/>
  <c r="U163" i="23"/>
  <c r="R205" i="23"/>
  <c r="I211" i="23"/>
  <c r="E75" i="24"/>
  <c r="E172" i="4" s="1"/>
  <c r="E52" i="24"/>
  <c r="E67" i="24"/>
  <c r="M75" i="24"/>
  <c r="M172" i="4" s="1"/>
  <c r="M52" i="24"/>
  <c r="M67" i="24"/>
  <c r="U75" i="24"/>
  <c r="U172" i="4" s="1"/>
  <c r="U52" i="24"/>
  <c r="U67" i="24"/>
  <c r="G76" i="24"/>
  <c r="G173" i="4" s="1"/>
  <c r="G68" i="24"/>
  <c r="O76" i="24"/>
  <c r="O173" i="4" s="1"/>
  <c r="O68" i="24"/>
  <c r="I77" i="24"/>
  <c r="I174" i="4" s="1"/>
  <c r="I69" i="24"/>
  <c r="Q77" i="24"/>
  <c r="Q174" i="4" s="1"/>
  <c r="Q69" i="24"/>
  <c r="I160" i="22"/>
  <c r="Q160" i="22"/>
  <c r="S175" i="22"/>
  <c r="E201" i="22"/>
  <c r="M201" i="22"/>
  <c r="U201" i="22"/>
  <c r="F213" i="22"/>
  <c r="N144" i="23"/>
  <c r="N137" i="23"/>
  <c r="L161" i="23"/>
  <c r="L163" i="23"/>
  <c r="L155" i="23"/>
  <c r="L160" i="23"/>
  <c r="T160" i="23"/>
  <c r="G179" i="23"/>
  <c r="G176" i="23"/>
  <c r="G172" i="23"/>
  <c r="G170" i="23"/>
  <c r="P179" i="23"/>
  <c r="P176" i="23"/>
  <c r="P172" i="23"/>
  <c r="P170" i="23"/>
  <c r="P165" i="23" s="1"/>
  <c r="E175" i="23"/>
  <c r="M175" i="23"/>
  <c r="U175" i="23"/>
  <c r="W137" i="23"/>
  <c r="I140" i="23"/>
  <c r="E141" i="23"/>
  <c r="O141" i="23"/>
  <c r="P143" i="23"/>
  <c r="E144" i="23"/>
  <c r="P144" i="23"/>
  <c r="C160" i="23"/>
  <c r="Q161" i="23"/>
  <c r="K179" i="23"/>
  <c r="Q211" i="23"/>
  <c r="Q205" i="23" s="1"/>
  <c r="M213" i="23"/>
  <c r="B160" i="22"/>
  <c r="J160" i="22"/>
  <c r="R160" i="22"/>
  <c r="L171" i="22"/>
  <c r="T171" i="22"/>
  <c r="F201" i="22"/>
  <c r="N201" i="22"/>
  <c r="V201" i="22"/>
  <c r="F144" i="23"/>
  <c r="F137" i="23"/>
  <c r="F132" i="23" s="1"/>
  <c r="B192" i="23"/>
  <c r="B183" i="23" s="1"/>
  <c r="B5" i="23"/>
  <c r="B141" i="23" s="1"/>
  <c r="J192" i="23"/>
  <c r="J183" i="23" s="1"/>
  <c r="J5" i="23"/>
  <c r="R192" i="23"/>
  <c r="R183" i="23" s="1"/>
  <c r="R5" i="23"/>
  <c r="D48" i="23"/>
  <c r="M48" i="23"/>
  <c r="W48" i="23"/>
  <c r="W157" i="23" s="1"/>
  <c r="E203" i="23"/>
  <c r="E194" i="23" s="1"/>
  <c r="M203" i="23"/>
  <c r="M194" i="23" s="1"/>
  <c r="U203" i="23"/>
  <c r="U194" i="23" s="1"/>
  <c r="U160" i="23"/>
  <c r="Q99" i="23"/>
  <c r="D211" i="23"/>
  <c r="D171" i="23"/>
  <c r="L211" i="23"/>
  <c r="L171" i="23"/>
  <c r="T211" i="23"/>
  <c r="T171" i="23"/>
  <c r="F175" i="23"/>
  <c r="F213" i="23"/>
  <c r="N213" i="23"/>
  <c r="V213" i="23"/>
  <c r="E137" i="23"/>
  <c r="N139" i="23"/>
  <c r="S140" i="23"/>
  <c r="G141" i="23"/>
  <c r="P141" i="23"/>
  <c r="Q153" i="23"/>
  <c r="Q154" i="23"/>
  <c r="Q155" i="23"/>
  <c r="G158" i="23"/>
  <c r="G160" i="23"/>
  <c r="L165" i="23"/>
  <c r="U213" i="23"/>
  <c r="G52" i="24"/>
  <c r="C211" i="22"/>
  <c r="K211" i="22"/>
  <c r="S211" i="22"/>
  <c r="C160" i="22"/>
  <c r="K160" i="22"/>
  <c r="S160" i="22"/>
  <c r="U171" i="22"/>
  <c r="E48" i="23"/>
  <c r="E160" i="23" s="1"/>
  <c r="O48" i="23"/>
  <c r="O153" i="23" s="1"/>
  <c r="D202" i="23"/>
  <c r="D194" i="23" s="1"/>
  <c r="L202" i="23"/>
  <c r="L157" i="23"/>
  <c r="T202" i="23"/>
  <c r="T157" i="23"/>
  <c r="F203" i="23"/>
  <c r="N203" i="23"/>
  <c r="N160" i="23"/>
  <c r="V203" i="23"/>
  <c r="V160" i="23"/>
  <c r="I99" i="23"/>
  <c r="R176" i="23"/>
  <c r="R172" i="23"/>
  <c r="R170" i="23"/>
  <c r="R179" i="23"/>
  <c r="E211" i="23"/>
  <c r="E205" i="23" s="1"/>
  <c r="E171" i="23"/>
  <c r="M211" i="23"/>
  <c r="M171" i="23"/>
  <c r="U211" i="23"/>
  <c r="U171" i="23"/>
  <c r="G175" i="23"/>
  <c r="G213" i="23"/>
  <c r="O213" i="23"/>
  <c r="O205" i="23" s="1"/>
  <c r="W213" i="23"/>
  <c r="P137" i="23"/>
  <c r="F139" i="23"/>
  <c r="H141" i="23"/>
  <c r="H143" i="23"/>
  <c r="S143" i="23"/>
  <c r="H144" i="23"/>
  <c r="Q151" i="23"/>
  <c r="H153" i="23"/>
  <c r="R153" i="23"/>
  <c r="G154" i="23"/>
  <c r="U155" i="23"/>
  <c r="Q157" i="23"/>
  <c r="H160" i="23"/>
  <c r="K165" i="23"/>
  <c r="W183" i="23"/>
  <c r="C205" i="23"/>
  <c r="K205" i="23"/>
  <c r="S205" i="23"/>
  <c r="V57" i="24"/>
  <c r="D160" i="22"/>
  <c r="L160" i="22"/>
  <c r="T160" i="22"/>
  <c r="Q5" i="23"/>
  <c r="P48" i="23"/>
  <c r="J176" i="23"/>
  <c r="J172" i="23"/>
  <c r="J170" i="23"/>
  <c r="J179" i="23"/>
  <c r="S99" i="23"/>
  <c r="S171" i="23" s="1"/>
  <c r="F211" i="23"/>
  <c r="F171" i="23"/>
  <c r="F99" i="23"/>
  <c r="N211" i="23"/>
  <c r="N99" i="23"/>
  <c r="V211" i="23"/>
  <c r="V99" i="23"/>
  <c r="V175" i="23" s="1"/>
  <c r="H175" i="23"/>
  <c r="H213" i="23"/>
  <c r="H205" i="23" s="1"/>
  <c r="P175" i="23"/>
  <c r="P213" i="23"/>
  <c r="I141" i="23"/>
  <c r="R141" i="23"/>
  <c r="I143" i="23"/>
  <c r="G151" i="23"/>
  <c r="I153" i="23"/>
  <c r="I154" i="23"/>
  <c r="G155" i="23"/>
  <c r="L158" i="23"/>
  <c r="I160" i="23"/>
  <c r="C161" i="23"/>
  <c r="G163" i="23"/>
  <c r="H183" i="23"/>
  <c r="P183" i="23"/>
  <c r="D183" i="23"/>
  <c r="L183" i="23"/>
  <c r="T183" i="23"/>
  <c r="C194" i="23"/>
  <c r="K194" i="23"/>
  <c r="S194" i="23"/>
  <c r="P52" i="24"/>
  <c r="P68" i="24"/>
  <c r="H110" i="25"/>
  <c r="P110" i="25"/>
  <c r="B110" i="25"/>
  <c r="J110" i="25"/>
  <c r="R110" i="25"/>
  <c r="D110" i="25"/>
  <c r="L110" i="25"/>
  <c r="T110" i="25"/>
  <c r="B116" i="25"/>
  <c r="C126" i="26"/>
  <c r="K126" i="26"/>
  <c r="S126" i="26"/>
  <c r="B175" i="23"/>
  <c r="J175" i="23"/>
  <c r="R175" i="23"/>
  <c r="H211" i="23"/>
  <c r="P211" i="23"/>
  <c r="P205" i="23" s="1"/>
  <c r="H52" i="24"/>
  <c r="R74" i="24"/>
  <c r="R171" i="4" s="1"/>
  <c r="F76" i="24"/>
  <c r="F173" i="4" s="1"/>
  <c r="N76" i="24"/>
  <c r="N173" i="4" s="1"/>
  <c r="N68" i="24"/>
  <c r="V76" i="24"/>
  <c r="V173" i="4" s="1"/>
  <c r="V68" i="24"/>
  <c r="H77" i="24"/>
  <c r="H174" i="4" s="1"/>
  <c r="H69" i="24"/>
  <c r="P77" i="24"/>
  <c r="P174" i="4" s="1"/>
  <c r="P69" i="24"/>
  <c r="F67" i="24"/>
  <c r="V67" i="24"/>
  <c r="J116" i="25"/>
  <c r="E98" i="26"/>
  <c r="M98" i="26"/>
  <c r="U98" i="26"/>
  <c r="D203" i="23"/>
  <c r="L203" i="23"/>
  <c r="T203" i="23"/>
  <c r="D136" i="25"/>
  <c r="L136" i="25"/>
  <c r="T136" i="25"/>
  <c r="P136" i="25"/>
  <c r="C74" i="24"/>
  <c r="C171" i="4" s="1"/>
  <c r="G75" i="24"/>
  <c r="G172" i="4" s="1"/>
  <c r="G67" i="24"/>
  <c r="O75" i="24"/>
  <c r="O172" i="4" s="1"/>
  <c r="O67" i="24"/>
  <c r="W75" i="24"/>
  <c r="W172" i="4" s="1"/>
  <c r="W67" i="24"/>
  <c r="I76" i="24"/>
  <c r="I173" i="4" s="1"/>
  <c r="I68" i="24"/>
  <c r="Q76" i="24"/>
  <c r="Q173" i="4" s="1"/>
  <c r="Q68" i="24"/>
  <c r="C77" i="24"/>
  <c r="C174" i="4" s="1"/>
  <c r="C69" i="24"/>
  <c r="K77" i="24"/>
  <c r="K174" i="4" s="1"/>
  <c r="K69" i="24"/>
  <c r="S77" i="24"/>
  <c r="S174" i="4" s="1"/>
  <c r="S69" i="24"/>
  <c r="D57" i="24"/>
  <c r="L57" i="24"/>
  <c r="T57" i="24"/>
  <c r="T74" i="24" s="1"/>
  <c r="T171" i="4" s="1"/>
  <c r="E136" i="25"/>
  <c r="M136" i="25"/>
  <c r="U136" i="25"/>
  <c r="H146" i="25"/>
  <c r="P146" i="25"/>
  <c r="J146" i="25"/>
  <c r="E110" i="26"/>
  <c r="M110" i="26"/>
  <c r="U110" i="26"/>
  <c r="I105" i="27"/>
  <c r="I143" i="27"/>
  <c r="Q105" i="27"/>
  <c r="Q143" i="27"/>
  <c r="C152" i="27"/>
  <c r="C116" i="27"/>
  <c r="K152" i="27"/>
  <c r="K116" i="27"/>
  <c r="S152" i="27"/>
  <c r="S116" i="27"/>
  <c r="E119" i="27"/>
  <c r="E153" i="27"/>
  <c r="M119" i="27"/>
  <c r="M153" i="27"/>
  <c r="U119" i="27"/>
  <c r="U153" i="27"/>
  <c r="G154" i="27"/>
  <c r="G122" i="27"/>
  <c r="O154" i="27"/>
  <c r="O122" i="27"/>
  <c r="W154" i="27"/>
  <c r="W122" i="27"/>
  <c r="D52" i="24"/>
  <c r="V52" i="24"/>
  <c r="H75" i="24"/>
  <c r="H172" i="4" s="1"/>
  <c r="H67" i="24"/>
  <c r="P75" i="24"/>
  <c r="P172" i="4" s="1"/>
  <c r="P67" i="24"/>
  <c r="B76" i="24"/>
  <c r="B173" i="4" s="1"/>
  <c r="B68" i="24"/>
  <c r="J76" i="24"/>
  <c r="J173" i="4" s="1"/>
  <c r="J68" i="24"/>
  <c r="R76" i="24"/>
  <c r="R173" i="4" s="1"/>
  <c r="R68" i="24"/>
  <c r="D77" i="24"/>
  <c r="D174" i="4" s="1"/>
  <c r="D69" i="24"/>
  <c r="L77" i="24"/>
  <c r="L174" i="4" s="1"/>
  <c r="L69" i="24"/>
  <c r="T77" i="24"/>
  <c r="T174" i="4" s="1"/>
  <c r="T69" i="24"/>
  <c r="N67" i="24"/>
  <c r="H68" i="24"/>
  <c r="F122" i="25"/>
  <c r="H143" i="25"/>
  <c r="H136" i="25" s="1"/>
  <c r="G146" i="25"/>
  <c r="N52" i="24"/>
  <c r="W52" i="24"/>
  <c r="I67" i="24"/>
  <c r="I52" i="24"/>
  <c r="I75" i="24"/>
  <c r="I172" i="4" s="1"/>
  <c r="Q67" i="24"/>
  <c r="Q52" i="24"/>
  <c r="Q75" i="24"/>
  <c r="Q172" i="4" s="1"/>
  <c r="C68" i="24"/>
  <c r="C76" i="24"/>
  <c r="C173" i="4" s="1"/>
  <c r="K68" i="24"/>
  <c r="K76" i="24"/>
  <c r="K173" i="4" s="1"/>
  <c r="S68" i="24"/>
  <c r="S76" i="24"/>
  <c r="S173" i="4" s="1"/>
  <c r="E69" i="24"/>
  <c r="E77" i="24"/>
  <c r="E174" i="4" s="1"/>
  <c r="M69" i="24"/>
  <c r="M77" i="24"/>
  <c r="M174" i="4" s="1"/>
  <c r="U69" i="24"/>
  <c r="U77" i="24"/>
  <c r="U174" i="4" s="1"/>
  <c r="P143" i="25"/>
  <c r="I119" i="30"/>
  <c r="I90" i="30"/>
  <c r="Q119" i="30"/>
  <c r="Q90" i="30"/>
  <c r="C94" i="30"/>
  <c r="C120" i="30"/>
  <c r="K94" i="30"/>
  <c r="K120" i="30"/>
  <c r="S94" i="30"/>
  <c r="S120" i="30"/>
  <c r="E122" i="30"/>
  <c r="E99" i="30"/>
  <c r="M122" i="30"/>
  <c r="M99" i="30"/>
  <c r="U122" i="30"/>
  <c r="U99" i="30"/>
  <c r="G123" i="30"/>
  <c r="G105" i="30"/>
  <c r="O123" i="30"/>
  <c r="O105" i="30"/>
  <c r="W123" i="30"/>
  <c r="W105" i="30"/>
  <c r="F52" i="24"/>
  <c r="O52" i="24"/>
  <c r="B67" i="24"/>
  <c r="B75" i="24"/>
  <c r="B172" i="4" s="1"/>
  <c r="J67" i="24"/>
  <c r="J75" i="24"/>
  <c r="J172" i="4" s="1"/>
  <c r="R67" i="24"/>
  <c r="R75" i="24"/>
  <c r="R172" i="4" s="1"/>
  <c r="D68" i="24"/>
  <c r="D76" i="24"/>
  <c r="D173" i="4" s="1"/>
  <c r="L68" i="24"/>
  <c r="L76" i="24"/>
  <c r="L173" i="4" s="1"/>
  <c r="T68" i="24"/>
  <c r="T76" i="24"/>
  <c r="T173" i="4" s="1"/>
  <c r="F69" i="24"/>
  <c r="F77" i="24"/>
  <c r="F174" i="4" s="1"/>
  <c r="N69" i="24"/>
  <c r="N77" i="24"/>
  <c r="N174" i="4" s="1"/>
  <c r="V69" i="24"/>
  <c r="V77" i="24"/>
  <c r="V174" i="4" s="1"/>
  <c r="D67" i="24"/>
  <c r="T67" i="24"/>
  <c r="D119" i="25"/>
  <c r="D153" i="25"/>
  <c r="D146" i="25" s="1"/>
  <c r="L119" i="25"/>
  <c r="L153" i="25"/>
  <c r="L146" i="25" s="1"/>
  <c r="T119" i="25"/>
  <c r="T153" i="25"/>
  <c r="T146" i="25" s="1"/>
  <c r="V122" i="25"/>
  <c r="N154" i="26"/>
  <c r="F119" i="25"/>
  <c r="N119" i="25"/>
  <c r="V119" i="25"/>
  <c r="F152" i="25"/>
  <c r="F146" i="25" s="1"/>
  <c r="N152" i="25"/>
  <c r="N146" i="25" s="1"/>
  <c r="V152" i="25"/>
  <c r="V146" i="25" s="1"/>
  <c r="B154" i="25"/>
  <c r="B146" i="25" s="1"/>
  <c r="J154" i="25"/>
  <c r="R154" i="25"/>
  <c r="R146" i="25" s="1"/>
  <c r="G122" i="26"/>
  <c r="O122" i="26"/>
  <c r="W122" i="26"/>
  <c r="I152" i="26"/>
  <c r="Q152" i="26"/>
  <c r="F154" i="26"/>
  <c r="M154" i="27"/>
  <c r="M84" i="30"/>
  <c r="E105" i="25"/>
  <c r="M105" i="25"/>
  <c r="U105" i="25"/>
  <c r="I116" i="25"/>
  <c r="Q116" i="25"/>
  <c r="G119" i="25"/>
  <c r="O119" i="25"/>
  <c r="W119" i="25"/>
  <c r="E122" i="25"/>
  <c r="M122" i="25"/>
  <c r="U122" i="25"/>
  <c r="G143" i="25"/>
  <c r="G136" i="25" s="1"/>
  <c r="O143" i="25"/>
  <c r="O136" i="25" s="1"/>
  <c r="W143" i="25"/>
  <c r="W136" i="25" s="1"/>
  <c r="G152" i="25"/>
  <c r="O152" i="25"/>
  <c r="O146" i="25" s="1"/>
  <c r="W152" i="25"/>
  <c r="W146" i="25" s="1"/>
  <c r="I153" i="25"/>
  <c r="I146" i="25" s="1"/>
  <c r="Q153" i="25"/>
  <c r="Q146" i="25" s="1"/>
  <c r="C154" i="25"/>
  <c r="K154" i="25"/>
  <c r="S154" i="25"/>
  <c r="H105" i="26"/>
  <c r="P105" i="26"/>
  <c r="D116" i="26"/>
  <c r="L116" i="26"/>
  <c r="T116" i="26"/>
  <c r="B119" i="26"/>
  <c r="J119" i="26"/>
  <c r="R119" i="26"/>
  <c r="P122" i="26"/>
  <c r="B143" i="26"/>
  <c r="J143" i="26"/>
  <c r="R143" i="26"/>
  <c r="B152" i="26"/>
  <c r="J152" i="26"/>
  <c r="R152" i="26"/>
  <c r="D153" i="26"/>
  <c r="L153" i="26"/>
  <c r="T153" i="26"/>
  <c r="B152" i="27"/>
  <c r="B116" i="27"/>
  <c r="J152" i="27"/>
  <c r="J116" i="27"/>
  <c r="R152" i="27"/>
  <c r="R116" i="27"/>
  <c r="D119" i="27"/>
  <c r="D153" i="27"/>
  <c r="L119" i="27"/>
  <c r="L153" i="27"/>
  <c r="T119" i="27"/>
  <c r="T153" i="27"/>
  <c r="F154" i="27"/>
  <c r="F122" i="27"/>
  <c r="N154" i="27"/>
  <c r="N122" i="27"/>
  <c r="V154" i="27"/>
  <c r="V122" i="27"/>
  <c r="V105" i="27"/>
  <c r="U154" i="27"/>
  <c r="H119" i="30"/>
  <c r="P84" i="30"/>
  <c r="S84" i="30"/>
  <c r="E84" i="30"/>
  <c r="C116" i="25"/>
  <c r="K116" i="25"/>
  <c r="S116" i="25"/>
  <c r="G122" i="25"/>
  <c r="O122" i="25"/>
  <c r="W122" i="25"/>
  <c r="I143" i="25"/>
  <c r="I136" i="25" s="1"/>
  <c r="Q143" i="25"/>
  <c r="Q136" i="25" s="1"/>
  <c r="C153" i="25"/>
  <c r="K153" i="25"/>
  <c r="S153" i="25"/>
  <c r="S146" i="25" s="1"/>
  <c r="F116" i="26"/>
  <c r="N116" i="26"/>
  <c r="V116" i="26"/>
  <c r="B122" i="26"/>
  <c r="J122" i="26"/>
  <c r="R122" i="26"/>
  <c r="D143" i="26"/>
  <c r="L143" i="26"/>
  <c r="T143" i="26"/>
  <c r="F153" i="26"/>
  <c r="N153" i="26"/>
  <c r="V153" i="26"/>
  <c r="B105" i="27"/>
  <c r="B143" i="27"/>
  <c r="J105" i="27"/>
  <c r="J143" i="27"/>
  <c r="R105" i="27"/>
  <c r="R143" i="27"/>
  <c r="D152" i="27"/>
  <c r="D116" i="27"/>
  <c r="L152" i="27"/>
  <c r="L116" i="27"/>
  <c r="T152" i="27"/>
  <c r="T116" i="27"/>
  <c r="F119" i="27"/>
  <c r="F153" i="27"/>
  <c r="N119" i="27"/>
  <c r="N153" i="27"/>
  <c r="V119" i="27"/>
  <c r="V153" i="27"/>
  <c r="H154" i="27"/>
  <c r="H122" i="27"/>
  <c r="P154" i="27"/>
  <c r="P122" i="27"/>
  <c r="N105" i="27"/>
  <c r="Q152" i="27"/>
  <c r="B84" i="29"/>
  <c r="J84" i="29"/>
  <c r="R84" i="29"/>
  <c r="D84" i="29"/>
  <c r="L84" i="29"/>
  <c r="T84" i="29"/>
  <c r="V123" i="29"/>
  <c r="D116" i="25"/>
  <c r="L116" i="25"/>
  <c r="T116" i="25"/>
  <c r="H122" i="25"/>
  <c r="P122" i="25"/>
  <c r="B143" i="25"/>
  <c r="B136" i="25" s="1"/>
  <c r="J143" i="25"/>
  <c r="J136" i="25" s="1"/>
  <c r="R143" i="25"/>
  <c r="R136" i="25" s="1"/>
  <c r="G116" i="26"/>
  <c r="O116" i="26"/>
  <c r="W116" i="26"/>
  <c r="C122" i="26"/>
  <c r="K122" i="26"/>
  <c r="S122" i="26"/>
  <c r="E143" i="26"/>
  <c r="M143" i="26"/>
  <c r="U143" i="26"/>
  <c r="E152" i="27"/>
  <c r="E116" i="27"/>
  <c r="M152" i="27"/>
  <c r="M116" i="27"/>
  <c r="U152" i="27"/>
  <c r="U116" i="27"/>
  <c r="G153" i="27"/>
  <c r="G119" i="27"/>
  <c r="O153" i="27"/>
  <c r="O119" i="27"/>
  <c r="W153" i="27"/>
  <c r="W119" i="27"/>
  <c r="I154" i="27"/>
  <c r="I122" i="27"/>
  <c r="Q154" i="27"/>
  <c r="Q122" i="27"/>
  <c r="E105" i="27"/>
  <c r="O105" i="27"/>
  <c r="C153" i="27"/>
  <c r="H119" i="29"/>
  <c r="H90" i="29"/>
  <c r="P119" i="29"/>
  <c r="P90" i="29"/>
  <c r="B120" i="29"/>
  <c r="B94" i="29"/>
  <c r="J120" i="29"/>
  <c r="J113" i="29" s="1"/>
  <c r="J94" i="29"/>
  <c r="R120" i="29"/>
  <c r="R113" i="29" s="1"/>
  <c r="R94" i="29"/>
  <c r="D122" i="29"/>
  <c r="D113" i="29" s="1"/>
  <c r="D99" i="29"/>
  <c r="L122" i="29"/>
  <c r="L113" i="29" s="1"/>
  <c r="L99" i="29"/>
  <c r="T122" i="29"/>
  <c r="T113" i="29" s="1"/>
  <c r="T99" i="29"/>
  <c r="F105" i="29"/>
  <c r="F123" i="29"/>
  <c r="F113" i="29" s="1"/>
  <c r="N105" i="29"/>
  <c r="N123" i="29"/>
  <c r="N113" i="29" s="1"/>
  <c r="B113" i="29"/>
  <c r="E116" i="25"/>
  <c r="M116" i="25"/>
  <c r="U116" i="25"/>
  <c r="I122" i="25"/>
  <c r="Q122" i="25"/>
  <c r="C143" i="25"/>
  <c r="C136" i="25" s="1"/>
  <c r="K143" i="25"/>
  <c r="K136" i="25" s="1"/>
  <c r="S143" i="25"/>
  <c r="S136" i="25" s="1"/>
  <c r="E153" i="25"/>
  <c r="E146" i="25" s="1"/>
  <c r="M153" i="25"/>
  <c r="M146" i="25" s="1"/>
  <c r="U153" i="25"/>
  <c r="U146" i="25" s="1"/>
  <c r="H116" i="26"/>
  <c r="P116" i="26"/>
  <c r="D122" i="26"/>
  <c r="L122" i="26"/>
  <c r="T122" i="26"/>
  <c r="H153" i="26"/>
  <c r="P153" i="26"/>
  <c r="F152" i="27"/>
  <c r="N152" i="27"/>
  <c r="V152" i="27"/>
  <c r="H153" i="27"/>
  <c r="P153" i="27"/>
  <c r="B154" i="27"/>
  <c r="J154" i="27"/>
  <c r="R154" i="27"/>
  <c r="F105" i="27"/>
  <c r="K153" i="27"/>
  <c r="J84" i="30"/>
  <c r="R84" i="30"/>
  <c r="D84" i="30"/>
  <c r="T84" i="30"/>
  <c r="H84" i="30"/>
  <c r="E154" i="26"/>
  <c r="M154" i="26"/>
  <c r="U154" i="26"/>
  <c r="E122" i="26"/>
  <c r="M122" i="26"/>
  <c r="U122" i="26"/>
  <c r="V154" i="26"/>
  <c r="G116" i="27"/>
  <c r="G152" i="27"/>
  <c r="O116" i="27"/>
  <c r="O152" i="27"/>
  <c r="W116" i="27"/>
  <c r="W152" i="27"/>
  <c r="I153" i="27"/>
  <c r="Q153" i="27"/>
  <c r="C122" i="27"/>
  <c r="C154" i="27"/>
  <c r="K122" i="27"/>
  <c r="K154" i="27"/>
  <c r="S122" i="27"/>
  <c r="S154" i="27"/>
  <c r="G105" i="27"/>
  <c r="S105" i="27"/>
  <c r="Q119" i="27"/>
  <c r="S153" i="27"/>
  <c r="I84" i="30"/>
  <c r="N122" i="26"/>
  <c r="H116" i="27"/>
  <c r="H152" i="27"/>
  <c r="P116" i="27"/>
  <c r="P152" i="27"/>
  <c r="B119" i="27"/>
  <c r="B153" i="27"/>
  <c r="J119" i="27"/>
  <c r="J153" i="27"/>
  <c r="R119" i="27"/>
  <c r="R153" i="27"/>
  <c r="D122" i="27"/>
  <c r="D154" i="27"/>
  <c r="L122" i="27"/>
  <c r="L154" i="27"/>
  <c r="T122" i="27"/>
  <c r="T154" i="27"/>
  <c r="H105" i="27"/>
  <c r="I110" i="27"/>
  <c r="Q110" i="27"/>
  <c r="E154" i="27"/>
  <c r="F84" i="29"/>
  <c r="N84" i="29"/>
  <c r="V84" i="29"/>
  <c r="J90" i="29"/>
  <c r="R90" i="29"/>
  <c r="H105" i="29"/>
  <c r="P105" i="29"/>
  <c r="I119" i="29"/>
  <c r="O120" i="29"/>
  <c r="E122" i="29"/>
  <c r="W122" i="29"/>
  <c r="S123" i="29"/>
  <c r="G119" i="30"/>
  <c r="O119" i="30"/>
  <c r="W119" i="30"/>
  <c r="I120" i="30"/>
  <c r="Q120" i="30"/>
  <c r="G84" i="30"/>
  <c r="O84" i="30"/>
  <c r="W84" i="30"/>
  <c r="M90" i="30"/>
  <c r="N122" i="30"/>
  <c r="M123" i="30"/>
  <c r="G119" i="31"/>
  <c r="G90" i="31"/>
  <c r="O119" i="31"/>
  <c r="O90" i="31"/>
  <c r="W119" i="31"/>
  <c r="W90" i="31"/>
  <c r="I120" i="31"/>
  <c r="I94" i="31"/>
  <c r="Q120" i="31"/>
  <c r="Q94" i="31"/>
  <c r="C122" i="31"/>
  <c r="K122" i="31"/>
  <c r="S122" i="31"/>
  <c r="E123" i="31"/>
  <c r="M123" i="31"/>
  <c r="U123" i="31"/>
  <c r="H119" i="27"/>
  <c r="P119" i="27"/>
  <c r="C94" i="29"/>
  <c r="K94" i="29"/>
  <c r="S94" i="29"/>
  <c r="M99" i="29"/>
  <c r="U99" i="29"/>
  <c r="I105" i="29"/>
  <c r="Q105" i="29"/>
  <c r="G120" i="29"/>
  <c r="G113" i="29" s="1"/>
  <c r="P120" i="29"/>
  <c r="O122" i="29"/>
  <c r="K123" i="29"/>
  <c r="U123" i="29"/>
  <c r="U113" i="29" s="1"/>
  <c r="D122" i="30"/>
  <c r="D99" i="30"/>
  <c r="L122" i="30"/>
  <c r="L99" i="30"/>
  <c r="T122" i="30"/>
  <c r="T99" i="30"/>
  <c r="F123" i="30"/>
  <c r="N123" i="30"/>
  <c r="V123" i="30"/>
  <c r="V94" i="30"/>
  <c r="J99" i="30"/>
  <c r="V99" i="30"/>
  <c r="N105" i="30"/>
  <c r="P119" i="30"/>
  <c r="O120" i="30"/>
  <c r="R122" i="30"/>
  <c r="P123" i="30"/>
  <c r="H119" i="31"/>
  <c r="H90" i="31"/>
  <c r="P119" i="31"/>
  <c r="P90" i="31"/>
  <c r="B120" i="31"/>
  <c r="B94" i="31"/>
  <c r="J120" i="31"/>
  <c r="J94" i="31"/>
  <c r="R120" i="31"/>
  <c r="R94" i="31"/>
  <c r="D122" i="31"/>
  <c r="D99" i="31"/>
  <c r="L122" i="31"/>
  <c r="L99" i="31"/>
  <c r="T122" i="31"/>
  <c r="T99" i="31"/>
  <c r="F123" i="31"/>
  <c r="F105" i="31"/>
  <c r="N123" i="31"/>
  <c r="N105" i="31"/>
  <c r="V123" i="31"/>
  <c r="V105" i="31"/>
  <c r="E90" i="29"/>
  <c r="M90" i="29"/>
  <c r="V119" i="29"/>
  <c r="I120" i="29"/>
  <c r="H122" i="29"/>
  <c r="Q122" i="29"/>
  <c r="Q113" i="29" s="1"/>
  <c r="E123" i="29"/>
  <c r="W123" i="29"/>
  <c r="B90" i="30"/>
  <c r="B119" i="30"/>
  <c r="J90" i="30"/>
  <c r="J119" i="30"/>
  <c r="R90" i="30"/>
  <c r="R119" i="30"/>
  <c r="D120" i="30"/>
  <c r="L120" i="30"/>
  <c r="T120" i="30"/>
  <c r="D94" i="30"/>
  <c r="B99" i="30"/>
  <c r="U119" i="30"/>
  <c r="U123" i="30"/>
  <c r="B119" i="31"/>
  <c r="J119" i="31"/>
  <c r="R119" i="31"/>
  <c r="D120" i="31"/>
  <c r="L120" i="31"/>
  <c r="T120" i="31"/>
  <c r="F122" i="31"/>
  <c r="N122" i="31"/>
  <c r="V122" i="31"/>
  <c r="H123" i="31"/>
  <c r="P123" i="31"/>
  <c r="F90" i="29"/>
  <c r="N90" i="29"/>
  <c r="F94" i="29"/>
  <c r="N94" i="29"/>
  <c r="V94" i="29"/>
  <c r="D105" i="29"/>
  <c r="L105" i="29"/>
  <c r="T105" i="29"/>
  <c r="W119" i="29"/>
  <c r="I122" i="29"/>
  <c r="S122" i="29"/>
  <c r="S113" i="29" s="1"/>
  <c r="O123" i="29"/>
  <c r="C90" i="30"/>
  <c r="C119" i="30"/>
  <c r="K90" i="30"/>
  <c r="K119" i="30"/>
  <c r="S90" i="30"/>
  <c r="S119" i="30"/>
  <c r="E120" i="30"/>
  <c r="M120" i="30"/>
  <c r="U120" i="30"/>
  <c r="G122" i="30"/>
  <c r="O122" i="30"/>
  <c r="W122" i="30"/>
  <c r="I105" i="30"/>
  <c r="I123" i="30"/>
  <c r="Q105" i="30"/>
  <c r="Q123" i="30"/>
  <c r="E94" i="30"/>
  <c r="O99" i="30"/>
  <c r="F105" i="30"/>
  <c r="B120" i="30"/>
  <c r="C122" i="30"/>
  <c r="D123" i="30"/>
  <c r="C90" i="31"/>
  <c r="C119" i="31"/>
  <c r="G122" i="31"/>
  <c r="O122" i="31"/>
  <c r="W122" i="31"/>
  <c r="I123" i="31"/>
  <c r="Q123" i="31"/>
  <c r="U72" i="33"/>
  <c r="F116" i="27"/>
  <c r="N116" i="27"/>
  <c r="V116" i="27"/>
  <c r="B122" i="27"/>
  <c r="J122" i="27"/>
  <c r="R122" i="27"/>
  <c r="G90" i="29"/>
  <c r="O90" i="29"/>
  <c r="W94" i="29"/>
  <c r="E105" i="29"/>
  <c r="K122" i="29"/>
  <c r="G123" i="29"/>
  <c r="H122" i="30"/>
  <c r="P122" i="30"/>
  <c r="B123" i="30"/>
  <c r="J123" i="30"/>
  <c r="R123" i="30"/>
  <c r="H90" i="30"/>
  <c r="F94" i="30"/>
  <c r="F99" i="30"/>
  <c r="P99" i="30"/>
  <c r="H122" i="31"/>
  <c r="P122" i="31"/>
  <c r="B123" i="31"/>
  <c r="J123" i="31"/>
  <c r="R123" i="31"/>
  <c r="B99" i="29"/>
  <c r="J99" i="29"/>
  <c r="R99" i="29"/>
  <c r="C122" i="29"/>
  <c r="C113" i="29" s="1"/>
  <c r="I122" i="30"/>
  <c r="Q122" i="30"/>
  <c r="C123" i="30"/>
  <c r="K123" i="30"/>
  <c r="S123" i="30"/>
  <c r="G94" i="30"/>
  <c r="G99" i="30"/>
  <c r="Q99" i="30"/>
  <c r="J105" i="30"/>
  <c r="V105" i="30"/>
  <c r="H123" i="30"/>
  <c r="G120" i="31"/>
  <c r="O120" i="31"/>
  <c r="W120" i="31"/>
  <c r="I122" i="31"/>
  <c r="Q122" i="31"/>
  <c r="Q90" i="29"/>
  <c r="K99" i="29"/>
  <c r="F119" i="30"/>
  <c r="N119" i="30"/>
  <c r="V119" i="30"/>
  <c r="H120" i="30"/>
  <c r="P120" i="30"/>
  <c r="F84" i="30"/>
  <c r="N84" i="30"/>
  <c r="V84" i="30"/>
  <c r="L90" i="30"/>
  <c r="V90" i="30"/>
  <c r="H94" i="30"/>
  <c r="T94" i="30"/>
  <c r="H99" i="30"/>
  <c r="K105" i="30"/>
  <c r="J120" i="30"/>
  <c r="L123" i="30"/>
  <c r="H120" i="31"/>
  <c r="P120" i="31"/>
  <c r="B122" i="31"/>
  <c r="J122" i="31"/>
  <c r="R122" i="31"/>
  <c r="E105" i="31"/>
  <c r="M105" i="31"/>
  <c r="U105" i="31"/>
  <c r="K119" i="31"/>
  <c r="S119" i="31"/>
  <c r="E120" i="31"/>
  <c r="M120" i="31"/>
  <c r="U120" i="31"/>
  <c r="C123" i="31"/>
  <c r="K123" i="31"/>
  <c r="S123" i="31"/>
  <c r="H79" i="33"/>
  <c r="H72" i="33" s="1"/>
  <c r="H60" i="33"/>
  <c r="P79" i="33"/>
  <c r="P72" i="33" s="1"/>
  <c r="P60" i="33"/>
  <c r="C57" i="34"/>
  <c r="C78" i="34"/>
  <c r="K57" i="34"/>
  <c r="K78" i="34"/>
  <c r="S57" i="34"/>
  <c r="S78" i="34"/>
  <c r="E79" i="34"/>
  <c r="E60" i="34"/>
  <c r="M79" i="34"/>
  <c r="M60" i="34"/>
  <c r="U79" i="34"/>
  <c r="U60" i="34"/>
  <c r="G63" i="34"/>
  <c r="G80" i="34"/>
  <c r="O63" i="34"/>
  <c r="O80" i="34"/>
  <c r="W63" i="34"/>
  <c r="W80" i="34"/>
  <c r="D79" i="35"/>
  <c r="H94" i="31"/>
  <c r="P94" i="31"/>
  <c r="B99" i="31"/>
  <c r="J99" i="31"/>
  <c r="R99" i="31"/>
  <c r="D119" i="31"/>
  <c r="L119" i="31"/>
  <c r="T119" i="31"/>
  <c r="F120" i="31"/>
  <c r="N120" i="31"/>
  <c r="V120" i="31"/>
  <c r="D123" i="31"/>
  <c r="L123" i="31"/>
  <c r="T123" i="31"/>
  <c r="I79" i="33"/>
  <c r="I72" i="33" s="1"/>
  <c r="I60" i="33"/>
  <c r="Q79" i="33"/>
  <c r="Q72" i="33" s="1"/>
  <c r="Q60" i="33"/>
  <c r="Q63" i="33"/>
  <c r="D57" i="34"/>
  <c r="D78" i="34"/>
  <c r="L57" i="34"/>
  <c r="L78" i="34"/>
  <c r="T57" i="34"/>
  <c r="T78" i="34"/>
  <c r="F79" i="34"/>
  <c r="F60" i="34"/>
  <c r="N79" i="34"/>
  <c r="N60" i="34"/>
  <c r="V79" i="34"/>
  <c r="V60" i="34"/>
  <c r="H63" i="34"/>
  <c r="H80" i="34"/>
  <c r="P63" i="34"/>
  <c r="P80" i="34"/>
  <c r="M79" i="35"/>
  <c r="I90" i="31"/>
  <c r="Q90" i="31"/>
  <c r="C99" i="31"/>
  <c r="K99" i="31"/>
  <c r="S99" i="31"/>
  <c r="G105" i="31"/>
  <c r="O105" i="31"/>
  <c r="W105" i="31"/>
  <c r="E119" i="31"/>
  <c r="M119" i="31"/>
  <c r="U119" i="31"/>
  <c r="F51" i="33"/>
  <c r="N51" i="33"/>
  <c r="V51" i="33"/>
  <c r="L57" i="33"/>
  <c r="V57" i="33"/>
  <c r="N60" i="33"/>
  <c r="H63" i="33"/>
  <c r="R63" i="33"/>
  <c r="E78" i="34"/>
  <c r="M78" i="34"/>
  <c r="U78" i="34"/>
  <c r="G79" i="34"/>
  <c r="O79" i="34"/>
  <c r="W79" i="34"/>
  <c r="I80" i="34"/>
  <c r="Q80" i="34"/>
  <c r="B78" i="35"/>
  <c r="J78" i="35"/>
  <c r="L79" i="35"/>
  <c r="F80" i="35"/>
  <c r="N80" i="35"/>
  <c r="E51" i="35"/>
  <c r="M51" i="35"/>
  <c r="U51" i="35"/>
  <c r="V79" i="35"/>
  <c r="G51" i="37"/>
  <c r="O51" i="37"/>
  <c r="W51" i="37"/>
  <c r="F119" i="31"/>
  <c r="N119" i="31"/>
  <c r="V119" i="31"/>
  <c r="G51" i="33"/>
  <c r="O51" i="33"/>
  <c r="W51" i="33"/>
  <c r="M57" i="33"/>
  <c r="W57" i="33"/>
  <c r="I63" i="33"/>
  <c r="S63" i="33"/>
  <c r="F78" i="34"/>
  <c r="N78" i="34"/>
  <c r="V78" i="34"/>
  <c r="H79" i="34"/>
  <c r="P79" i="34"/>
  <c r="B80" i="34"/>
  <c r="J80" i="34"/>
  <c r="R80" i="34"/>
  <c r="C78" i="35"/>
  <c r="K78" i="35"/>
  <c r="S78" i="35"/>
  <c r="U79" i="35"/>
  <c r="G80" i="35"/>
  <c r="O80" i="35"/>
  <c r="W80" i="35"/>
  <c r="J80" i="35"/>
  <c r="C94" i="31"/>
  <c r="K94" i="31"/>
  <c r="S94" i="31"/>
  <c r="E99" i="31"/>
  <c r="M99" i="31"/>
  <c r="U99" i="31"/>
  <c r="I105" i="31"/>
  <c r="Q105" i="31"/>
  <c r="B57" i="33"/>
  <c r="B78" i="33"/>
  <c r="B72" i="33" s="1"/>
  <c r="B78" i="34"/>
  <c r="J57" i="33"/>
  <c r="J78" i="33"/>
  <c r="J72" i="33" s="1"/>
  <c r="J78" i="34"/>
  <c r="R57" i="33"/>
  <c r="R78" i="33"/>
  <c r="R72" i="33" s="1"/>
  <c r="R78" i="35"/>
  <c r="R78" i="34"/>
  <c r="D79" i="33"/>
  <c r="D72" i="33" s="1"/>
  <c r="D79" i="34"/>
  <c r="L79" i="33"/>
  <c r="L72" i="33" s="1"/>
  <c r="L79" i="34"/>
  <c r="T79" i="33"/>
  <c r="T72" i="33" s="1"/>
  <c r="T79" i="34"/>
  <c r="F63" i="33"/>
  <c r="F80" i="33"/>
  <c r="F72" i="33" s="1"/>
  <c r="F80" i="34"/>
  <c r="N63" i="33"/>
  <c r="N80" i="33"/>
  <c r="N72" i="33" s="1"/>
  <c r="N80" i="34"/>
  <c r="V63" i="33"/>
  <c r="V80" i="33"/>
  <c r="V72" i="33" s="1"/>
  <c r="V80" i="34"/>
  <c r="D57" i="33"/>
  <c r="N57" i="33"/>
  <c r="F60" i="33"/>
  <c r="J63" i="33"/>
  <c r="E78" i="33"/>
  <c r="G78" i="34"/>
  <c r="O78" i="34"/>
  <c r="W78" i="34"/>
  <c r="I79" i="34"/>
  <c r="Q79" i="34"/>
  <c r="C80" i="34"/>
  <c r="K80" i="34"/>
  <c r="S80" i="34"/>
  <c r="H51" i="34"/>
  <c r="P51" i="34"/>
  <c r="D57" i="35"/>
  <c r="D78" i="35"/>
  <c r="L57" i="35"/>
  <c r="L78" i="35"/>
  <c r="T57" i="35"/>
  <c r="T78" i="35"/>
  <c r="F79" i="35"/>
  <c r="F60" i="35"/>
  <c r="N60" i="35"/>
  <c r="N79" i="35"/>
  <c r="H80" i="35"/>
  <c r="H63" i="35"/>
  <c r="P80" i="35"/>
  <c r="P63" i="35"/>
  <c r="G51" i="35"/>
  <c r="O51" i="35"/>
  <c r="W51" i="35"/>
  <c r="S80" i="35"/>
  <c r="B105" i="31"/>
  <c r="J105" i="31"/>
  <c r="R105" i="31"/>
  <c r="C57" i="33"/>
  <c r="C78" i="33"/>
  <c r="C72" i="33" s="1"/>
  <c r="K57" i="33"/>
  <c r="K78" i="33"/>
  <c r="K72" i="33" s="1"/>
  <c r="S57" i="33"/>
  <c r="S78" i="33"/>
  <c r="S72" i="33" s="1"/>
  <c r="E79" i="33"/>
  <c r="E79" i="35"/>
  <c r="G63" i="33"/>
  <c r="G80" i="33"/>
  <c r="G72" i="33" s="1"/>
  <c r="O63" i="33"/>
  <c r="O80" i="33"/>
  <c r="O72" i="33" s="1"/>
  <c r="W63" i="33"/>
  <c r="W80" i="33"/>
  <c r="W72" i="33" s="1"/>
  <c r="O57" i="33"/>
  <c r="G60" i="33"/>
  <c r="K63" i="33"/>
  <c r="H51" i="35"/>
  <c r="P51" i="35"/>
  <c r="I78" i="37"/>
  <c r="I57" i="37"/>
  <c r="Q78" i="37"/>
  <c r="Q57" i="37"/>
  <c r="C79" i="37"/>
  <c r="C60" i="37"/>
  <c r="K79" i="37"/>
  <c r="K60" i="37"/>
  <c r="S79" i="37"/>
  <c r="S60" i="37"/>
  <c r="E80" i="37"/>
  <c r="E63" i="37"/>
  <c r="M80" i="37"/>
  <c r="M63" i="37"/>
  <c r="U80" i="37"/>
  <c r="U63" i="37"/>
  <c r="G99" i="31"/>
  <c r="O99" i="31"/>
  <c r="W99" i="31"/>
  <c r="F57" i="33"/>
  <c r="T60" i="33"/>
  <c r="B63" i="33"/>
  <c r="F78" i="35"/>
  <c r="N78" i="35"/>
  <c r="V78" i="35"/>
  <c r="R80" i="35"/>
  <c r="I51" i="35"/>
  <c r="Q51" i="35"/>
  <c r="H99" i="31"/>
  <c r="P99" i="31"/>
  <c r="G57" i="33"/>
  <c r="C63" i="33"/>
  <c r="C51" i="34"/>
  <c r="K51" i="34"/>
  <c r="S51" i="34"/>
  <c r="G78" i="35"/>
  <c r="O78" i="35"/>
  <c r="W78" i="35"/>
  <c r="E78" i="35"/>
  <c r="M78" i="35"/>
  <c r="U78" i="35"/>
  <c r="G79" i="35"/>
  <c r="O79" i="35"/>
  <c r="O60" i="35"/>
  <c r="W79" i="35"/>
  <c r="W60" i="35"/>
  <c r="I80" i="35"/>
  <c r="Q80" i="35"/>
  <c r="I78" i="35"/>
  <c r="B80" i="35"/>
  <c r="K80" i="35"/>
  <c r="T80" i="35"/>
  <c r="B57" i="37"/>
  <c r="B78" i="37"/>
  <c r="J57" i="37"/>
  <c r="J78" i="37"/>
  <c r="R57" i="37"/>
  <c r="R78" i="37"/>
  <c r="D79" i="37"/>
  <c r="D60" i="37"/>
  <c r="L79" i="37"/>
  <c r="L72" i="37" s="1"/>
  <c r="L60" i="37"/>
  <c r="T79" i="37"/>
  <c r="T72" i="37" s="1"/>
  <c r="T60" i="37"/>
  <c r="F63" i="37"/>
  <c r="F80" i="37"/>
  <c r="N63" i="37"/>
  <c r="N80" i="37"/>
  <c r="V63" i="37"/>
  <c r="V80" i="37"/>
  <c r="I78" i="38"/>
  <c r="Q78" i="38"/>
  <c r="C79" i="38"/>
  <c r="K79" i="38"/>
  <c r="S79" i="38"/>
  <c r="E80" i="38"/>
  <c r="M80" i="38"/>
  <c r="U80" i="38"/>
  <c r="G57" i="34"/>
  <c r="O57" i="34"/>
  <c r="W57" i="34"/>
  <c r="C63" i="34"/>
  <c r="K63" i="34"/>
  <c r="S63" i="34"/>
  <c r="P57" i="35"/>
  <c r="P79" i="35"/>
  <c r="C80" i="35"/>
  <c r="L80" i="35"/>
  <c r="U80" i="35"/>
  <c r="C57" i="37"/>
  <c r="C78" i="37"/>
  <c r="K57" i="37"/>
  <c r="K78" i="37"/>
  <c r="S57" i="37"/>
  <c r="S78" i="37"/>
  <c r="S72" i="37" s="1"/>
  <c r="E79" i="37"/>
  <c r="E60" i="37"/>
  <c r="M79" i="37"/>
  <c r="M60" i="37"/>
  <c r="U79" i="37"/>
  <c r="U60" i="37"/>
  <c r="G63" i="37"/>
  <c r="G80" i="37"/>
  <c r="O63" i="37"/>
  <c r="O80" i="37"/>
  <c r="W63" i="37"/>
  <c r="W80" i="37"/>
  <c r="D80" i="37"/>
  <c r="B78" i="38"/>
  <c r="J78" i="38"/>
  <c r="R78" i="38"/>
  <c r="D79" i="38"/>
  <c r="L79" i="38"/>
  <c r="T79" i="38"/>
  <c r="V80" i="38"/>
  <c r="H57" i="34"/>
  <c r="P57" i="34"/>
  <c r="D63" i="34"/>
  <c r="L63" i="34"/>
  <c r="T63" i="34"/>
  <c r="G60" i="35"/>
  <c r="Q63" i="35"/>
  <c r="H79" i="35"/>
  <c r="Q79" i="35"/>
  <c r="M80" i="35"/>
  <c r="V80" i="35"/>
  <c r="C57" i="38"/>
  <c r="C78" i="38"/>
  <c r="K57" i="38"/>
  <c r="K78" i="38"/>
  <c r="S57" i="38"/>
  <c r="S78" i="38"/>
  <c r="E79" i="38"/>
  <c r="E60" i="38"/>
  <c r="M79" i="38"/>
  <c r="M60" i="38"/>
  <c r="U79" i="38"/>
  <c r="U60" i="38"/>
  <c r="G63" i="38"/>
  <c r="G80" i="38"/>
  <c r="F78" i="39"/>
  <c r="N78" i="39"/>
  <c r="H79" i="39"/>
  <c r="B80" i="39"/>
  <c r="G60" i="34"/>
  <c r="O60" i="34"/>
  <c r="W60" i="34"/>
  <c r="I63" i="35"/>
  <c r="R63" i="35"/>
  <c r="I79" i="35"/>
  <c r="R79" i="35"/>
  <c r="E80" i="35"/>
  <c r="E78" i="37"/>
  <c r="E78" i="38"/>
  <c r="M78" i="37"/>
  <c r="M78" i="38"/>
  <c r="U78" i="37"/>
  <c r="U72" i="37" s="1"/>
  <c r="U78" i="38"/>
  <c r="G79" i="37"/>
  <c r="G79" i="38"/>
  <c r="O79" i="37"/>
  <c r="O79" i="38"/>
  <c r="W79" i="37"/>
  <c r="W79" i="38"/>
  <c r="I80" i="37"/>
  <c r="I80" i="38"/>
  <c r="I63" i="37"/>
  <c r="Q80" i="37"/>
  <c r="Q63" i="37"/>
  <c r="E57" i="37"/>
  <c r="U57" i="37"/>
  <c r="J60" i="37"/>
  <c r="T63" i="37"/>
  <c r="H60" i="34"/>
  <c r="P60" i="34"/>
  <c r="J79" i="35"/>
  <c r="S79" i="35"/>
  <c r="F78" i="37"/>
  <c r="F72" i="37" s="1"/>
  <c r="F57" i="37"/>
  <c r="N78" i="37"/>
  <c r="N72" i="37" s="1"/>
  <c r="N57" i="37"/>
  <c r="V78" i="37"/>
  <c r="V57" i="37"/>
  <c r="H79" i="37"/>
  <c r="H72" i="37" s="1"/>
  <c r="H60" i="37"/>
  <c r="P79" i="37"/>
  <c r="P72" i="37" s="1"/>
  <c r="P60" i="37"/>
  <c r="B80" i="37"/>
  <c r="B72" i="37" s="1"/>
  <c r="B63" i="37"/>
  <c r="J80" i="37"/>
  <c r="J72" i="37" s="1"/>
  <c r="J63" i="37"/>
  <c r="R80" i="37"/>
  <c r="R63" i="37"/>
  <c r="B51" i="37"/>
  <c r="J51" i="37"/>
  <c r="R51" i="37"/>
  <c r="Q80" i="38"/>
  <c r="I60" i="34"/>
  <c r="Q60" i="34"/>
  <c r="B60" i="35"/>
  <c r="K79" i="35"/>
  <c r="T79" i="35"/>
  <c r="G78" i="39"/>
  <c r="G78" i="37"/>
  <c r="G57" i="37"/>
  <c r="O78" i="37"/>
  <c r="O78" i="39"/>
  <c r="O57" i="37"/>
  <c r="W78" i="37"/>
  <c r="W57" i="37"/>
  <c r="W78" i="39"/>
  <c r="I79" i="37"/>
  <c r="I60" i="37"/>
  <c r="I79" i="39"/>
  <c r="Q79" i="37"/>
  <c r="Q60" i="37"/>
  <c r="Q79" i="39"/>
  <c r="C80" i="37"/>
  <c r="C63" i="37"/>
  <c r="C80" i="39"/>
  <c r="K80" i="37"/>
  <c r="K80" i="39"/>
  <c r="K63" i="37"/>
  <c r="S80" i="37"/>
  <c r="S63" i="37"/>
  <c r="S80" i="39"/>
  <c r="O60" i="37"/>
  <c r="F78" i="38"/>
  <c r="N78" i="38"/>
  <c r="V78" i="38"/>
  <c r="H79" i="38"/>
  <c r="P79" i="38"/>
  <c r="B80" i="38"/>
  <c r="J80" i="38"/>
  <c r="R80" i="38"/>
  <c r="B60" i="34"/>
  <c r="J60" i="34"/>
  <c r="R60" i="34"/>
  <c r="E57" i="35"/>
  <c r="M57" i="35"/>
  <c r="U57" i="35"/>
  <c r="C60" i="35"/>
  <c r="G78" i="38"/>
  <c r="O78" i="38"/>
  <c r="W78" i="38"/>
  <c r="I79" i="38"/>
  <c r="Q79" i="38"/>
  <c r="C80" i="38"/>
  <c r="K80" i="38"/>
  <c r="S80" i="38"/>
  <c r="R78" i="39"/>
  <c r="L79" i="39"/>
  <c r="T79" i="39"/>
  <c r="N80" i="39"/>
  <c r="N80" i="38"/>
  <c r="W80" i="38"/>
  <c r="C57" i="39"/>
  <c r="N57" i="39"/>
  <c r="H60" i="39"/>
  <c r="B63" i="39"/>
  <c r="W63" i="39"/>
  <c r="J78" i="39"/>
  <c r="V78" i="39"/>
  <c r="M79" i="39"/>
  <c r="F81" i="41"/>
  <c r="N81" i="41"/>
  <c r="V81" i="41"/>
  <c r="H80" i="38"/>
  <c r="P80" i="38"/>
  <c r="F57" i="38"/>
  <c r="N57" i="38"/>
  <c r="V57" i="38"/>
  <c r="D60" i="38"/>
  <c r="L60" i="38"/>
  <c r="T60" i="38"/>
  <c r="B63" i="38"/>
  <c r="J63" i="38"/>
  <c r="R63" i="38"/>
  <c r="F80" i="38"/>
  <c r="O80" i="38"/>
  <c r="T60" i="39"/>
  <c r="N63" i="39"/>
  <c r="K78" i="39"/>
  <c r="F80" i="39"/>
  <c r="R80" i="39"/>
  <c r="C69" i="45"/>
  <c r="S69" i="45"/>
  <c r="G57" i="38"/>
  <c r="O57" i="38"/>
  <c r="W57" i="38"/>
  <c r="C63" i="38"/>
  <c r="K63" i="38"/>
  <c r="S63" i="38"/>
  <c r="H78" i="39"/>
  <c r="P78" i="39"/>
  <c r="B79" i="39"/>
  <c r="J79" i="39"/>
  <c r="R79" i="39"/>
  <c r="D80" i="39"/>
  <c r="L80" i="39"/>
  <c r="T80" i="39"/>
  <c r="F57" i="39"/>
  <c r="P57" i="39"/>
  <c r="J60" i="39"/>
  <c r="U60" i="39"/>
  <c r="D63" i="39"/>
  <c r="O63" i="39"/>
  <c r="D79" i="39"/>
  <c r="P79" i="39"/>
  <c r="G80" i="39"/>
  <c r="J69" i="45"/>
  <c r="H57" i="38"/>
  <c r="P57" i="38"/>
  <c r="F60" i="38"/>
  <c r="N60" i="38"/>
  <c r="V60" i="38"/>
  <c r="D63" i="38"/>
  <c r="L63" i="38"/>
  <c r="T63" i="38"/>
  <c r="D78" i="38"/>
  <c r="L78" i="38"/>
  <c r="T78" i="38"/>
  <c r="I57" i="39"/>
  <c r="I78" i="39"/>
  <c r="Q57" i="39"/>
  <c r="Q78" i="39"/>
  <c r="C79" i="39"/>
  <c r="C60" i="39"/>
  <c r="K79" i="39"/>
  <c r="K60" i="39"/>
  <c r="S79" i="39"/>
  <c r="S60" i="39"/>
  <c r="E63" i="39"/>
  <c r="E80" i="39"/>
  <c r="M63" i="39"/>
  <c r="M80" i="39"/>
  <c r="U63" i="39"/>
  <c r="U80" i="39"/>
  <c r="R57" i="39"/>
  <c r="L60" i="39"/>
  <c r="B78" i="39"/>
  <c r="E79" i="39"/>
  <c r="V80" i="39"/>
  <c r="I63" i="41"/>
  <c r="Q63" i="41"/>
  <c r="G81" i="41"/>
  <c r="O81" i="41"/>
  <c r="W81" i="41"/>
  <c r="S57" i="39"/>
  <c r="J80" i="39"/>
  <c r="I90" i="41"/>
  <c r="I81" i="41" s="1"/>
  <c r="I90" i="43"/>
  <c r="I72" i="41"/>
  <c r="I90" i="42"/>
  <c r="Q90" i="41"/>
  <c r="Q81" i="41" s="1"/>
  <c r="Q90" i="43"/>
  <c r="Q72" i="41"/>
  <c r="Q90" i="42"/>
  <c r="B63" i="41"/>
  <c r="J63" i="41"/>
  <c r="R63" i="41"/>
  <c r="H81" i="41"/>
  <c r="P81" i="41"/>
  <c r="B90" i="43"/>
  <c r="J90" i="43"/>
  <c r="R90" i="43"/>
  <c r="H60" i="38"/>
  <c r="P60" i="38"/>
  <c r="V63" i="38"/>
  <c r="B72" i="41"/>
  <c r="B90" i="42"/>
  <c r="B90" i="41"/>
  <c r="B81" i="41" s="1"/>
  <c r="J72" i="41"/>
  <c r="J90" i="42"/>
  <c r="J90" i="41"/>
  <c r="J81" i="41" s="1"/>
  <c r="R72" i="41"/>
  <c r="R90" i="42"/>
  <c r="R90" i="41"/>
  <c r="R81" i="41" s="1"/>
  <c r="C90" i="43"/>
  <c r="K90" i="43"/>
  <c r="S90" i="43"/>
  <c r="I60" i="38"/>
  <c r="Q60" i="38"/>
  <c r="T63" i="39"/>
  <c r="C72" i="41"/>
  <c r="C90" i="41"/>
  <c r="C81" i="41" s="1"/>
  <c r="K72" i="41"/>
  <c r="K90" i="41"/>
  <c r="K81" i="41" s="1"/>
  <c r="S72" i="41"/>
  <c r="S90" i="41"/>
  <c r="S81" i="41" s="1"/>
  <c r="B60" i="38"/>
  <c r="J60" i="38"/>
  <c r="R60" i="38"/>
  <c r="H63" i="38"/>
  <c r="P63" i="38"/>
  <c r="E78" i="39"/>
  <c r="E57" i="39"/>
  <c r="M78" i="39"/>
  <c r="M57" i="39"/>
  <c r="U78" i="39"/>
  <c r="U57" i="39"/>
  <c r="G79" i="39"/>
  <c r="G60" i="39"/>
  <c r="O79" i="39"/>
  <c r="O60" i="39"/>
  <c r="W79" i="39"/>
  <c r="W60" i="39"/>
  <c r="I80" i="39"/>
  <c r="I63" i="39"/>
  <c r="Q80" i="39"/>
  <c r="Q63" i="39"/>
  <c r="C90" i="42"/>
  <c r="K90" i="42"/>
  <c r="S90" i="42"/>
  <c r="G90" i="42"/>
  <c r="O90" i="42"/>
  <c r="W90" i="42"/>
  <c r="D90" i="43"/>
  <c r="L90" i="43"/>
  <c r="T90" i="43"/>
  <c r="E60" i="45"/>
  <c r="M60" i="45"/>
  <c r="U60" i="45"/>
  <c r="F77" i="45"/>
  <c r="F69" i="45" s="1"/>
  <c r="V77" i="45"/>
  <c r="V69" i="45" s="1"/>
  <c r="I77" i="46"/>
  <c r="I60" i="46"/>
  <c r="Q77" i="46"/>
  <c r="Q60" i="46"/>
  <c r="C77" i="47"/>
  <c r="K77" i="47"/>
  <c r="S77" i="47"/>
  <c r="U77" i="47"/>
  <c r="H73" i="51"/>
  <c r="P73" i="51"/>
  <c r="B73" i="51"/>
  <c r="J73" i="51"/>
  <c r="R73" i="51"/>
  <c r="H90" i="42"/>
  <c r="P90" i="42"/>
  <c r="E90" i="43"/>
  <c r="M90" i="43"/>
  <c r="U90" i="43"/>
  <c r="N60" i="45"/>
  <c r="B60" i="46"/>
  <c r="B77" i="46"/>
  <c r="J60" i="46"/>
  <c r="J77" i="46"/>
  <c r="R60" i="46"/>
  <c r="R77" i="46"/>
  <c r="D77" i="47"/>
  <c r="L77" i="47"/>
  <c r="T77" i="47"/>
  <c r="F90" i="43"/>
  <c r="N90" i="43"/>
  <c r="V90" i="43"/>
  <c r="C77" i="46"/>
  <c r="K77" i="46"/>
  <c r="S77" i="46"/>
  <c r="B52" i="46"/>
  <c r="J52" i="46"/>
  <c r="R52" i="46"/>
  <c r="D73" i="49"/>
  <c r="L73" i="49"/>
  <c r="T73" i="49"/>
  <c r="C83" i="50"/>
  <c r="D103" i="49"/>
  <c r="D96" i="49" s="1"/>
  <c r="D80" i="49"/>
  <c r="L103" i="49"/>
  <c r="L96" i="49" s="1"/>
  <c r="L80" i="49"/>
  <c r="T103" i="49"/>
  <c r="T96" i="49" s="1"/>
  <c r="T80" i="49"/>
  <c r="H105" i="49"/>
  <c r="H87" i="49"/>
  <c r="P105" i="49"/>
  <c r="P87" i="49"/>
  <c r="I103" i="50"/>
  <c r="I80" i="50"/>
  <c r="Q103" i="50"/>
  <c r="Q80" i="50"/>
  <c r="E105" i="50"/>
  <c r="E87" i="50"/>
  <c r="M105" i="50"/>
  <c r="M87" i="50"/>
  <c r="U105" i="50"/>
  <c r="U87" i="50"/>
  <c r="I73" i="50"/>
  <c r="Q73" i="50"/>
  <c r="K83" i="50"/>
  <c r="H72" i="41"/>
  <c r="P72" i="41"/>
  <c r="E72" i="42"/>
  <c r="M72" i="42"/>
  <c r="U72" i="42"/>
  <c r="B72" i="43"/>
  <c r="J72" i="43"/>
  <c r="R72" i="43"/>
  <c r="I60" i="45"/>
  <c r="Q60" i="45"/>
  <c r="E60" i="46"/>
  <c r="E77" i="46"/>
  <c r="M60" i="46"/>
  <c r="M77" i="46"/>
  <c r="U60" i="46"/>
  <c r="U77" i="46"/>
  <c r="G77" i="47"/>
  <c r="G60" i="47"/>
  <c r="O77" i="47"/>
  <c r="O60" i="47"/>
  <c r="W77" i="47"/>
  <c r="W60" i="47"/>
  <c r="U96" i="49"/>
  <c r="F73" i="49"/>
  <c r="N73" i="49"/>
  <c r="V73" i="49"/>
  <c r="H73" i="49"/>
  <c r="P73" i="49"/>
  <c r="E96" i="49"/>
  <c r="M96" i="49"/>
  <c r="S83" i="50"/>
  <c r="D103" i="51"/>
  <c r="L103" i="51"/>
  <c r="T103" i="51"/>
  <c r="F104" i="51"/>
  <c r="N104" i="51"/>
  <c r="V104" i="51"/>
  <c r="H105" i="51"/>
  <c r="P105" i="51"/>
  <c r="F72" i="42"/>
  <c r="N72" i="42"/>
  <c r="V72" i="42"/>
  <c r="C72" i="43"/>
  <c r="K72" i="43"/>
  <c r="S72" i="43"/>
  <c r="F77" i="46"/>
  <c r="F60" i="46"/>
  <c r="N77" i="46"/>
  <c r="N60" i="46"/>
  <c r="V77" i="46"/>
  <c r="V60" i="46"/>
  <c r="U52" i="46"/>
  <c r="D77" i="46"/>
  <c r="H77" i="47"/>
  <c r="P77" i="47"/>
  <c r="C52" i="47"/>
  <c r="K52" i="47"/>
  <c r="S52" i="47"/>
  <c r="F83" i="49"/>
  <c r="C73" i="50"/>
  <c r="K73" i="50"/>
  <c r="S73" i="50"/>
  <c r="E73" i="50"/>
  <c r="M73" i="50"/>
  <c r="U73" i="50"/>
  <c r="H83" i="51"/>
  <c r="D69" i="45"/>
  <c r="L69" i="45"/>
  <c r="T69" i="45"/>
  <c r="F52" i="46"/>
  <c r="N52" i="46"/>
  <c r="V52" i="46"/>
  <c r="L77" i="46"/>
  <c r="I77" i="47"/>
  <c r="Q77" i="47"/>
  <c r="E77" i="47"/>
  <c r="N83" i="49"/>
  <c r="D103" i="50"/>
  <c r="L103" i="50"/>
  <c r="T103" i="50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F73" i="51"/>
  <c r="N73" i="51"/>
  <c r="V73" i="51"/>
  <c r="P83" i="51"/>
  <c r="D60" i="45"/>
  <c r="L60" i="45"/>
  <c r="T60" i="45"/>
  <c r="H77" i="46"/>
  <c r="P77" i="46"/>
  <c r="T77" i="46"/>
  <c r="B77" i="47"/>
  <c r="J77" i="47"/>
  <c r="R77" i="47"/>
  <c r="E52" i="47"/>
  <c r="M52" i="47"/>
  <c r="U52" i="47"/>
  <c r="G52" i="47"/>
  <c r="O52" i="47"/>
  <c r="W52" i="47"/>
  <c r="M77" i="47"/>
  <c r="V83" i="49"/>
  <c r="F96" i="49"/>
  <c r="N96" i="49"/>
  <c r="V96" i="49"/>
  <c r="F80" i="49"/>
  <c r="N80" i="49"/>
  <c r="V80" i="49"/>
  <c r="D83" i="49"/>
  <c r="L83" i="49"/>
  <c r="T83" i="49"/>
  <c r="H104" i="49"/>
  <c r="P104" i="49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G80" i="49"/>
  <c r="O80" i="49"/>
  <c r="W80" i="49"/>
  <c r="E83" i="49"/>
  <c r="M83" i="49"/>
  <c r="U83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B60" i="47"/>
  <c r="J60" i="47"/>
  <c r="R60" i="47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D80" i="51"/>
  <c r="L80" i="51"/>
  <c r="T80" i="51"/>
  <c r="C80" i="49"/>
  <c r="K80" i="49"/>
  <c r="S80" i="49"/>
  <c r="H80" i="50"/>
  <c r="P80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H96" i="49" l="1"/>
  <c r="P96" i="49"/>
  <c r="K96" i="49"/>
  <c r="C96" i="49"/>
  <c r="S96" i="49"/>
  <c r="M72" i="37"/>
  <c r="W72" i="37"/>
  <c r="E72" i="37"/>
  <c r="C72" i="37"/>
  <c r="D72" i="37"/>
  <c r="G72" i="37"/>
  <c r="V72" i="37"/>
  <c r="K72" i="37"/>
  <c r="R72" i="37"/>
  <c r="E72" i="33"/>
  <c r="E113" i="29"/>
  <c r="P113" i="29"/>
  <c r="O113" i="29"/>
  <c r="V113" i="29"/>
  <c r="K113" i="29"/>
  <c r="H113" i="29"/>
  <c r="K74" i="24"/>
  <c r="K171" i="4" s="1"/>
  <c r="C146" i="25"/>
  <c r="L74" i="24"/>
  <c r="L171" i="4" s="1"/>
  <c r="B74" i="24"/>
  <c r="B171" i="4" s="1"/>
  <c r="K146" i="25"/>
  <c r="D132" i="23"/>
  <c r="U161" i="23"/>
  <c r="U61" i="20"/>
  <c r="V205" i="23"/>
  <c r="L146" i="23"/>
  <c r="Q146" i="23"/>
  <c r="G132" i="23"/>
  <c r="W139" i="23"/>
  <c r="W132" i="23" s="1"/>
  <c r="W60" i="20"/>
  <c r="L132" i="23"/>
  <c r="O160" i="23"/>
  <c r="S144" i="23"/>
  <c r="S132" i="23" s="1"/>
  <c r="S60" i="20"/>
  <c r="J165" i="23"/>
  <c r="P139" i="23"/>
  <c r="P132" i="23" s="1"/>
  <c r="P60" i="20"/>
  <c r="L205" i="23"/>
  <c r="I205" i="23"/>
  <c r="U146" i="23"/>
  <c r="F77" i="20"/>
  <c r="F168" i="4" s="1"/>
  <c r="T165" i="23"/>
  <c r="E77" i="20"/>
  <c r="E168" i="4" s="1"/>
  <c r="G205" i="23"/>
  <c r="D77" i="20"/>
  <c r="D168" i="4" s="1"/>
  <c r="C77" i="20"/>
  <c r="C168" i="4" s="1"/>
  <c r="U205" i="23"/>
  <c r="U158" i="23"/>
  <c r="E153" i="23"/>
  <c r="G146" i="23"/>
  <c r="B165" i="23"/>
  <c r="W160" i="23"/>
  <c r="R165" i="23"/>
  <c r="E132" i="23"/>
  <c r="C146" i="23"/>
  <c r="M165" i="23"/>
  <c r="L59" i="20"/>
  <c r="L112" i="4" s="1"/>
  <c r="L114" i="4"/>
  <c r="G194" i="23"/>
  <c r="O132" i="23"/>
  <c r="V138" i="4"/>
  <c r="M205" i="23"/>
  <c r="M194" i="21"/>
  <c r="G76" i="20"/>
  <c r="G167" i="4" s="1"/>
  <c r="G65" i="4"/>
  <c r="G138" i="4" s="1"/>
  <c r="V194" i="23"/>
  <c r="N194" i="23"/>
  <c r="O205" i="21"/>
  <c r="G205" i="21"/>
  <c r="N205" i="23"/>
  <c r="T194" i="23"/>
  <c r="L194" i="23"/>
  <c r="W205" i="23"/>
  <c r="T205" i="23"/>
  <c r="H178" i="19"/>
  <c r="F102" i="16"/>
  <c r="F165" i="4" s="1"/>
  <c r="J217" i="19"/>
  <c r="J80" i="16"/>
  <c r="J109" i="4" s="1"/>
  <c r="D217" i="19"/>
  <c r="D80" i="16"/>
  <c r="D109" i="4" s="1"/>
  <c r="K79" i="16"/>
  <c r="K108" i="4" s="1"/>
  <c r="K109" i="4"/>
  <c r="C217" i="19"/>
  <c r="C77" i="16"/>
  <c r="C76" i="16" s="1"/>
  <c r="C80" i="16"/>
  <c r="C178" i="19"/>
  <c r="K178" i="19"/>
  <c r="I190" i="19"/>
  <c r="W217" i="19"/>
  <c r="W80" i="16"/>
  <c r="W109" i="4" s="1"/>
  <c r="R217" i="19"/>
  <c r="R80" i="16"/>
  <c r="R109" i="4" s="1"/>
  <c r="V178" i="19"/>
  <c r="N178" i="19"/>
  <c r="O217" i="18"/>
  <c r="O97" i="16"/>
  <c r="O95" i="16" s="1"/>
  <c r="R97" i="16"/>
  <c r="R95" i="16" s="1"/>
  <c r="J97" i="16"/>
  <c r="J95" i="16" s="1"/>
  <c r="U217" i="18"/>
  <c r="Q91" i="16"/>
  <c r="Q89" i="16" s="1"/>
  <c r="Q62" i="4"/>
  <c r="Q135" i="4" s="1"/>
  <c r="W217" i="18"/>
  <c r="W97" i="16"/>
  <c r="W95" i="16" s="1"/>
  <c r="N101" i="16"/>
  <c r="N164" i="4" s="1"/>
  <c r="N62" i="4"/>
  <c r="N135" i="4" s="1"/>
  <c r="N91" i="16"/>
  <c r="V101" i="16"/>
  <c r="V164" i="4" s="1"/>
  <c r="V62" i="4"/>
  <c r="V135" i="4" s="1"/>
  <c r="V91" i="16"/>
  <c r="Q95" i="16"/>
  <c r="V52" i="16"/>
  <c r="V61" i="4" s="1"/>
  <c r="V134" i="4" s="1"/>
  <c r="L229" i="17"/>
  <c r="Q52" i="16"/>
  <c r="Q61" i="4" s="1"/>
  <c r="Q134" i="4" s="1"/>
  <c r="R62" i="4"/>
  <c r="R135" i="4" s="1"/>
  <c r="R52" i="16"/>
  <c r="R61" i="4" s="1"/>
  <c r="R134" i="4" s="1"/>
  <c r="D229" i="17"/>
  <c r="H5" i="7"/>
  <c r="H55" i="7" s="1"/>
  <c r="H204" i="15"/>
  <c r="S204" i="15"/>
  <c r="C204" i="15"/>
  <c r="H101" i="12"/>
  <c r="H162" i="4" s="1"/>
  <c r="S75" i="12"/>
  <c r="S105" i="4"/>
  <c r="U233" i="15"/>
  <c r="U76" i="12"/>
  <c r="Q101" i="12"/>
  <c r="Q162" i="4" s="1"/>
  <c r="K101" i="12"/>
  <c r="K162" i="4" s="1"/>
  <c r="O204" i="15"/>
  <c r="Q105" i="4"/>
  <c r="R233" i="15"/>
  <c r="R76" i="12"/>
  <c r="K204" i="15"/>
  <c r="H73" i="12"/>
  <c r="H102" i="4" s="1"/>
  <c r="D204" i="15"/>
  <c r="V204" i="15"/>
  <c r="K105" i="4"/>
  <c r="N204" i="15"/>
  <c r="M204" i="15"/>
  <c r="P233" i="15"/>
  <c r="P76" i="12"/>
  <c r="P71" i="12"/>
  <c r="P70" i="12" s="1"/>
  <c r="F204" i="15"/>
  <c r="O98" i="12"/>
  <c r="O159" i="4" s="1"/>
  <c r="O57" i="4"/>
  <c r="O132" i="4" s="1"/>
  <c r="P86" i="12"/>
  <c r="P57" i="4"/>
  <c r="P132" i="4" s="1"/>
  <c r="W63" i="12"/>
  <c r="W86" i="12"/>
  <c r="W98" i="12"/>
  <c r="W159" i="4" s="1"/>
  <c r="U63" i="12"/>
  <c r="U86" i="12"/>
  <c r="M63" i="12"/>
  <c r="J3" i="4"/>
  <c r="J128" i="4" s="1"/>
  <c r="J5" i="4"/>
  <c r="E5" i="4"/>
  <c r="E3" i="4"/>
  <c r="E128" i="4" s="1"/>
  <c r="B3" i="4"/>
  <c r="B128" i="4" s="1"/>
  <c r="B5" i="4"/>
  <c r="F3" i="4"/>
  <c r="F128" i="4" s="1"/>
  <c r="F5" i="4"/>
  <c r="V63" i="12"/>
  <c r="N63" i="12"/>
  <c r="N55" i="4" s="1"/>
  <c r="V86" i="12"/>
  <c r="V98" i="12"/>
  <c r="V159" i="4" s="1"/>
  <c r="N86" i="12"/>
  <c r="F86" i="12"/>
  <c r="F57" i="4"/>
  <c r="F132" i="4" s="1"/>
  <c r="N98" i="12"/>
  <c r="N159" i="4" s="1"/>
  <c r="O136" i="11"/>
  <c r="O55" i="8"/>
  <c r="O100" i="4" s="1"/>
  <c r="O52" i="8"/>
  <c r="O51" i="8" s="1"/>
  <c r="N136" i="11"/>
  <c r="N55" i="8"/>
  <c r="N52" i="8"/>
  <c r="N51" i="8" s="1"/>
  <c r="K136" i="11"/>
  <c r="K55" i="8"/>
  <c r="K52" i="8"/>
  <c r="K51" i="8" s="1"/>
  <c r="G136" i="11"/>
  <c r="G55" i="8"/>
  <c r="G52" i="8"/>
  <c r="G51" i="8" s="1"/>
  <c r="O54" i="8"/>
  <c r="O99" i="4" s="1"/>
  <c r="O101" i="4"/>
  <c r="J52" i="8"/>
  <c r="J51" i="8" s="1"/>
  <c r="F136" i="11"/>
  <c r="F55" i="8"/>
  <c r="F100" i="4" s="1"/>
  <c r="C5" i="7"/>
  <c r="C53" i="7" s="1"/>
  <c r="K147" i="11"/>
  <c r="K56" i="8"/>
  <c r="K101" i="4" s="1"/>
  <c r="C136" i="11"/>
  <c r="C55" i="8"/>
  <c r="C52" i="8"/>
  <c r="C51" i="8" s="1"/>
  <c r="W136" i="11"/>
  <c r="W55" i="8"/>
  <c r="W52" i="8"/>
  <c r="W51" i="8" s="1"/>
  <c r="S100" i="4"/>
  <c r="S54" i="8"/>
  <c r="S99" i="4" s="1"/>
  <c r="J147" i="11"/>
  <c r="J56" i="8"/>
  <c r="J101" i="4" s="1"/>
  <c r="V136" i="11"/>
  <c r="V55" i="8"/>
  <c r="V100" i="4" s="1"/>
  <c r="B55" i="8"/>
  <c r="B52" i="8"/>
  <c r="B51" i="8" s="1"/>
  <c r="B136" i="11"/>
  <c r="L5" i="7"/>
  <c r="L52" i="7" s="1"/>
  <c r="R136" i="11"/>
  <c r="R55" i="8"/>
  <c r="R52" i="8"/>
  <c r="R51" i="8" s="1"/>
  <c r="U59" i="8"/>
  <c r="U65" i="8"/>
  <c r="U154" i="4" s="1"/>
  <c r="N59" i="8"/>
  <c r="O59" i="8"/>
  <c r="O52" i="4"/>
  <c r="O129" i="4" s="1"/>
  <c r="O65" i="8"/>
  <c r="O154" i="4" s="1"/>
  <c r="N65" i="8"/>
  <c r="N154" i="4" s="1"/>
  <c r="F59" i="8"/>
  <c r="F65" i="8"/>
  <c r="F154" i="4" s="1"/>
  <c r="D5" i="7"/>
  <c r="U5" i="7"/>
  <c r="U52" i="7" s="1"/>
  <c r="W59" i="8"/>
  <c r="W52" i="4"/>
  <c r="W129" i="4" s="1"/>
  <c r="V5" i="7"/>
  <c r="V53" i="7" s="1"/>
  <c r="K5" i="7"/>
  <c r="K54" i="7" s="1"/>
  <c r="J5" i="7"/>
  <c r="J54" i="7" s="1"/>
  <c r="S54" i="7"/>
  <c r="Q5" i="7"/>
  <c r="Q53" i="7" s="1"/>
  <c r="E53" i="7"/>
  <c r="N5" i="7"/>
  <c r="N53" i="7" s="1"/>
  <c r="M5" i="7"/>
  <c r="M52" i="7" s="1"/>
  <c r="M47" i="6"/>
  <c r="M44" i="6"/>
  <c r="O44" i="6"/>
  <c r="O45" i="6"/>
  <c r="O42" i="6"/>
  <c r="O43" i="6"/>
  <c r="O46" i="6"/>
  <c r="O47" i="6"/>
  <c r="O48" i="6"/>
  <c r="O41" i="6" s="1"/>
  <c r="T42" i="6"/>
  <c r="T44" i="6"/>
  <c r="L47" i="6"/>
  <c r="C43" i="6"/>
  <c r="Q27" i="5"/>
  <c r="M46" i="6"/>
  <c r="C46" i="6"/>
  <c r="V48" i="6"/>
  <c r="I44" i="6"/>
  <c r="G48" i="6"/>
  <c r="I43" i="6"/>
  <c r="G43" i="6"/>
  <c r="G42" i="6"/>
  <c r="F27" i="5"/>
  <c r="U47" i="6"/>
  <c r="L5" i="6"/>
  <c r="H43" i="6"/>
  <c r="P5" i="6"/>
  <c r="V46" i="6"/>
  <c r="G45" i="6"/>
  <c r="G41" i="6" s="1"/>
  <c r="E55" i="7"/>
  <c r="T53" i="7"/>
  <c r="W5" i="6"/>
  <c r="U143" i="23"/>
  <c r="U140" i="23"/>
  <c r="U139" i="23"/>
  <c r="U137" i="23"/>
  <c r="U144" i="23"/>
  <c r="U60" i="20"/>
  <c r="U57" i="20"/>
  <c r="U56" i="20" s="1"/>
  <c r="U141" i="23"/>
  <c r="T65" i="8"/>
  <c r="T154" i="4" s="1"/>
  <c r="T59" i="8"/>
  <c r="T52" i="4"/>
  <c r="G165" i="23"/>
  <c r="T65" i="4"/>
  <c r="T138" i="4" s="1"/>
  <c r="M191" i="19"/>
  <c r="M187" i="19"/>
  <c r="M183" i="19"/>
  <c r="M229" i="19"/>
  <c r="M192" i="19"/>
  <c r="M188" i="19"/>
  <c r="M185" i="19"/>
  <c r="M81" i="16"/>
  <c r="M184" i="19"/>
  <c r="F178" i="19"/>
  <c r="J42" i="6"/>
  <c r="J46" i="6"/>
  <c r="J45" i="6"/>
  <c r="J47" i="6"/>
  <c r="J48" i="6"/>
  <c r="J43" i="6"/>
  <c r="J44" i="6"/>
  <c r="I98" i="12"/>
  <c r="I159" i="4" s="1"/>
  <c r="I86" i="12"/>
  <c r="I57" i="4"/>
  <c r="I132" i="4" s="1"/>
  <c r="I63" i="12"/>
  <c r="M161" i="23"/>
  <c r="M154" i="23"/>
  <c r="M151" i="23"/>
  <c r="M155" i="23"/>
  <c r="M163" i="23"/>
  <c r="M158" i="23"/>
  <c r="M61" i="20"/>
  <c r="M153" i="23"/>
  <c r="M160" i="23"/>
  <c r="M157" i="23"/>
  <c r="N132" i="23"/>
  <c r="M217" i="19"/>
  <c r="M80" i="16"/>
  <c r="M77" i="16"/>
  <c r="M76" i="16" s="1"/>
  <c r="P217" i="19"/>
  <c r="P80" i="16"/>
  <c r="P77" i="16"/>
  <c r="P76" i="16" s="1"/>
  <c r="K104" i="4"/>
  <c r="K73" i="12"/>
  <c r="N89" i="16"/>
  <c r="Q176" i="23"/>
  <c r="Q172" i="23"/>
  <c r="Q179" i="23"/>
  <c r="Q170" i="23"/>
  <c r="Q62" i="20"/>
  <c r="Q175" i="23"/>
  <c r="Q171" i="23"/>
  <c r="K140" i="23"/>
  <c r="K139" i="23"/>
  <c r="K137" i="23"/>
  <c r="K144" i="23"/>
  <c r="K143" i="23"/>
  <c r="K60" i="20"/>
  <c r="K57" i="20"/>
  <c r="K56" i="20" s="1"/>
  <c r="K141" i="23"/>
  <c r="I217" i="19"/>
  <c r="I80" i="16"/>
  <c r="I77" i="16"/>
  <c r="I76" i="16" s="1"/>
  <c r="G89" i="16"/>
  <c r="F5" i="5"/>
  <c r="H217" i="18"/>
  <c r="H97" i="16"/>
  <c r="H95" i="16" s="1"/>
  <c r="T218" i="15"/>
  <c r="T214" i="15"/>
  <c r="T210" i="15"/>
  <c r="T253" i="15"/>
  <c r="T211" i="15"/>
  <c r="T213" i="15"/>
  <c r="T217" i="15"/>
  <c r="T78" i="12"/>
  <c r="T209" i="15"/>
  <c r="T216" i="15"/>
  <c r="J55" i="4"/>
  <c r="J130" i="4" s="1"/>
  <c r="R54" i="7"/>
  <c r="R55" i="7"/>
  <c r="R53" i="7"/>
  <c r="R52" i="7"/>
  <c r="F74" i="24"/>
  <c r="F171" i="4" s="1"/>
  <c r="F69" i="4"/>
  <c r="F142" i="4" s="1"/>
  <c r="O72" i="37"/>
  <c r="H74" i="24"/>
  <c r="H171" i="4" s="1"/>
  <c r="H69" i="4"/>
  <c r="H142" i="4" s="1"/>
  <c r="T229" i="17"/>
  <c r="N97" i="16"/>
  <c r="N95" i="16" s="1"/>
  <c r="N217" i="18"/>
  <c r="G61" i="4"/>
  <c r="G134" i="4" s="1"/>
  <c r="B98" i="12"/>
  <c r="B159" i="4" s="1"/>
  <c r="B86" i="12"/>
  <c r="B57" i="4"/>
  <c r="B132" i="4" s="1"/>
  <c r="B63" i="12"/>
  <c r="U136" i="11"/>
  <c r="U52" i="8"/>
  <c r="U51" i="8" s="1"/>
  <c r="U55" i="8"/>
  <c r="I5" i="7"/>
  <c r="I53" i="7" s="1"/>
  <c r="N27" i="5"/>
  <c r="K98" i="12"/>
  <c r="K159" i="4" s="1"/>
  <c r="K86" i="12"/>
  <c r="K63" i="12"/>
  <c r="K57" i="4"/>
  <c r="K132" i="4" s="1"/>
  <c r="S178" i="19"/>
  <c r="P178" i="19"/>
  <c r="Q204" i="15"/>
  <c r="D98" i="12"/>
  <c r="D159" i="4" s="1"/>
  <c r="D86" i="12"/>
  <c r="D63" i="12"/>
  <c r="D57" i="4"/>
  <c r="D132" i="4" s="1"/>
  <c r="O27" i="5"/>
  <c r="N170" i="23"/>
  <c r="N179" i="23"/>
  <c r="N176" i="23"/>
  <c r="N172" i="23"/>
  <c r="N62" i="20"/>
  <c r="V116" i="4"/>
  <c r="I176" i="23"/>
  <c r="I172" i="23"/>
  <c r="I179" i="23"/>
  <c r="I170" i="23"/>
  <c r="I57" i="20"/>
  <c r="I56" i="20" s="1"/>
  <c r="I62" i="20"/>
  <c r="O161" i="23"/>
  <c r="O151" i="23"/>
  <c r="O155" i="23"/>
  <c r="O154" i="23"/>
  <c r="O163" i="23"/>
  <c r="O158" i="23"/>
  <c r="O61" i="20"/>
  <c r="O57" i="20"/>
  <c r="O56" i="20" s="1"/>
  <c r="D161" i="23"/>
  <c r="D163" i="23"/>
  <c r="D155" i="23"/>
  <c r="D154" i="23"/>
  <c r="D151" i="23"/>
  <c r="D158" i="23"/>
  <c r="D61" i="20"/>
  <c r="D57" i="20"/>
  <c r="D56" i="20" s="1"/>
  <c r="U74" i="24"/>
  <c r="U171" i="4" s="1"/>
  <c r="U69" i="4"/>
  <c r="U142" i="4" s="1"/>
  <c r="O179" i="23"/>
  <c r="O176" i="23"/>
  <c r="O172" i="23"/>
  <c r="O170" i="23"/>
  <c r="O62" i="20"/>
  <c r="F161" i="23"/>
  <c r="F158" i="23"/>
  <c r="F154" i="23"/>
  <c r="F163" i="23"/>
  <c r="F155" i="23"/>
  <c r="F151" i="23"/>
  <c r="F61" i="20"/>
  <c r="F57" i="20"/>
  <c r="F56" i="20" s="1"/>
  <c r="E217" i="19"/>
  <c r="E80" i="16"/>
  <c r="E77" i="16"/>
  <c r="E76" i="16" s="1"/>
  <c r="L76" i="20"/>
  <c r="L167" i="4" s="1"/>
  <c r="L65" i="4"/>
  <c r="L138" i="4" s="1"/>
  <c r="E195" i="19"/>
  <c r="E191" i="19"/>
  <c r="E187" i="19"/>
  <c r="E183" i="19"/>
  <c r="E229" i="19"/>
  <c r="E192" i="19"/>
  <c r="E188" i="19"/>
  <c r="E185" i="19"/>
  <c r="E81" i="16"/>
  <c r="R65" i="4"/>
  <c r="R138" i="4" s="1"/>
  <c r="H217" i="19"/>
  <c r="H80" i="16"/>
  <c r="H77" i="16"/>
  <c r="H76" i="16" s="1"/>
  <c r="E190" i="19"/>
  <c r="R191" i="19"/>
  <c r="R187" i="19"/>
  <c r="R183" i="19"/>
  <c r="R229" i="19"/>
  <c r="R192" i="19"/>
  <c r="R188" i="19"/>
  <c r="R81" i="16"/>
  <c r="R77" i="16"/>
  <c r="R76" i="16" s="1"/>
  <c r="R185" i="19"/>
  <c r="K89" i="16"/>
  <c r="L253" i="15"/>
  <c r="L218" i="15"/>
  <c r="L214" i="15"/>
  <c r="L210" i="15"/>
  <c r="L211" i="15"/>
  <c r="L213" i="15"/>
  <c r="L217" i="15"/>
  <c r="L78" i="12"/>
  <c r="L209" i="15"/>
  <c r="C117" i="11"/>
  <c r="P55" i="4"/>
  <c r="L233" i="15"/>
  <c r="L71" i="12"/>
  <c r="L70" i="12" s="1"/>
  <c r="L76" i="12"/>
  <c r="M136" i="11"/>
  <c r="M52" i="8"/>
  <c r="M51" i="8" s="1"/>
  <c r="M55" i="8"/>
  <c r="L61" i="4"/>
  <c r="L134" i="4" s="1"/>
  <c r="L65" i="8"/>
  <c r="L154" i="4" s="1"/>
  <c r="L52" i="4"/>
  <c r="L59" i="8"/>
  <c r="T136" i="11"/>
  <c r="T55" i="8"/>
  <c r="T52" i="8"/>
  <c r="T51" i="8" s="1"/>
  <c r="H147" i="11"/>
  <c r="H56" i="8"/>
  <c r="H52" i="8"/>
  <c r="H51" i="8" s="1"/>
  <c r="J54" i="8"/>
  <c r="J99" i="4" s="1"/>
  <c r="J100" i="4"/>
  <c r="Q59" i="8"/>
  <c r="Q65" i="8"/>
  <c r="Q154" i="4" s="1"/>
  <c r="Q52" i="4"/>
  <c r="B253" i="15"/>
  <c r="B217" i="15"/>
  <c r="B213" i="15"/>
  <c r="B209" i="15"/>
  <c r="B218" i="15"/>
  <c r="B214" i="15"/>
  <c r="B210" i="15"/>
  <c r="B211" i="15"/>
  <c r="B78" i="12"/>
  <c r="B71" i="12"/>
  <c r="B70" i="12" s="1"/>
  <c r="N48" i="6"/>
  <c r="D46" i="6"/>
  <c r="E5" i="6"/>
  <c r="Q45" i="6"/>
  <c r="E96" i="12"/>
  <c r="E157" i="4" s="1"/>
  <c r="E55" i="4"/>
  <c r="L44" i="6"/>
  <c r="U45" i="6"/>
  <c r="B44" i="6"/>
  <c r="U48" i="6"/>
  <c r="G27" i="5"/>
  <c r="S53" i="7"/>
  <c r="U27" i="5"/>
  <c r="R59" i="8"/>
  <c r="R65" i="8"/>
  <c r="R154" i="4" s="1"/>
  <c r="R52" i="4"/>
  <c r="B59" i="8"/>
  <c r="B52" i="4"/>
  <c r="D27" i="5"/>
  <c r="T52" i="7"/>
  <c r="I27" i="5"/>
  <c r="I5" i="5" s="1"/>
  <c r="I47" i="5" s="1"/>
  <c r="B46" i="6"/>
  <c r="S3" i="4"/>
  <c r="S5" i="4"/>
  <c r="I74" i="24"/>
  <c r="I171" i="4" s="1"/>
  <c r="I69" i="4"/>
  <c r="I142" i="4" s="1"/>
  <c r="N171" i="23"/>
  <c r="E163" i="23"/>
  <c r="E155" i="23"/>
  <c r="E154" i="23"/>
  <c r="E151" i="23"/>
  <c r="E158" i="23"/>
  <c r="E161" i="23"/>
  <c r="E61" i="20"/>
  <c r="E57" i="20"/>
  <c r="E56" i="20" s="1"/>
  <c r="R143" i="23"/>
  <c r="R139" i="23"/>
  <c r="R144" i="23"/>
  <c r="R140" i="23"/>
  <c r="R137" i="23"/>
  <c r="R60" i="20"/>
  <c r="R57" i="20"/>
  <c r="R56" i="20" s="1"/>
  <c r="K157" i="23"/>
  <c r="S175" i="23"/>
  <c r="T161" i="23"/>
  <c r="T163" i="23"/>
  <c r="T155" i="23"/>
  <c r="T158" i="23"/>
  <c r="T154" i="23"/>
  <c r="T151" i="23"/>
  <c r="T61" i="20"/>
  <c r="T57" i="20"/>
  <c r="T56" i="20" s="1"/>
  <c r="I171" i="23"/>
  <c r="F153" i="23"/>
  <c r="E157" i="23"/>
  <c r="E65" i="4"/>
  <c r="E138" i="4" s="1"/>
  <c r="D65" i="4"/>
  <c r="D138" i="4" s="1"/>
  <c r="J65" i="4"/>
  <c r="J138" i="4" s="1"/>
  <c r="R184" i="19"/>
  <c r="M217" i="18"/>
  <c r="M97" i="16"/>
  <c r="M95" i="16" s="1"/>
  <c r="N217" i="19"/>
  <c r="N77" i="16"/>
  <c r="N76" i="16" s="1"/>
  <c r="N80" i="16"/>
  <c r="F97" i="16"/>
  <c r="F95" i="16" s="1"/>
  <c r="F217" i="18"/>
  <c r="D217" i="18"/>
  <c r="D97" i="16"/>
  <c r="D95" i="16" s="1"/>
  <c r="E89" i="16"/>
  <c r="U218" i="15"/>
  <c r="U214" i="15"/>
  <c r="U210" i="15"/>
  <c r="U253" i="15"/>
  <c r="U211" i="15"/>
  <c r="U217" i="15"/>
  <c r="U213" i="15"/>
  <c r="U209" i="15"/>
  <c r="U78" i="12"/>
  <c r="U71" i="12"/>
  <c r="U70" i="12" s="1"/>
  <c r="V233" i="15"/>
  <c r="V71" i="12"/>
  <c r="V70" i="12" s="1"/>
  <c r="V76" i="12"/>
  <c r="H96" i="12"/>
  <c r="H157" i="4" s="1"/>
  <c r="H55" i="4"/>
  <c r="E136" i="11"/>
  <c r="E52" i="8"/>
  <c r="E51" i="8" s="1"/>
  <c r="E55" i="8"/>
  <c r="C98" i="12"/>
  <c r="C159" i="4" s="1"/>
  <c r="C86" i="12"/>
  <c r="C63" i="12"/>
  <c r="C57" i="4"/>
  <c r="C132" i="4" s="1"/>
  <c r="F89" i="16"/>
  <c r="O55" i="4"/>
  <c r="D65" i="8"/>
  <c r="D154" i="4" s="1"/>
  <c r="D52" i="4"/>
  <c r="D59" i="8"/>
  <c r="V54" i="8"/>
  <c r="V99" i="4" s="1"/>
  <c r="I54" i="8"/>
  <c r="I99" i="4" s="1"/>
  <c r="I100" i="4"/>
  <c r="Q42" i="6"/>
  <c r="Q47" i="6"/>
  <c r="D44" i="6"/>
  <c r="M45" i="6"/>
  <c r="B48" i="6"/>
  <c r="J27" i="5"/>
  <c r="W5" i="7"/>
  <c r="M48" i="6"/>
  <c r="M27" i="5"/>
  <c r="F43" i="6"/>
  <c r="Q102" i="4"/>
  <c r="I113" i="29"/>
  <c r="T116" i="4"/>
  <c r="D160" i="23"/>
  <c r="K163" i="23"/>
  <c r="K158" i="23"/>
  <c r="K161" i="23"/>
  <c r="K155" i="23"/>
  <c r="K154" i="23"/>
  <c r="K151" i="23"/>
  <c r="K61" i="20"/>
  <c r="W179" i="23"/>
  <c r="W176" i="23"/>
  <c r="W172" i="23"/>
  <c r="W170" i="23"/>
  <c r="W62" i="20"/>
  <c r="V161" i="23"/>
  <c r="V158" i="23"/>
  <c r="V154" i="23"/>
  <c r="V155" i="23"/>
  <c r="V163" i="23"/>
  <c r="V151" i="23"/>
  <c r="V61" i="20"/>
  <c r="S163" i="23"/>
  <c r="S155" i="23"/>
  <c r="S154" i="23"/>
  <c r="S151" i="23"/>
  <c r="S161" i="23"/>
  <c r="S158" i="23"/>
  <c r="S61" i="20"/>
  <c r="S57" i="20"/>
  <c r="S56" i="20" s="1"/>
  <c r="S157" i="23"/>
  <c r="W171" i="23"/>
  <c r="V157" i="23"/>
  <c r="W191" i="19"/>
  <c r="W187" i="19"/>
  <c r="W183" i="19"/>
  <c r="W229" i="19"/>
  <c r="W192" i="19"/>
  <c r="W188" i="19"/>
  <c r="W185" i="19"/>
  <c r="W81" i="16"/>
  <c r="W77" i="16"/>
  <c r="W76" i="16" s="1"/>
  <c r="E184" i="19"/>
  <c r="B65" i="4"/>
  <c r="B138" i="4" s="1"/>
  <c r="E97" i="16"/>
  <c r="E95" i="16" s="1"/>
  <c r="E217" i="18"/>
  <c r="R190" i="19"/>
  <c r="S217" i="18"/>
  <c r="S97" i="16"/>
  <c r="S95" i="16" s="1"/>
  <c r="P229" i="17"/>
  <c r="U61" i="4"/>
  <c r="U134" i="4" s="1"/>
  <c r="C89" i="16"/>
  <c r="W233" i="15"/>
  <c r="W71" i="12"/>
  <c r="W70" i="12" s="1"/>
  <c r="W76" i="12"/>
  <c r="N233" i="15"/>
  <c r="N71" i="12"/>
  <c r="N70" i="12" s="1"/>
  <c r="N76" i="12"/>
  <c r="D233" i="15"/>
  <c r="D71" i="12"/>
  <c r="D70" i="12" s="1"/>
  <c r="D76" i="12"/>
  <c r="V55" i="4"/>
  <c r="W55" i="4"/>
  <c r="L136" i="11"/>
  <c r="L55" i="8"/>
  <c r="L52" i="8"/>
  <c r="L51" i="8" s="1"/>
  <c r="S65" i="8"/>
  <c r="S154" i="4" s="1"/>
  <c r="S59" i="8"/>
  <c r="S52" i="4"/>
  <c r="I59" i="8"/>
  <c r="I65" i="8"/>
  <c r="I154" i="4" s="1"/>
  <c r="I52" i="4"/>
  <c r="N44" i="6"/>
  <c r="R253" i="15"/>
  <c r="R217" i="15"/>
  <c r="R213" i="15"/>
  <c r="R209" i="15"/>
  <c r="R218" i="15"/>
  <c r="R214" i="15"/>
  <c r="R210" i="15"/>
  <c r="R211" i="15"/>
  <c r="R78" i="12"/>
  <c r="R71" i="12"/>
  <c r="R70" i="12" s="1"/>
  <c r="S42" i="6"/>
  <c r="I45" i="6"/>
  <c r="U55" i="4"/>
  <c r="I47" i="6"/>
  <c r="F54" i="8"/>
  <c r="F99" i="4" s="1"/>
  <c r="D47" i="6"/>
  <c r="V44" i="6"/>
  <c r="B27" i="5"/>
  <c r="E27" i="5"/>
  <c r="T48" i="6"/>
  <c r="D52" i="7"/>
  <c r="Q72" i="37"/>
  <c r="W74" i="24"/>
  <c r="W171" i="4" s="1"/>
  <c r="W69" i="4"/>
  <c r="W142" i="4" s="1"/>
  <c r="L116" i="4"/>
  <c r="P74" i="24"/>
  <c r="P171" i="4" s="1"/>
  <c r="P69" i="4"/>
  <c r="P142" i="4" s="1"/>
  <c r="F170" i="23"/>
  <c r="F179" i="23"/>
  <c r="F176" i="23"/>
  <c r="F172" i="23"/>
  <c r="F62" i="20"/>
  <c r="P158" i="23"/>
  <c r="P154" i="23"/>
  <c r="P163" i="23"/>
  <c r="P155" i="23"/>
  <c r="P151" i="23"/>
  <c r="P161" i="23"/>
  <c r="P153" i="23"/>
  <c r="P61" i="20"/>
  <c r="P57" i="20"/>
  <c r="P56" i="20" s="1"/>
  <c r="O175" i="23"/>
  <c r="D157" i="23"/>
  <c r="J143" i="23"/>
  <c r="J139" i="23"/>
  <c r="J140" i="23"/>
  <c r="J137" i="23"/>
  <c r="J144" i="23"/>
  <c r="J141" i="23"/>
  <c r="J60" i="20"/>
  <c r="J57" i="20"/>
  <c r="J56" i="20" s="1"/>
  <c r="M74" i="24"/>
  <c r="M171" i="4" s="1"/>
  <c r="M69" i="4"/>
  <c r="M142" i="4" s="1"/>
  <c r="C132" i="23"/>
  <c r="B163" i="23"/>
  <c r="B155" i="23"/>
  <c r="B151" i="23"/>
  <c r="B158" i="23"/>
  <c r="B157" i="23"/>
  <c r="B161" i="23"/>
  <c r="B154" i="23"/>
  <c r="B61" i="20"/>
  <c r="P160" i="23"/>
  <c r="V153" i="23"/>
  <c r="W153" i="23"/>
  <c r="R163" i="23"/>
  <c r="R155" i="23"/>
  <c r="R151" i="23"/>
  <c r="R158" i="23"/>
  <c r="R157" i="23"/>
  <c r="R154" i="23"/>
  <c r="R161" i="23"/>
  <c r="R61" i="20"/>
  <c r="S160" i="23"/>
  <c r="O191" i="19"/>
  <c r="O187" i="19"/>
  <c r="O183" i="19"/>
  <c r="O229" i="19"/>
  <c r="O192" i="19"/>
  <c r="O188" i="19"/>
  <c r="O185" i="19"/>
  <c r="O81" i="16"/>
  <c r="O77" i="16"/>
  <c r="O76" i="16" s="1"/>
  <c r="H165" i="23"/>
  <c r="J191" i="19"/>
  <c r="J187" i="19"/>
  <c r="J183" i="19"/>
  <c r="J229" i="19"/>
  <c r="J192" i="19"/>
  <c r="J188" i="19"/>
  <c r="J81" i="16"/>
  <c r="J77" i="16"/>
  <c r="J76" i="16" s="1"/>
  <c r="J185" i="19"/>
  <c r="J190" i="19"/>
  <c r="W184" i="19"/>
  <c r="K217" i="18"/>
  <c r="K97" i="16"/>
  <c r="K95" i="16" s="1"/>
  <c r="H229" i="17"/>
  <c r="T217" i="18"/>
  <c r="T97" i="16"/>
  <c r="T95" i="16" s="1"/>
  <c r="E61" i="4"/>
  <c r="E134" i="4" s="1"/>
  <c r="O233" i="15"/>
  <c r="O71" i="12"/>
  <c r="O70" i="12" s="1"/>
  <c r="O76" i="12"/>
  <c r="F233" i="15"/>
  <c r="F71" i="12"/>
  <c r="F70" i="12" s="1"/>
  <c r="F76" i="12"/>
  <c r="S100" i="16"/>
  <c r="S163" i="4" s="1"/>
  <c r="S61" i="4"/>
  <c r="S134" i="4" s="1"/>
  <c r="W89" i="16"/>
  <c r="R55" i="4"/>
  <c r="R130" i="4" s="1"/>
  <c r="E204" i="15"/>
  <c r="D61" i="4"/>
  <c r="D134" i="4" s="1"/>
  <c r="S43" i="6"/>
  <c r="I42" i="6"/>
  <c r="S44" i="6"/>
  <c r="T45" i="6"/>
  <c r="V42" i="6"/>
  <c r="B5" i="7"/>
  <c r="S45" i="6"/>
  <c r="O5" i="7"/>
  <c r="R45" i="6"/>
  <c r="K27" i="5"/>
  <c r="T55" i="7"/>
  <c r="K3" i="4"/>
  <c r="K5" i="4"/>
  <c r="W113" i="29"/>
  <c r="N74" i="24"/>
  <c r="N171" i="4" s="1"/>
  <c r="N69" i="4"/>
  <c r="N142" i="4" s="1"/>
  <c r="V74" i="24"/>
  <c r="V171" i="4" s="1"/>
  <c r="V69" i="4"/>
  <c r="V142" i="4" s="1"/>
  <c r="D116" i="4"/>
  <c r="Q137" i="23"/>
  <c r="Q144" i="23"/>
  <c r="Q143" i="23"/>
  <c r="Q140" i="23"/>
  <c r="Q139" i="23"/>
  <c r="Q57" i="20"/>
  <c r="Q56" i="20" s="1"/>
  <c r="Q60" i="20"/>
  <c r="Q141" i="23"/>
  <c r="G74" i="24"/>
  <c r="G171" i="4" s="1"/>
  <c r="G69" i="4"/>
  <c r="G142" i="4" s="1"/>
  <c r="V144" i="23"/>
  <c r="V137" i="23"/>
  <c r="V132" i="23" s="1"/>
  <c r="V140" i="23"/>
  <c r="V139" i="23"/>
  <c r="V143" i="23"/>
  <c r="V60" i="20"/>
  <c r="V57" i="20"/>
  <c r="V56" i="20" s="1"/>
  <c r="B160" i="23"/>
  <c r="J146" i="23"/>
  <c r="K153" i="23"/>
  <c r="C170" i="23"/>
  <c r="C176" i="23"/>
  <c r="C172" i="23"/>
  <c r="C179" i="23"/>
  <c r="C62" i="20"/>
  <c r="C57" i="20"/>
  <c r="C56" i="20" s="1"/>
  <c r="U194" i="21"/>
  <c r="O171" i="23"/>
  <c r="D153" i="23"/>
  <c r="Q229" i="19"/>
  <c r="Q192" i="19"/>
  <c r="Q188" i="19"/>
  <c r="Q185" i="19"/>
  <c r="Q191" i="19"/>
  <c r="Q187" i="19"/>
  <c r="Q183" i="19"/>
  <c r="Q81" i="16"/>
  <c r="G191" i="19"/>
  <c r="G187" i="19"/>
  <c r="G183" i="19"/>
  <c r="G229" i="19"/>
  <c r="G192" i="19"/>
  <c r="G188" i="19"/>
  <c r="G185" i="19"/>
  <c r="G81" i="16"/>
  <c r="G77" i="16"/>
  <c r="G76" i="16" s="1"/>
  <c r="S65" i="4"/>
  <c r="S138" i="4" s="1"/>
  <c r="T191" i="19"/>
  <c r="T187" i="19"/>
  <c r="T183" i="19"/>
  <c r="T229" i="19"/>
  <c r="T192" i="19"/>
  <c r="T188" i="19"/>
  <c r="T185" i="19"/>
  <c r="T81" i="16"/>
  <c r="T77" i="16"/>
  <c r="T76" i="16" s="1"/>
  <c r="Q217" i="19"/>
  <c r="Q80" i="16"/>
  <c r="Q77" i="16"/>
  <c r="Q76" i="16" s="1"/>
  <c r="F217" i="19"/>
  <c r="F77" i="16"/>
  <c r="F76" i="16" s="1"/>
  <c r="F80" i="16"/>
  <c r="O184" i="19"/>
  <c r="C217" i="18"/>
  <c r="C97" i="16"/>
  <c r="C95" i="16" s="1"/>
  <c r="K100" i="16"/>
  <c r="K163" i="4" s="1"/>
  <c r="K61" i="4"/>
  <c r="K134" i="4" s="1"/>
  <c r="G233" i="15"/>
  <c r="G71" i="12"/>
  <c r="G70" i="12" s="1"/>
  <c r="G76" i="12"/>
  <c r="Q96" i="12"/>
  <c r="Q157" i="4" s="1"/>
  <c r="Q55" i="4"/>
  <c r="Q130" i="4" s="1"/>
  <c r="R89" i="16"/>
  <c r="F55" i="4"/>
  <c r="S98" i="12"/>
  <c r="S159" i="4" s="1"/>
  <c r="S86" i="12"/>
  <c r="S63" i="12"/>
  <c r="S57" i="4"/>
  <c r="S132" i="4" s="1"/>
  <c r="Q98" i="12"/>
  <c r="Q159" i="4" s="1"/>
  <c r="Q86" i="12"/>
  <c r="Q57" i="4"/>
  <c r="Q132" i="4" s="1"/>
  <c r="D136" i="11"/>
  <c r="D55" i="8"/>
  <c r="D52" i="8"/>
  <c r="D51" i="8" s="1"/>
  <c r="K65" i="8"/>
  <c r="K154" i="4" s="1"/>
  <c r="K52" i="4"/>
  <c r="K59" i="8"/>
  <c r="L48" i="6"/>
  <c r="N46" i="6"/>
  <c r="U43" i="6"/>
  <c r="K42" i="6"/>
  <c r="P27" i="5"/>
  <c r="F5" i="7"/>
  <c r="F52" i="7" s="1"/>
  <c r="V45" i="6"/>
  <c r="B43" i="6"/>
  <c r="K44" i="6"/>
  <c r="L45" i="6"/>
  <c r="N42" i="6"/>
  <c r="K45" i="6"/>
  <c r="M42" i="6"/>
  <c r="V47" i="6"/>
  <c r="T43" i="6"/>
  <c r="V27" i="5"/>
  <c r="J59" i="8"/>
  <c r="J65" i="8"/>
  <c r="J154" i="4" s="1"/>
  <c r="J52" i="4"/>
  <c r="Q46" i="6"/>
  <c r="T27" i="5"/>
  <c r="S48" i="6"/>
  <c r="S27" i="5"/>
  <c r="I72" i="37"/>
  <c r="D74" i="24"/>
  <c r="D171" i="4" s="1"/>
  <c r="D69" i="4"/>
  <c r="D142" i="4" s="1"/>
  <c r="V170" i="23"/>
  <c r="V179" i="23"/>
  <c r="V176" i="23"/>
  <c r="V172" i="23"/>
  <c r="V62" i="20"/>
  <c r="F205" i="23"/>
  <c r="F160" i="23"/>
  <c r="B143" i="23"/>
  <c r="B139" i="23"/>
  <c r="B140" i="23"/>
  <c r="B144" i="23"/>
  <c r="B137" i="23"/>
  <c r="B60" i="20"/>
  <c r="B57" i="20"/>
  <c r="B56" i="20" s="1"/>
  <c r="M140" i="23"/>
  <c r="M139" i="23"/>
  <c r="M137" i="23"/>
  <c r="M144" i="23"/>
  <c r="M143" i="23"/>
  <c r="M60" i="20"/>
  <c r="M57" i="20"/>
  <c r="M56" i="20" s="1"/>
  <c r="P157" i="23"/>
  <c r="N161" i="23"/>
  <c r="N158" i="23"/>
  <c r="N154" i="23"/>
  <c r="N151" i="23"/>
  <c r="N155" i="23"/>
  <c r="N163" i="23"/>
  <c r="N61" i="20"/>
  <c r="N57" i="20"/>
  <c r="N56" i="20" s="1"/>
  <c r="I229" i="19"/>
  <c r="I192" i="19"/>
  <c r="I188" i="19"/>
  <c r="I185" i="19"/>
  <c r="I191" i="19"/>
  <c r="I187" i="19"/>
  <c r="I183" i="19"/>
  <c r="I81" i="16"/>
  <c r="K65" i="4"/>
  <c r="K138" i="4" s="1"/>
  <c r="L191" i="19"/>
  <c r="L187" i="19"/>
  <c r="L183" i="19"/>
  <c r="L229" i="19"/>
  <c r="L192" i="19"/>
  <c r="L188" i="19"/>
  <c r="L185" i="19"/>
  <c r="L77" i="16"/>
  <c r="L76" i="16" s="1"/>
  <c r="L81" i="16"/>
  <c r="L79" i="16" s="1"/>
  <c r="L108" i="4" s="1"/>
  <c r="P65" i="4"/>
  <c r="P138" i="4" s="1"/>
  <c r="L190" i="19"/>
  <c r="G184" i="19"/>
  <c r="V97" i="16"/>
  <c r="V95" i="16" s="1"/>
  <c r="V217" i="18"/>
  <c r="H61" i="4"/>
  <c r="H134" i="4" s="1"/>
  <c r="L109" i="4"/>
  <c r="O89" i="16"/>
  <c r="P61" i="4"/>
  <c r="P134" i="4" s="1"/>
  <c r="T98" i="12"/>
  <c r="T159" i="4" s="1"/>
  <c r="T86" i="12"/>
  <c r="T63" i="12"/>
  <c r="T57" i="4"/>
  <c r="T132" i="4" s="1"/>
  <c r="J89" i="16"/>
  <c r="T71" i="12"/>
  <c r="T70" i="12" s="1"/>
  <c r="T76" i="12"/>
  <c r="T233" i="15"/>
  <c r="R98" i="12"/>
  <c r="R159" i="4" s="1"/>
  <c r="R86" i="12"/>
  <c r="R57" i="4"/>
  <c r="R132" i="4" s="1"/>
  <c r="T61" i="4"/>
  <c r="T134" i="4" s="1"/>
  <c r="V89" i="16"/>
  <c r="G55" i="4"/>
  <c r="P147" i="11"/>
  <c r="P56" i="8"/>
  <c r="P52" i="8"/>
  <c r="P51" i="8" s="1"/>
  <c r="D48" i="6"/>
  <c r="D43" i="6"/>
  <c r="J253" i="15"/>
  <c r="J217" i="15"/>
  <c r="J213" i="15"/>
  <c r="J209" i="15"/>
  <c r="J218" i="15"/>
  <c r="J214" i="15"/>
  <c r="J210" i="15"/>
  <c r="J211" i="15"/>
  <c r="J78" i="12"/>
  <c r="J71" i="12"/>
  <c r="J70" i="12" s="1"/>
  <c r="B47" i="6"/>
  <c r="U44" i="6"/>
  <c r="K43" i="6"/>
  <c r="H27" i="5"/>
  <c r="M96" i="12"/>
  <c r="M157" i="4" s="1"/>
  <c r="M55" i="4"/>
  <c r="Q48" i="6"/>
  <c r="N45" i="6"/>
  <c r="C44" i="6"/>
  <c r="D45" i="6"/>
  <c r="P5" i="7"/>
  <c r="P54" i="7" s="1"/>
  <c r="F47" i="6"/>
  <c r="L43" i="6"/>
  <c r="E54" i="7"/>
  <c r="G5" i="7"/>
  <c r="S46" i="6"/>
  <c r="B45" i="6"/>
  <c r="S52" i="7"/>
  <c r="D55" i="7"/>
  <c r="D54" i="7"/>
  <c r="O74" i="24"/>
  <c r="O171" i="4" s="1"/>
  <c r="O69" i="4"/>
  <c r="O142" i="4" s="1"/>
  <c r="Q74" i="24"/>
  <c r="Q171" i="4" s="1"/>
  <c r="Q69" i="4"/>
  <c r="Q142" i="4" s="1"/>
  <c r="V171" i="23"/>
  <c r="S170" i="23"/>
  <c r="S176" i="23"/>
  <c r="S172" i="23"/>
  <c r="S179" i="23"/>
  <c r="S62" i="20"/>
  <c r="N175" i="23"/>
  <c r="W161" i="23"/>
  <c r="W163" i="23"/>
  <c r="W158" i="23"/>
  <c r="W151" i="23"/>
  <c r="W154" i="23"/>
  <c r="W155" i="23"/>
  <c r="W61" i="20"/>
  <c r="W57" i="20"/>
  <c r="W56" i="20" s="1"/>
  <c r="E74" i="24"/>
  <c r="E171" i="4" s="1"/>
  <c r="E69" i="4"/>
  <c r="E142" i="4" s="1"/>
  <c r="N153" i="23"/>
  <c r="F157" i="23"/>
  <c r="U217" i="19"/>
  <c r="U80" i="16"/>
  <c r="U77" i="16"/>
  <c r="U76" i="16" s="1"/>
  <c r="W205" i="21"/>
  <c r="C65" i="4"/>
  <c r="C138" i="4" s="1"/>
  <c r="Q190" i="19"/>
  <c r="U191" i="19"/>
  <c r="U187" i="19"/>
  <c r="U183" i="19"/>
  <c r="U229" i="19"/>
  <c r="U192" i="19"/>
  <c r="U188" i="19"/>
  <c r="U185" i="19"/>
  <c r="U81" i="16"/>
  <c r="T184" i="19"/>
  <c r="D195" i="19"/>
  <c r="D191" i="19"/>
  <c r="D187" i="19"/>
  <c r="D183" i="19"/>
  <c r="D229" i="19"/>
  <c r="D192" i="19"/>
  <c r="D188" i="19"/>
  <c r="D185" i="19"/>
  <c r="D81" i="16"/>
  <c r="D77" i="16"/>
  <c r="D76" i="16" s="1"/>
  <c r="W190" i="19"/>
  <c r="H76" i="20"/>
  <c r="H167" i="4" s="1"/>
  <c r="H65" i="4"/>
  <c r="H138" i="4" s="1"/>
  <c r="P217" i="18"/>
  <c r="P97" i="16"/>
  <c r="P95" i="16" s="1"/>
  <c r="U190" i="19"/>
  <c r="B195" i="19"/>
  <c r="B191" i="19"/>
  <c r="B187" i="19"/>
  <c r="B183" i="19"/>
  <c r="B229" i="19"/>
  <c r="B192" i="19"/>
  <c r="B188" i="19"/>
  <c r="B185" i="19"/>
  <c r="B81" i="16"/>
  <c r="B77" i="16"/>
  <c r="B76" i="16" s="1"/>
  <c r="V217" i="19"/>
  <c r="V77" i="16"/>
  <c r="V76" i="16" s="1"/>
  <c r="V80" i="16"/>
  <c r="L217" i="18"/>
  <c r="L97" i="16"/>
  <c r="L95" i="16" s="1"/>
  <c r="S89" i="16"/>
  <c r="W61" i="4"/>
  <c r="W134" i="4" s="1"/>
  <c r="N61" i="4"/>
  <c r="N134" i="4" s="1"/>
  <c r="C61" i="4"/>
  <c r="C134" i="4" s="1"/>
  <c r="O61" i="4"/>
  <c r="O134" i="4" s="1"/>
  <c r="L98" i="12"/>
  <c r="L159" i="4" s="1"/>
  <c r="L86" i="12"/>
  <c r="L63" i="12"/>
  <c r="L57" i="4"/>
  <c r="L132" i="4" s="1"/>
  <c r="B89" i="16"/>
  <c r="J98" i="12"/>
  <c r="J159" i="4" s="1"/>
  <c r="J86" i="12"/>
  <c r="J57" i="4"/>
  <c r="J132" i="4" s="1"/>
  <c r="M61" i="4"/>
  <c r="M134" i="4" s="1"/>
  <c r="C52" i="4"/>
  <c r="C59" i="8"/>
  <c r="Q54" i="8"/>
  <c r="Q99" i="4" s="1"/>
  <c r="Q100" i="4"/>
  <c r="T46" i="6"/>
  <c r="M43" i="6"/>
  <c r="C42" i="6"/>
  <c r="C47" i="6"/>
  <c r="I48" i="6"/>
  <c r="N47" i="6"/>
  <c r="H54" i="7"/>
  <c r="Q43" i="6"/>
  <c r="R44" i="6"/>
  <c r="Q44" i="6"/>
  <c r="T47" i="6"/>
  <c r="S47" i="6"/>
  <c r="W27" i="5"/>
  <c r="K46" i="6"/>
  <c r="L27" i="5"/>
  <c r="H44" i="6"/>
  <c r="H41" i="6" s="1"/>
  <c r="M5" i="5"/>
  <c r="M46" i="5" s="1"/>
  <c r="U5" i="5"/>
  <c r="Q5" i="5"/>
  <c r="R27" i="5"/>
  <c r="C27" i="5"/>
  <c r="D53" i="7"/>
  <c r="C3" i="4"/>
  <c r="C5" i="4"/>
  <c r="U132" i="23" l="1"/>
  <c r="P113" i="4"/>
  <c r="P77" i="20"/>
  <c r="P168" i="4" s="1"/>
  <c r="S113" i="4"/>
  <c r="S77" i="20"/>
  <c r="S168" i="4" s="1"/>
  <c r="W113" i="4"/>
  <c r="W77" i="20"/>
  <c r="W168" i="4" s="1"/>
  <c r="I165" i="23"/>
  <c r="S165" i="23"/>
  <c r="O165" i="23"/>
  <c r="U114" i="4"/>
  <c r="U78" i="20"/>
  <c r="U169" i="4" s="1"/>
  <c r="H52" i="7"/>
  <c r="H47" i="7" s="1"/>
  <c r="J178" i="19"/>
  <c r="L54" i="7"/>
  <c r="C109" i="4"/>
  <c r="C79" i="16"/>
  <c r="L55" i="7"/>
  <c r="H53" i="7"/>
  <c r="J204" i="15"/>
  <c r="P75" i="12"/>
  <c r="P105" i="4"/>
  <c r="R75" i="12"/>
  <c r="R104" i="4" s="1"/>
  <c r="R105" i="4"/>
  <c r="B204" i="15"/>
  <c r="L204" i="15"/>
  <c r="R204" i="15"/>
  <c r="U105" i="4"/>
  <c r="U75" i="12"/>
  <c r="U104" i="4" s="1"/>
  <c r="S104" i="4"/>
  <c r="S73" i="12"/>
  <c r="S102" i="4" s="1"/>
  <c r="L53" i="7"/>
  <c r="U54" i="7"/>
  <c r="Q52" i="7"/>
  <c r="R47" i="7"/>
  <c r="V54" i="7"/>
  <c r="W100" i="4"/>
  <c r="W54" i="8"/>
  <c r="W99" i="4" s="1"/>
  <c r="C100" i="4"/>
  <c r="C54" i="8"/>
  <c r="K53" i="7"/>
  <c r="V52" i="7"/>
  <c r="J55" i="7"/>
  <c r="K52" i="7"/>
  <c r="U53" i="7"/>
  <c r="C55" i="7"/>
  <c r="C54" i="7"/>
  <c r="C52" i="7"/>
  <c r="G100" i="4"/>
  <c r="G54" i="8"/>
  <c r="G99" i="4" s="1"/>
  <c r="R100" i="4"/>
  <c r="R54" i="8"/>
  <c r="R99" i="4" s="1"/>
  <c r="J52" i="7"/>
  <c r="K54" i="8"/>
  <c r="K99" i="4" s="1"/>
  <c r="K100" i="4"/>
  <c r="B54" i="8"/>
  <c r="B100" i="4"/>
  <c r="N54" i="8"/>
  <c r="N99" i="4" s="1"/>
  <c r="N100" i="4"/>
  <c r="K55" i="7"/>
  <c r="V55" i="7"/>
  <c r="N54" i="7"/>
  <c r="N55" i="7"/>
  <c r="M54" i="7"/>
  <c r="M55" i="7"/>
  <c r="M53" i="7"/>
  <c r="U55" i="7"/>
  <c r="J53" i="7"/>
  <c r="Q55" i="7"/>
  <c r="F54" i="7"/>
  <c r="Q54" i="7"/>
  <c r="S47" i="7"/>
  <c r="N52" i="7"/>
  <c r="W44" i="6"/>
  <c r="W45" i="6"/>
  <c r="W42" i="6"/>
  <c r="W43" i="6"/>
  <c r="W46" i="6"/>
  <c r="W47" i="6"/>
  <c r="W48" i="6"/>
  <c r="T41" i="6"/>
  <c r="N41" i="6"/>
  <c r="D47" i="7"/>
  <c r="P45" i="6"/>
  <c r="P46" i="6"/>
  <c r="P43" i="6"/>
  <c r="P47" i="6"/>
  <c r="P42" i="6"/>
  <c r="P48" i="6"/>
  <c r="P44" i="6"/>
  <c r="E47" i="7"/>
  <c r="B41" i="6"/>
  <c r="R41" i="6"/>
  <c r="F41" i="6"/>
  <c r="D41" i="6"/>
  <c r="L42" i="6"/>
  <c r="L41" i="6" s="1"/>
  <c r="L46" i="6"/>
  <c r="U41" i="6"/>
  <c r="C41" i="6"/>
  <c r="N114" i="4"/>
  <c r="N78" i="20"/>
  <c r="N169" i="4" s="1"/>
  <c r="N59" i="20"/>
  <c r="B5" i="5"/>
  <c r="C128" i="4"/>
  <c r="W59" i="20"/>
  <c r="W114" i="4"/>
  <c r="W78" i="20"/>
  <c r="W169" i="4" s="1"/>
  <c r="S115" i="4"/>
  <c r="S79" i="20"/>
  <c r="S170" i="4" s="1"/>
  <c r="M130" i="4"/>
  <c r="M51" i="4"/>
  <c r="P101" i="4"/>
  <c r="P54" i="8"/>
  <c r="P99" i="4" s="1"/>
  <c r="L110" i="4"/>
  <c r="L102" i="16"/>
  <c r="L165" i="4" s="1"/>
  <c r="D100" i="4"/>
  <c r="D54" i="8"/>
  <c r="D99" i="4" s="1"/>
  <c r="G75" i="12"/>
  <c r="G105" i="4"/>
  <c r="T79" i="16"/>
  <c r="T110" i="4"/>
  <c r="T102" i="16"/>
  <c r="T165" i="4" s="1"/>
  <c r="Q178" i="19"/>
  <c r="V59" i="20"/>
  <c r="V113" i="4"/>
  <c r="V77" i="20"/>
  <c r="V168" i="4" s="1"/>
  <c r="O75" i="12"/>
  <c r="O105" i="4"/>
  <c r="J110" i="4"/>
  <c r="J79" i="16"/>
  <c r="J102" i="16"/>
  <c r="J165" i="4" s="1"/>
  <c r="N75" i="12"/>
  <c r="N105" i="4"/>
  <c r="W178" i="19"/>
  <c r="W115" i="4"/>
  <c r="W79" i="20"/>
  <c r="W170" i="4" s="1"/>
  <c r="W55" i="7"/>
  <c r="W52" i="7"/>
  <c r="W53" i="7"/>
  <c r="U204" i="15"/>
  <c r="T59" i="20"/>
  <c r="T114" i="4"/>
  <c r="T78" i="20"/>
  <c r="T169" i="4" s="1"/>
  <c r="D5" i="5"/>
  <c r="D48" i="5" s="1"/>
  <c r="E43" i="6"/>
  <c r="E48" i="6"/>
  <c r="E47" i="6"/>
  <c r="E42" i="6"/>
  <c r="E45" i="6"/>
  <c r="E44" i="6"/>
  <c r="E46" i="6"/>
  <c r="L107" i="4"/>
  <c r="L101" i="12"/>
  <c r="L162" i="4" s="1"/>
  <c r="K132" i="23"/>
  <c r="U59" i="20"/>
  <c r="U113" i="4"/>
  <c r="U77" i="20"/>
  <c r="U168" i="4" s="1"/>
  <c r="Q110" i="4"/>
  <c r="Q102" i="16"/>
  <c r="Q165" i="4" s="1"/>
  <c r="U107" i="4"/>
  <c r="U101" i="12"/>
  <c r="U162" i="4" s="1"/>
  <c r="T129" i="4"/>
  <c r="C129" i="4"/>
  <c r="C51" i="4"/>
  <c r="L55" i="4"/>
  <c r="L130" i="4" s="1"/>
  <c r="V79" i="16"/>
  <c r="V109" i="4"/>
  <c r="D178" i="19"/>
  <c r="V5" i="5"/>
  <c r="P5" i="5"/>
  <c r="S96" i="12"/>
  <c r="S157" i="4" s="1"/>
  <c r="S55" i="4"/>
  <c r="S130" i="4" s="1"/>
  <c r="C165" i="23"/>
  <c r="Q132" i="23"/>
  <c r="B52" i="7"/>
  <c r="B54" i="7"/>
  <c r="B55" i="7"/>
  <c r="B53" i="7"/>
  <c r="O178" i="19"/>
  <c r="B114" i="4"/>
  <c r="B78" i="20"/>
  <c r="B169" i="4" s="1"/>
  <c r="U130" i="4"/>
  <c r="U51" i="4"/>
  <c r="L54" i="8"/>
  <c r="L99" i="4" s="1"/>
  <c r="L100" i="4"/>
  <c r="D75" i="12"/>
  <c r="D105" i="4"/>
  <c r="V78" i="20"/>
  <c r="V169" i="4" s="1"/>
  <c r="V114" i="4"/>
  <c r="W165" i="23"/>
  <c r="J5" i="5"/>
  <c r="J48" i="5" s="1"/>
  <c r="O130" i="4"/>
  <c r="O51" i="4"/>
  <c r="T146" i="23"/>
  <c r="S128" i="4"/>
  <c r="H101" i="4"/>
  <c r="H54" i="8"/>
  <c r="H99" i="4" s="1"/>
  <c r="T100" i="4"/>
  <c r="T54" i="8"/>
  <c r="T99" i="4" s="1"/>
  <c r="R110" i="4"/>
  <c r="R79" i="16"/>
  <c r="R102" i="16"/>
  <c r="R165" i="4" s="1"/>
  <c r="E178" i="19"/>
  <c r="N165" i="23"/>
  <c r="N5" i="5"/>
  <c r="N48" i="5" s="1"/>
  <c r="M114" i="4"/>
  <c r="M78" i="20"/>
  <c r="M169" i="4" s="1"/>
  <c r="M178" i="19"/>
  <c r="Q44" i="5"/>
  <c r="Q42" i="5"/>
  <c r="Q43" i="5"/>
  <c r="Q45" i="5"/>
  <c r="H5" i="5"/>
  <c r="H48" i="5" s="1"/>
  <c r="J107" i="4"/>
  <c r="J73" i="12"/>
  <c r="J101" i="12"/>
  <c r="J162" i="4" s="1"/>
  <c r="T75" i="12"/>
  <c r="T105" i="4"/>
  <c r="N146" i="23"/>
  <c r="M59" i="20"/>
  <c r="M113" i="4"/>
  <c r="M77" i="20"/>
  <c r="M168" i="4" s="1"/>
  <c r="B59" i="20"/>
  <c r="B113" i="4"/>
  <c r="B77" i="20"/>
  <c r="B168" i="4" s="1"/>
  <c r="V115" i="4"/>
  <c r="V79" i="20"/>
  <c r="V170" i="4" s="1"/>
  <c r="Q46" i="5"/>
  <c r="M41" i="6"/>
  <c r="K5" i="5"/>
  <c r="K48" i="5" s="1"/>
  <c r="V41" i="6"/>
  <c r="I41" i="6"/>
  <c r="F75" i="12"/>
  <c r="F105" i="4"/>
  <c r="R146" i="23"/>
  <c r="J132" i="23"/>
  <c r="P114" i="4"/>
  <c r="P78" i="20"/>
  <c r="P169" i="4" s="1"/>
  <c r="P59" i="20"/>
  <c r="F115" i="4"/>
  <c r="F79" i="20"/>
  <c r="F170" i="4" s="1"/>
  <c r="R107" i="4"/>
  <c r="R73" i="12"/>
  <c r="R101" i="12"/>
  <c r="R162" i="4" s="1"/>
  <c r="S129" i="4"/>
  <c r="S51" i="4"/>
  <c r="S59" i="20"/>
  <c r="S114" i="4"/>
  <c r="S78" i="20"/>
  <c r="S169" i="4" s="1"/>
  <c r="V146" i="23"/>
  <c r="H130" i="4"/>
  <c r="H51" i="4"/>
  <c r="B129" i="4"/>
  <c r="U48" i="5"/>
  <c r="Q51" i="4"/>
  <c r="Q129" i="4"/>
  <c r="O115" i="4"/>
  <c r="O79" i="20"/>
  <c r="O170" i="4" s="1"/>
  <c r="O146" i="23"/>
  <c r="K102" i="4"/>
  <c r="M79" i="16"/>
  <c r="M109" i="4"/>
  <c r="J41" i="6"/>
  <c r="D55" i="4"/>
  <c r="D130" i="4" s="1"/>
  <c r="I46" i="5"/>
  <c r="I44" i="5"/>
  <c r="I43" i="5"/>
  <c r="I42" i="5"/>
  <c r="I45" i="5"/>
  <c r="U42" i="5"/>
  <c r="U43" i="5"/>
  <c r="U47" i="5"/>
  <c r="U44" i="5"/>
  <c r="U45" i="5"/>
  <c r="W5" i="5"/>
  <c r="W48" i="5" s="1"/>
  <c r="B178" i="19"/>
  <c r="U178" i="19"/>
  <c r="W146" i="23"/>
  <c r="G130" i="4"/>
  <c r="G51" i="4"/>
  <c r="B132" i="23"/>
  <c r="T5" i="5"/>
  <c r="K41" i="6"/>
  <c r="Q79" i="16"/>
  <c r="Q109" i="4"/>
  <c r="G178" i="19"/>
  <c r="Q59" i="20"/>
  <c r="Q113" i="4"/>
  <c r="Q77" i="20"/>
  <c r="Q168" i="4" s="1"/>
  <c r="M47" i="7"/>
  <c r="Q47" i="5"/>
  <c r="W102" i="16"/>
  <c r="W165" i="4" s="1"/>
  <c r="W110" i="4"/>
  <c r="W79" i="16"/>
  <c r="R59" i="20"/>
  <c r="R113" i="4"/>
  <c r="R77" i="20"/>
  <c r="R168" i="4" s="1"/>
  <c r="E114" i="4"/>
  <c r="E78" i="20"/>
  <c r="E169" i="4" s="1"/>
  <c r="E59" i="20"/>
  <c r="I48" i="5"/>
  <c r="L100" i="16"/>
  <c r="L163" i="4" s="1"/>
  <c r="L75" i="12"/>
  <c r="L105" i="4"/>
  <c r="E79" i="16"/>
  <c r="E109" i="4"/>
  <c r="F78" i="20"/>
  <c r="F169" i="4" s="1"/>
  <c r="F114" i="4"/>
  <c r="F59" i="20"/>
  <c r="K96" i="12"/>
  <c r="K55" i="4"/>
  <c r="K130" i="4" s="1"/>
  <c r="I52" i="7"/>
  <c r="I54" i="7"/>
  <c r="I55" i="7"/>
  <c r="U54" i="8"/>
  <c r="U99" i="4" s="1"/>
  <c r="U100" i="4"/>
  <c r="T204" i="15"/>
  <c r="I96" i="12"/>
  <c r="I157" i="4" s="1"/>
  <c r="I55" i="4"/>
  <c r="I130" i="4" s="1"/>
  <c r="G55" i="7"/>
  <c r="G53" i="7"/>
  <c r="G52" i="7"/>
  <c r="J59" i="20"/>
  <c r="J113" i="4"/>
  <c r="J77" i="20"/>
  <c r="J168" i="4" s="1"/>
  <c r="D129" i="4"/>
  <c r="D51" i="4"/>
  <c r="V75" i="12"/>
  <c r="V105" i="4"/>
  <c r="D79" i="16"/>
  <c r="D110" i="4"/>
  <c r="D102" i="16"/>
  <c r="D165" i="4" s="1"/>
  <c r="K129" i="4"/>
  <c r="O55" i="7"/>
  <c r="O53" i="7"/>
  <c r="O52" i="7"/>
  <c r="N130" i="4"/>
  <c r="N51" i="4"/>
  <c r="O102" i="16"/>
  <c r="O165" i="4" s="1"/>
  <c r="O110" i="4"/>
  <c r="O79" i="16"/>
  <c r="G54" i="7"/>
  <c r="W130" i="4"/>
  <c r="W51" i="4"/>
  <c r="Q41" i="6"/>
  <c r="E54" i="8"/>
  <c r="E99" i="4" s="1"/>
  <c r="E100" i="4"/>
  <c r="N79" i="16"/>
  <c r="N109" i="4"/>
  <c r="R132" i="23"/>
  <c r="E130" i="4"/>
  <c r="E51" i="4"/>
  <c r="E110" i="4"/>
  <c r="E102" i="16"/>
  <c r="E165" i="4" s="1"/>
  <c r="F146" i="23"/>
  <c r="D59" i="20"/>
  <c r="D114" i="4"/>
  <c r="D78" i="20"/>
  <c r="D169" i="4" s="1"/>
  <c r="Q48" i="5"/>
  <c r="T107" i="4"/>
  <c r="T101" i="12"/>
  <c r="T162" i="4" s="1"/>
  <c r="F46" i="5"/>
  <c r="F47" i="5"/>
  <c r="F42" i="5"/>
  <c r="F43" i="5"/>
  <c r="F45" i="5"/>
  <c r="F44" i="5"/>
  <c r="M110" i="4"/>
  <c r="M102" i="16"/>
  <c r="M165" i="4" s="1"/>
  <c r="L48" i="5"/>
  <c r="L5" i="5"/>
  <c r="C96" i="12"/>
  <c r="C55" i="4"/>
  <c r="C130" i="4" s="1"/>
  <c r="M43" i="5"/>
  <c r="M44" i="5"/>
  <c r="M45" i="5"/>
  <c r="M47" i="5"/>
  <c r="M42" i="5"/>
  <c r="C5" i="5"/>
  <c r="C48" i="5" s="1"/>
  <c r="U46" i="5"/>
  <c r="I110" i="4"/>
  <c r="I102" i="16"/>
  <c r="I165" i="4" s="1"/>
  <c r="M132" i="23"/>
  <c r="F79" i="16"/>
  <c r="F109" i="4"/>
  <c r="T178" i="19"/>
  <c r="C115" i="4"/>
  <c r="C59" i="20"/>
  <c r="C79" i="20"/>
  <c r="C170" i="4" s="1"/>
  <c r="R114" i="4"/>
  <c r="R78" i="20"/>
  <c r="R169" i="4" s="1"/>
  <c r="P146" i="23"/>
  <c r="S41" i="6"/>
  <c r="V130" i="4"/>
  <c r="V51" i="4"/>
  <c r="S146" i="23"/>
  <c r="K78" i="20"/>
  <c r="K169" i="4" s="1"/>
  <c r="K114" i="4"/>
  <c r="O54" i="7"/>
  <c r="G5" i="5"/>
  <c r="G48" i="5" s="1"/>
  <c r="L129" i="4"/>
  <c r="M54" i="8"/>
  <c r="M99" i="4" s="1"/>
  <c r="M100" i="4"/>
  <c r="R178" i="19"/>
  <c r="O59" i="20"/>
  <c r="O114" i="4"/>
  <c r="O78" i="20"/>
  <c r="O169" i="4" s="1"/>
  <c r="I115" i="4"/>
  <c r="I79" i="20"/>
  <c r="I170" i="4" s="1"/>
  <c r="I59" i="20"/>
  <c r="N115" i="4"/>
  <c r="N79" i="20"/>
  <c r="N170" i="4" s="1"/>
  <c r="F48" i="5"/>
  <c r="K59" i="20"/>
  <c r="K113" i="4"/>
  <c r="K77" i="20"/>
  <c r="K168" i="4" s="1"/>
  <c r="Q115" i="4"/>
  <c r="Q79" i="20"/>
  <c r="Q170" i="4" s="1"/>
  <c r="P79" i="16"/>
  <c r="P109" i="4"/>
  <c r="M146" i="23"/>
  <c r="H79" i="16"/>
  <c r="H109" i="4"/>
  <c r="R5" i="5"/>
  <c r="R48" i="5" s="1"/>
  <c r="B110" i="4"/>
  <c r="B102" i="16"/>
  <c r="B165" i="4" s="1"/>
  <c r="B79" i="16"/>
  <c r="U110" i="4"/>
  <c r="U102" i="16"/>
  <c r="U165" i="4" s="1"/>
  <c r="U79" i="16"/>
  <c r="U109" i="4"/>
  <c r="P53" i="7"/>
  <c r="P52" i="7"/>
  <c r="P55" i="7"/>
  <c r="T55" i="4"/>
  <c r="T130" i="4" s="1"/>
  <c r="L178" i="19"/>
  <c r="I178" i="19"/>
  <c r="V165" i="23"/>
  <c r="S5" i="5"/>
  <c r="J51" i="4"/>
  <c r="J129" i="4"/>
  <c r="F55" i="7"/>
  <c r="F53" i="7"/>
  <c r="F130" i="4"/>
  <c r="F51" i="4"/>
  <c r="G102" i="16"/>
  <c r="G165" i="4" s="1"/>
  <c r="G110" i="4"/>
  <c r="G79" i="16"/>
  <c r="K128" i="4"/>
  <c r="B146" i="23"/>
  <c r="F165" i="23"/>
  <c r="I129" i="4"/>
  <c r="W75" i="12"/>
  <c r="W105" i="4"/>
  <c r="K146" i="23"/>
  <c r="M48" i="5"/>
  <c r="E146" i="23"/>
  <c r="T47" i="7"/>
  <c r="R51" i="4"/>
  <c r="R129" i="4"/>
  <c r="W54" i="7"/>
  <c r="B107" i="4"/>
  <c r="B73" i="12"/>
  <c r="B102" i="4" s="1"/>
  <c r="B101" i="12"/>
  <c r="B162" i="4" s="1"/>
  <c r="P130" i="4"/>
  <c r="P51" i="4"/>
  <c r="D146" i="23"/>
  <c r="O5" i="5"/>
  <c r="O48" i="5" s="1"/>
  <c r="B55" i="4"/>
  <c r="B130" i="4" s="1"/>
  <c r="I79" i="16"/>
  <c r="I109" i="4"/>
  <c r="Q165" i="23"/>
  <c r="E5" i="5"/>
  <c r="E48" i="5" s="1"/>
  <c r="Q47" i="7" l="1"/>
  <c r="L47" i="7"/>
  <c r="C108" i="4"/>
  <c r="C100" i="16"/>
  <c r="C163" i="4" s="1"/>
  <c r="F47" i="7"/>
  <c r="B96" i="12"/>
  <c r="B157" i="4" s="1"/>
  <c r="J47" i="7"/>
  <c r="U73" i="12"/>
  <c r="P104" i="4"/>
  <c r="P73" i="12"/>
  <c r="C47" i="7"/>
  <c r="L51" i="4"/>
  <c r="I51" i="4"/>
  <c r="V47" i="7"/>
  <c r="K47" i="7"/>
  <c r="B99" i="4"/>
  <c r="B65" i="8"/>
  <c r="B154" i="4" s="1"/>
  <c r="C99" i="4"/>
  <c r="C65" i="8"/>
  <c r="C154" i="4" s="1"/>
  <c r="U47" i="7"/>
  <c r="N47" i="7"/>
  <c r="G47" i="7"/>
  <c r="P47" i="7"/>
  <c r="P41" i="6"/>
  <c r="W41" i="6"/>
  <c r="D108" i="4"/>
  <c r="D100" i="16"/>
  <c r="D163" i="4" s="1"/>
  <c r="E108" i="4"/>
  <c r="E100" i="16"/>
  <c r="E163" i="4" s="1"/>
  <c r="R102" i="4"/>
  <c r="R96" i="12"/>
  <c r="R157" i="4" s="1"/>
  <c r="J102" i="4"/>
  <c r="J96" i="12"/>
  <c r="J157" i="4" s="1"/>
  <c r="B47" i="7"/>
  <c r="P44" i="5"/>
  <c r="P43" i="5"/>
  <c r="P45" i="5"/>
  <c r="P47" i="5"/>
  <c r="P42" i="5"/>
  <c r="P41" i="5" s="1"/>
  <c r="P46" i="5"/>
  <c r="O104" i="4"/>
  <c r="O73" i="12"/>
  <c r="E42" i="5"/>
  <c r="E47" i="5"/>
  <c r="E43" i="5"/>
  <c r="E44" i="5"/>
  <c r="E45" i="5"/>
  <c r="E46" i="5"/>
  <c r="U108" i="4"/>
  <c r="U100" i="16"/>
  <c r="U163" i="4" s="1"/>
  <c r="L104" i="4"/>
  <c r="L73" i="12"/>
  <c r="B51" i="4"/>
  <c r="P48" i="5"/>
  <c r="N73" i="12"/>
  <c r="N104" i="4"/>
  <c r="G104" i="4"/>
  <c r="G73" i="12"/>
  <c r="B46" i="5"/>
  <c r="B43" i="5"/>
  <c r="B42" i="5"/>
  <c r="B45" i="5"/>
  <c r="B44" i="5"/>
  <c r="B47" i="5"/>
  <c r="P108" i="4"/>
  <c r="P100" i="16"/>
  <c r="P163" i="4" s="1"/>
  <c r="O112" i="4"/>
  <c r="O76" i="20"/>
  <c r="O167" i="4" s="1"/>
  <c r="K157" i="4"/>
  <c r="W46" i="5"/>
  <c r="W43" i="5"/>
  <c r="W42" i="5"/>
  <c r="W47" i="5"/>
  <c r="W44" i="5"/>
  <c r="W45" i="5"/>
  <c r="B112" i="4"/>
  <c r="B76" i="20"/>
  <c r="B167" i="4" s="1"/>
  <c r="Q41" i="5"/>
  <c r="J45" i="5"/>
  <c r="J46" i="5"/>
  <c r="J43" i="5"/>
  <c r="J42" i="5"/>
  <c r="J47" i="5"/>
  <c r="J44" i="5"/>
  <c r="S43" i="5"/>
  <c r="S44" i="5"/>
  <c r="S46" i="5"/>
  <c r="S45" i="5"/>
  <c r="S42" i="5"/>
  <c r="S47" i="5"/>
  <c r="O43" i="5"/>
  <c r="O46" i="5"/>
  <c r="O42" i="5"/>
  <c r="O44" i="5"/>
  <c r="O45" i="5"/>
  <c r="O47" i="5"/>
  <c r="S48" i="5"/>
  <c r="L42" i="5"/>
  <c r="L45" i="5"/>
  <c r="L46" i="5"/>
  <c r="L44" i="5"/>
  <c r="L43" i="5"/>
  <c r="L47" i="5"/>
  <c r="V73" i="12"/>
  <c r="V104" i="4"/>
  <c r="Q108" i="4"/>
  <c r="Q100" i="16"/>
  <c r="I41" i="5"/>
  <c r="M108" i="4"/>
  <c r="M100" i="16"/>
  <c r="M163" i="4" s="1"/>
  <c r="S112" i="4"/>
  <c r="S98" i="4" s="1"/>
  <c r="S153" i="4" s="1"/>
  <c r="S76" i="20"/>
  <c r="S167" i="4" s="1"/>
  <c r="F73" i="12"/>
  <c r="F104" i="4"/>
  <c r="H43" i="5"/>
  <c r="H45" i="5"/>
  <c r="H47" i="5"/>
  <c r="H46" i="5"/>
  <c r="H42" i="5"/>
  <c r="H44" i="5"/>
  <c r="R108" i="4"/>
  <c r="R100" i="16"/>
  <c r="R163" i="4" s="1"/>
  <c r="D104" i="4"/>
  <c r="D73" i="12"/>
  <c r="V43" i="5"/>
  <c r="V47" i="5"/>
  <c r="V45" i="5"/>
  <c r="V44" i="5"/>
  <c r="V46" i="5"/>
  <c r="V42" i="5"/>
  <c r="V41" i="5" s="1"/>
  <c r="T51" i="4"/>
  <c r="D45" i="5"/>
  <c r="D42" i="5"/>
  <c r="D46" i="5"/>
  <c r="D44" i="5"/>
  <c r="D43" i="5"/>
  <c r="D47" i="5"/>
  <c r="W47" i="7"/>
  <c r="B48" i="5"/>
  <c r="T108" i="4"/>
  <c r="T100" i="16"/>
  <c r="T163" i="4" s="1"/>
  <c r="W104" i="4"/>
  <c r="W73" i="12"/>
  <c r="H108" i="4"/>
  <c r="H98" i="4" s="1"/>
  <c r="H100" i="16"/>
  <c r="H163" i="4" s="1"/>
  <c r="I112" i="4"/>
  <c r="I76" i="20"/>
  <c r="F108" i="4"/>
  <c r="F100" i="16"/>
  <c r="F163" i="4" s="1"/>
  <c r="C45" i="5"/>
  <c r="C44" i="5"/>
  <c r="C47" i="5"/>
  <c r="C46" i="5"/>
  <c r="C42" i="5"/>
  <c r="C43" i="5"/>
  <c r="D112" i="4"/>
  <c r="D76" i="20"/>
  <c r="D167" i="4" s="1"/>
  <c r="O47" i="7"/>
  <c r="K51" i="4"/>
  <c r="F112" i="4"/>
  <c r="F76" i="20"/>
  <c r="F167" i="4" s="1"/>
  <c r="R112" i="4"/>
  <c r="R76" i="20"/>
  <c r="R167" i="4" s="1"/>
  <c r="M112" i="4"/>
  <c r="M98" i="4" s="1"/>
  <c r="M76" i="20"/>
  <c r="M167" i="4" s="1"/>
  <c r="V48" i="5"/>
  <c r="V112" i="4"/>
  <c r="V76" i="20"/>
  <c r="N112" i="4"/>
  <c r="N76" i="20"/>
  <c r="J112" i="4"/>
  <c r="J76" i="20"/>
  <c r="J167" i="4" s="1"/>
  <c r="Q112" i="4"/>
  <c r="Q76" i="20"/>
  <c r="Q167" i="4" s="1"/>
  <c r="U112" i="4"/>
  <c r="U76" i="20"/>
  <c r="U167" i="4" s="1"/>
  <c r="I108" i="4"/>
  <c r="I100" i="16"/>
  <c r="I163" i="4" s="1"/>
  <c r="F41" i="5"/>
  <c r="T47" i="5"/>
  <c r="T42" i="5"/>
  <c r="T45" i="5"/>
  <c r="T44" i="5"/>
  <c r="T43" i="5"/>
  <c r="T46" i="5"/>
  <c r="P112" i="4"/>
  <c r="P76" i="20"/>
  <c r="P167" i="4" s="1"/>
  <c r="V108" i="4"/>
  <c r="V100" i="16"/>
  <c r="R44" i="5"/>
  <c r="R47" i="5"/>
  <c r="R45" i="5"/>
  <c r="R46" i="5"/>
  <c r="R43" i="5"/>
  <c r="R42" i="5"/>
  <c r="G43" i="5"/>
  <c r="G47" i="5"/>
  <c r="G44" i="5"/>
  <c r="G45" i="5"/>
  <c r="G42" i="5"/>
  <c r="G46" i="5"/>
  <c r="K112" i="4"/>
  <c r="K98" i="4" s="1"/>
  <c r="K76" i="20"/>
  <c r="K167" i="4" s="1"/>
  <c r="I47" i="7"/>
  <c r="T48" i="5"/>
  <c r="K43" i="5"/>
  <c r="K47" i="5"/>
  <c r="K44" i="5"/>
  <c r="K46" i="5"/>
  <c r="K45" i="5"/>
  <c r="K42" i="5"/>
  <c r="N47" i="5"/>
  <c r="N46" i="5"/>
  <c r="N42" i="5"/>
  <c r="N43" i="5"/>
  <c r="N44" i="5"/>
  <c r="N45" i="5"/>
  <c r="U102" i="4"/>
  <c r="U98" i="4" s="1"/>
  <c r="U96" i="12"/>
  <c r="U157" i="4" s="1"/>
  <c r="E41" i="6"/>
  <c r="J108" i="4"/>
  <c r="J100" i="16"/>
  <c r="B108" i="4"/>
  <c r="B98" i="4" s="1"/>
  <c r="B100" i="16"/>
  <c r="B163" i="4" s="1"/>
  <c r="G108" i="4"/>
  <c r="G100" i="16"/>
  <c r="G163" i="4" s="1"/>
  <c r="C112" i="4"/>
  <c r="C76" i="20"/>
  <c r="C167" i="4" s="1"/>
  <c r="M41" i="5"/>
  <c r="C157" i="4"/>
  <c r="N108" i="4"/>
  <c r="N100" i="16"/>
  <c r="N163" i="4" s="1"/>
  <c r="O108" i="4"/>
  <c r="O100" i="16"/>
  <c r="O163" i="4" s="1"/>
  <c r="E112" i="4"/>
  <c r="E76" i="20"/>
  <c r="W108" i="4"/>
  <c r="W100" i="16"/>
  <c r="W163" i="4" s="1"/>
  <c r="U41" i="5"/>
  <c r="T104" i="4"/>
  <c r="T73" i="12"/>
  <c r="T112" i="4"/>
  <c r="T76" i="20"/>
  <c r="W112" i="4"/>
  <c r="W76" i="20"/>
  <c r="C98" i="4" l="1"/>
  <c r="C153" i="4" s="1"/>
  <c r="E98" i="4"/>
  <c r="E153" i="4" s="1"/>
  <c r="P96" i="12"/>
  <c r="P157" i="4" s="1"/>
  <c r="P102" i="4"/>
  <c r="P98" i="4" s="1"/>
  <c r="P153" i="4" s="1"/>
  <c r="O41" i="5"/>
  <c r="U153" i="4"/>
  <c r="H153" i="4"/>
  <c r="T167" i="4"/>
  <c r="K41" i="5"/>
  <c r="C41" i="5"/>
  <c r="L41" i="5"/>
  <c r="M153" i="4"/>
  <c r="N41" i="5"/>
  <c r="V102" i="4"/>
  <c r="V98" i="4" s="1"/>
  <c r="V96" i="12"/>
  <c r="V157" i="4" s="1"/>
  <c r="O102" i="4"/>
  <c r="O98" i="4" s="1"/>
  <c r="O96" i="12"/>
  <c r="O157" i="4" s="1"/>
  <c r="J98" i="4"/>
  <c r="J163" i="4"/>
  <c r="R41" i="5"/>
  <c r="D41" i="5"/>
  <c r="W41" i="5"/>
  <c r="G102" i="4"/>
  <c r="G98" i="4" s="1"/>
  <c r="G153" i="4" s="1"/>
  <c r="G96" i="12"/>
  <c r="G157" i="4" s="1"/>
  <c r="B153" i="4"/>
  <c r="G41" i="5"/>
  <c r="W102" i="4"/>
  <c r="W98" i="4" s="1"/>
  <c r="W96" i="12"/>
  <c r="W157" i="4" s="1"/>
  <c r="R98" i="4"/>
  <c r="V163" i="4"/>
  <c r="N167" i="4"/>
  <c r="E167" i="4"/>
  <c r="H41" i="5"/>
  <c r="F102" i="4"/>
  <c r="F98" i="4" s="1"/>
  <c r="F96" i="12"/>
  <c r="F157" i="4" s="1"/>
  <c r="Q163" i="4"/>
  <c r="S41" i="5"/>
  <c r="B41" i="5"/>
  <c r="N102" i="4"/>
  <c r="N98" i="4" s="1"/>
  <c r="N96" i="12"/>
  <c r="N157" i="4" s="1"/>
  <c r="E41" i="5"/>
  <c r="K153" i="4"/>
  <c r="D102" i="4"/>
  <c r="D98" i="4" s="1"/>
  <c r="D96" i="12"/>
  <c r="D157" i="4" s="1"/>
  <c r="W167" i="4"/>
  <c r="T102" i="4"/>
  <c r="T98" i="4" s="1"/>
  <c r="T153" i="4" s="1"/>
  <c r="T96" i="12"/>
  <c r="T157" i="4" s="1"/>
  <c r="T41" i="5"/>
  <c r="I98" i="4"/>
  <c r="V167" i="4"/>
  <c r="I167" i="4"/>
  <c r="Q98" i="4"/>
  <c r="J41" i="5"/>
  <c r="L102" i="4"/>
  <c r="L98" i="4" s="1"/>
  <c r="L96" i="12"/>
  <c r="L157" i="4" s="1"/>
  <c r="W153" i="4" l="1"/>
  <c r="V153" i="4"/>
  <c r="L153" i="4"/>
  <c r="O153" i="4"/>
  <c r="R153" i="4"/>
  <c r="Q153" i="4"/>
  <c r="I153" i="4"/>
  <c r="D153" i="4"/>
  <c r="N153" i="4"/>
  <c r="F153" i="4"/>
  <c r="J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<sst xmlns="http://schemas.openxmlformats.org/spreadsheetml/2006/main" count="8364" uniqueCount="3249">
  <si>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</si>
  <si>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</si>
  <si>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</si>
  <si>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</si>
  <si>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</si>
  <si>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</si>
  <si>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</si>
  <si>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</si>
  <si>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</si>
  <si>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</si>
  <si>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IE</t>
  </si>
  <si>
    <t>Ireland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</si>
  <si>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</si>
  <si>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</si>
  <si>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</si>
  <si>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</si>
  <si>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</si>
  <si>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</si>
  <si>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</si>
  <si>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</si>
  <si>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</si>
  <si>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</si>
  <si>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</si>
  <si>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</si>
  <si>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</si>
  <si>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</si>
  <si>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</si>
  <si>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</si>
  <si>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</si>
  <si>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</si>
  <si>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</si>
  <si>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</si>
  <si>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</si>
  <si>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</si>
  <si>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</si>
  <si>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</si>
  <si>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</si>
  <si>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</si>
  <si>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</si>
  <si>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</si>
  <si>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</si>
  <si>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</si>
  <si>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</si>
  <si>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</si>
  <si>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</si>
  <si>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</si>
  <si>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</si>
  <si>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</si>
  <si>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</si>
  <si>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</si>
  <si>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</si>
  <si>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</si>
  <si>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</si>
  <si>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</si>
  <si>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</si>
  <si>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</si>
  <si>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</si>
  <si>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</si>
  <si>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</si>
  <si>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</si>
  <si>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</si>
  <si>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</si>
  <si>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</si>
  <si>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</si>
  <si>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</si>
  <si>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</si>
  <si>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</si>
  <si>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</si>
  <si>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</si>
  <si>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</si>
  <si>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</si>
  <si>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</si>
  <si>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</si>
  <si>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</si>
  <si>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</si>
  <si>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</si>
  <si>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</si>
  <si>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</si>
  <si>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</si>
  <si>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</si>
  <si>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</si>
  <si>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</si>
  <si>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</si>
  <si>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</si>
  <si>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</si>
  <si>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</si>
  <si>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</si>
  <si>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</si>
  <si>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</si>
  <si>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</si>
  <si>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</si>
  <si>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</si>
  <si>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</si>
  <si>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</si>
  <si>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</si>
  <si>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</si>
  <si>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</si>
  <si>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</si>
  <si>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</si>
  <si>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</si>
  <si>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</si>
  <si>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</si>
  <si>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</si>
  <si>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</si>
  <si>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</si>
  <si>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</si>
  <si>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</si>
  <si>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</si>
  <si>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</si>
  <si>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</si>
  <si>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</si>
  <si>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</si>
  <si>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PROCESS_EMI.ktCO2.IE.NSI.TOTAL</t>
  </si>
  <si>
    <t>Market shares of CO2 emissions (%)</t>
  </si>
  <si>
    <t>VA.Meuro2015.IE.ISI.BF_BOF</t>
  </si>
  <si>
    <t>VA.Meuro2015.IE.ISI.EAF</t>
  </si>
  <si>
    <t>Physical output (kt steel)</t>
  </si>
  <si>
    <t>OUTPUT.kt.IE.ISI.BF_BOF</t>
  </si>
  <si>
    <t>OUTPUT.kt.IE.ISI.EAF</t>
  </si>
  <si>
    <t>Installed capacity (kt steel production)</t>
  </si>
  <si>
    <t>CAP.kt.IE.ISI.BF_BOF</t>
  </si>
  <si>
    <t>CAP.kt.IE.ISI.EAF</t>
  </si>
  <si>
    <t>Capacity investment (kt steel production)</t>
  </si>
  <si>
    <t>NEWCAP.kt.IE.ISI.BF_BOF</t>
  </si>
  <si>
    <t>NEWCAP.kt.IE.ISI.EAF</t>
  </si>
  <si>
    <t>Decommissioned capacity (kt steel production)</t>
  </si>
  <si>
    <t>Idle capacity (kt steel production)</t>
  </si>
  <si>
    <t>FEC.ktoe.IE.ISI.TOTAL.TOTAL.TOTAL.TOTAL</t>
  </si>
  <si>
    <t>FEC.ktoe.IE.ISI.TOTAL.TOTAL.TOTAL.NONCOKE_SOLIDS</t>
  </si>
  <si>
    <t>FEC.ktoe.IE.ISI.TOTAL.TOTAL.TOTAL.COKE</t>
  </si>
  <si>
    <t>FEC.ktoe.IE.ISI.TOTAL.TOTAL.TOTAL.RFG</t>
  </si>
  <si>
    <t>FEC.ktoe.IE.ISI.TOTAL.TOTAL.TOTAL.LPG</t>
  </si>
  <si>
    <t>FEC.ktoe.IE.ISI.TOTAL.TOTAL.TOTAL.DIESEL</t>
  </si>
  <si>
    <t>FEC.ktoe.IE.ISI.TOTAL.TOTAL.TOTAL.RFO</t>
  </si>
  <si>
    <t>FEC.ktoe.IE.ISI.TOTAL.TOTAL.TOTAL.OTHER</t>
  </si>
  <si>
    <t>FEC.ktoe.IE.ISI.TOTAL.TOTAL.TOTAL.NG</t>
  </si>
  <si>
    <t>FEC.ktoe.IE.ISI.TOTAL.TOTAL.TOTAL.DERIVED</t>
  </si>
  <si>
    <t>FEC.ktoe.IE.ISI.TOTAL.TOTAL.TOTAL.BIOMASS_WASTE</t>
  </si>
  <si>
    <t>FEC.ktoe.IE.ISI.TOTAL.TOTAL.TOTAL.BIOGAS</t>
  </si>
  <si>
    <t>FEC.ktoe.IE.ISI.TOTAL.TOTAL.TOTAL.LIQBIO</t>
  </si>
  <si>
    <t>FEC.ktoe.IE.ISI.TOTAL.TOTAL.TOTAL.SOLAR</t>
  </si>
  <si>
    <t>FEC.ktoe.IE.ISI.TOTAL.TOTAL.TOTAL.GEO</t>
  </si>
  <si>
    <t>FEC.ktoe.IE.ISI.TOTAL.TOTAL.TOTAL.AMBIENT</t>
  </si>
  <si>
    <t>FEC.ktoe.IE.ISI.TOTAL.TOTAL.TOTAL.STEAM_DISTR</t>
  </si>
  <si>
    <t>FEC.ktoe.IE.ISI.TOTAL.TOTAL.TOTAL.ELEC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</si>
  <si>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</si>
  <si>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</si>
  <si>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</si>
  <si>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</si>
  <si>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</si>
  <si>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</si>
  <si>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</si>
  <si>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</si>
  <si>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</si>
  <si>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FEC.ktoe.IE.ISI.BF_BOF.TOTAL.TOTAL.TOTAL</t>
  </si>
  <si>
    <t>FEC.ktoe.IE.ISI.BF_BOF.LIGHT.GENERIC.ELEC</t>
  </si>
  <si>
    <t>FEC.ktoe.IE.ISI.BF_BOF.AIRCOMP.GENERIC.ELEC</t>
  </si>
  <si>
    <t>FEC.ktoe.IE.ISI.BF_BOF.MOTOR.GENERIC.ELEC</t>
  </si>
  <si>
    <t>FEC.ktoe.IE.ISI.BF_BOF.FANS.GENERIC.ELEC</t>
  </si>
  <si>
    <t>FEC.ktoe.IE.ISI.BF_BOF.LOW_ENTH.TOTAL.TOTAL</t>
  </si>
  <si>
    <t>Diesel oil and liquid biofuels</t>
  </si>
  <si>
    <t>FEC.ktoe.IE.ISI.BF_BOF.LOW_ENTH.THERM.DIESEL_LIQBIO</t>
  </si>
  <si>
    <t>Natural gas and biogas</t>
  </si>
  <si>
    <t>FEC.ktoe.IE.ISI.BF_BOF.LOW_ENTH.THERM.NG_BIOGAS</t>
  </si>
  <si>
    <t>FEC.ktoe.IE.ISI.BF_BOF.LOW_ENTH.THERM.SOLAR_GEO</t>
  </si>
  <si>
    <t>FEC.ktoe.IE.ISI.BF_BOF.LOW_ENTH.HP.AMBIENT</t>
  </si>
  <si>
    <t>FEC.ktoe.IE.ISI.BF_BOF.LOW_ENTH.THERM.ELEC</t>
  </si>
  <si>
    <t>Steel: Sinter/Pellet-making</t>
  </si>
  <si>
    <t>FEC.ktoe.IE.ISI.BF_BOF.SINTERING.TOTAL.TOTAL</t>
  </si>
  <si>
    <t>FEC.ktoe.IE.ISI.BF_BOF.SINTERING.THERM.NONCOKE_SOLIDS</t>
  </si>
  <si>
    <t>FEC.ktoe.IE.ISI.BF_BOF.SINTERING.THERM.RFO</t>
  </si>
  <si>
    <t>FEC.ktoe.IE.ISI.BF_BOF.SINTERING.THERM.NG_BIOGAS</t>
  </si>
  <si>
    <t>FEC.ktoe.IE.ISI.BF_BOF.SINTERING.THERM.DERIVED</t>
  </si>
  <si>
    <t>FEC.ktoe.IE.ISI.BF_BOF.SINTERING.THERM.ELEC</t>
  </si>
  <si>
    <t>Steel: Blast /Basic oxygen furnace</t>
  </si>
  <si>
    <t>FEC.ktoe.IE.ISI.BF_BOF.BLAST_FURNACE.TOTAL.TOTAL</t>
  </si>
  <si>
    <t>FEC.ktoe.IE.ISI.BF_BOF.BLAST_FURNACE.THERM.NONCOKE_SOLIDS</t>
  </si>
  <si>
    <t>FEC.ktoe.IE.ISI.BF_BOF.BLAST_FURNACE.THERM.COKE</t>
  </si>
  <si>
    <t>FEC.ktoe.IE.ISI.BF_BOF.BLAST_FURNACE.THERM.RFO</t>
  </si>
  <si>
    <t>FEC.ktoe.IE.ISI.BF_BOF.BLAST_FURNACE.THERM.NG_BIOGAS</t>
  </si>
  <si>
    <t>FEC.ktoe.IE.ISI.BF_BOF.BLAST_FURNACE.THERM.DERIVED</t>
  </si>
  <si>
    <t>Steel: Furnaces, refining and rolling</t>
  </si>
  <si>
    <t>FEC.ktoe.IE.ISI.BF_BOF.REFINING.TOTAL.TOTAL</t>
  </si>
  <si>
    <t>Steel: Furnaces, refining and rolling - Thermal</t>
  </si>
  <si>
    <t>FEC.ktoe.IE.ISI.BF_BOF.REFINING.THERM.TOTAL</t>
  </si>
  <si>
    <t>FEC.ktoe.IE.ISI.BF_BOF.REFINING.THERM.LPG</t>
  </si>
  <si>
    <t>FEC.ktoe.IE.ISI.BF_BOF.REFINING.THERM.DIESEL_LIQBIO</t>
  </si>
  <si>
    <t>FEC.ktoe.IE.ISI.BF_BOF.REFINING.THERM.RFO</t>
  </si>
  <si>
    <t>FEC.ktoe.IE.ISI.BF_BOF.REFINING.THERM.NG_BIOGAS</t>
  </si>
  <si>
    <t>Steel: Furnaces, refining and rolling - Electric</t>
  </si>
  <si>
    <t>FEC.ktoe.IE.ISI.BF_BOF.REFINING.ELEC.ELEC</t>
  </si>
  <si>
    <t>Steel: Product finishing</t>
  </si>
  <si>
    <t>Steel: Product finishing - Thermal</t>
  </si>
  <si>
    <t>FEC.ktoe.IE.ISI.BF_BOF.FINISHING.THERM.TOTAL</t>
  </si>
  <si>
    <t>FEC.ktoe.IE.ISI.BF_BOF.FINISHING.THERM.LPG</t>
  </si>
  <si>
    <t>FEC.ktoe.IE.ISI.BF_BOF.FINISHING.THERM.DIESEL_LIQBIO</t>
  </si>
  <si>
    <t>FEC.ktoe.IE.ISI.BF_BOF.FINISHING.THERM.NG_BIOGAS</t>
  </si>
  <si>
    <t>Steel: Product finishing - Steam</t>
  </si>
  <si>
    <t>FEC.ktoe.IE.ISI.BF_BOF.FINISHING_STEAM.TOTAL.TOTAL</t>
  </si>
  <si>
    <t>FEC.ktoe.IE.ISI.BF_BOF.FINISHING_STEAM.STEAM.NONCOKE_SOLIDS</t>
  </si>
  <si>
    <t>FEC.ktoe.IE.ISI.BF_BOF.FINISHING_STEAM.STEAM.RFG</t>
  </si>
  <si>
    <t>FEC.ktoe.IE.ISI.BF_BOF.FINISHING_STEAM.STEAM.LPG</t>
  </si>
  <si>
    <t>FEC.ktoe.IE.ISI.BF_BOF.FINISHING_STEAM.STEAM.DIESEL_LIQBIO</t>
  </si>
  <si>
    <t>FEC.ktoe.IE.ISI.BF_BOF.FINISHING_STEAM.STEAM.RFO</t>
  </si>
  <si>
    <t>FEC.ktoe.IE.ISI.BF_BOF.FINISHING_STEAM.STEAM.OTHER</t>
  </si>
  <si>
    <t>FEC.ktoe.IE.ISI.BF_BOF.FINISHING_STEAM.STEAM.NG_BIOGAS</t>
  </si>
  <si>
    <t>FEC.ktoe.IE.ISI.BF_BOF.FINISHING_STEAM.STEAM.DERIVED</t>
  </si>
  <si>
    <t>FEC.ktoe.IE.ISI.BF_BOF.FINISHING_STEAM.STEAM.BIOMASS_WASTE</t>
  </si>
  <si>
    <t>FEC.ktoe.IE.ISI.BF_BOF.FINISHING_STEAM.STEAM.STEAM_DISTR</t>
  </si>
  <si>
    <t>Steel: Product finishing - Electric</t>
  </si>
  <si>
    <t>FEC.ktoe.IE.ISI.BF_BOF.FINISHING.ELEC.ELEC</t>
  </si>
  <si>
    <t>FEC.ktoe.IE.ISI.EAF.TOTAL.TOTAL.TOTAL</t>
  </si>
  <si>
    <t>FEC.ktoe.IE.ISI.EAF.LIGHT.GENERIC.ELEC</t>
  </si>
  <si>
    <t>FEC.ktoe.IE.ISI.EAF.AIRCOMP.GENERIC.ELEC</t>
  </si>
  <si>
    <t>FEC.ktoe.IE.ISI.EAF.MOTOR.GENERIC.ELEC</t>
  </si>
  <si>
    <t>FEC.ktoe.IE.ISI.EAF.FANS.GENERIC.ELEC</t>
  </si>
  <si>
    <t>FEC.ktoe.IE.ISI.EAF.LOW_ENTH.TOTAL.TOTAL</t>
  </si>
  <si>
    <t>FEC.ktoe.IE.ISI.EAF.LOW_ENTH.THERM.DIESEL_LIQBIO</t>
  </si>
  <si>
    <t>FEC.ktoe.IE.ISI.EAF.LOW_ENTH.THERM.NG_BIOGAS</t>
  </si>
  <si>
    <t>FEC.ktoe.IE.ISI.EAF.LOW_ENTH.THERM.SOLAR_GEO</t>
  </si>
  <si>
    <t>FEC.ktoe.IE.ISI.EAF.LOW_ENTH.HP.AMBIENT</t>
  </si>
  <si>
    <t>FEC.ktoe.IE.ISI.EAF.LOW_ENTH.THERM.ELEC</t>
  </si>
  <si>
    <t>Steel: Smelters</t>
  </si>
  <si>
    <t>FEC.ktoe.IE.ISI.EAF.SMELTING.TOTAL.TOTAL</t>
  </si>
  <si>
    <t>FEC.ktoe.IE.ISI.EAF.SMELTING.THERM.NONCOKE_SOLIDS</t>
  </si>
  <si>
    <t>FEC.ktoe.IE.ISI.EAF.SMELTING.THERM.RFO</t>
  </si>
  <si>
    <t>FEC.ktoe.IE.ISI.EAF.SMELTING.THERM.NG_BIOGAS</t>
  </si>
  <si>
    <t>FEC.ktoe.IE.ISI.EAF.SMELTING.THERM.DERIVED</t>
  </si>
  <si>
    <t>Steel: Electric arc</t>
  </si>
  <si>
    <t>FEC.ktoe.IE.ISI.EAF.ARC_FURNACE.ELEC.ELEC</t>
  </si>
  <si>
    <t>FEC.ktoe.IE.ISI.EAF.REFINING.TOTAL.TOTAL</t>
  </si>
  <si>
    <t>FEC.ktoe.IE.ISI.EAF.REFINING.THERM.TOTAL</t>
  </si>
  <si>
    <t>FEC.ktoe.IE.ISI.EAF.REFINING.THERM.LPG</t>
  </si>
  <si>
    <t>FEC.ktoe.IE.ISI.EAF.REFINING.THERM.DIESEL_LIQBIO</t>
  </si>
  <si>
    <t>FEC.ktoe.IE.ISI.EAF.REFINING.THERM.RFO</t>
  </si>
  <si>
    <t>FEC.ktoe.IE.ISI.EAF.REFINING.THERM.NG_BIOGAS</t>
  </si>
  <si>
    <t>FEC.ktoe.IE.ISI.EAF.REFINING.ELEC.ELEC</t>
  </si>
  <si>
    <t>FEC.ktoe.IE.ISI.EAF.FINISHING.THERM.TOTAL</t>
  </si>
  <si>
    <t>FEC.ktoe.IE.ISI.EAF.FINISHING.THERM.LPG</t>
  </si>
  <si>
    <t>FEC.ktoe.IE.ISI.EAF.FINISHING.THERM.DIESEL_LIQBIO</t>
  </si>
  <si>
    <t>FEC.ktoe.IE.ISI.EAF.FINISHING.THERM.NG_BIOGAS</t>
  </si>
  <si>
    <t>FEC.ktoe.IE.ISI.EAF.FINISHING_STEAM.TOTAL.TOTAL</t>
  </si>
  <si>
    <t>FEC.ktoe.IE.ISI.EAF.FINISHING_STEAM.STEAM.NONCOKE_SOLIDS</t>
  </si>
  <si>
    <t>FEC.ktoe.IE.ISI.EAF.FINISHING_STEAM.STEAM.RFG</t>
  </si>
  <si>
    <t>FEC.ktoe.IE.ISI.EAF.FINISHING_STEAM.STEAM.LPG</t>
  </si>
  <si>
    <t>FEC.ktoe.IE.ISI.EAF.FINISHING_STEAM.STEAM.DIESEL_LIQBIO</t>
  </si>
  <si>
    <t>FEC.ktoe.IE.ISI.EAF.FINISHING_STEAM.STEAM.RFO</t>
  </si>
  <si>
    <t>FEC.ktoe.IE.ISI.EAF.FINISHING_STEAM.STEAM.OTHER</t>
  </si>
  <si>
    <t>FEC.ktoe.IE.ISI.EAF.FINISHING_STEAM.STEAM.NG_BIOGAS</t>
  </si>
  <si>
    <t>FEC.ktoe.IE.ISI.EAF.FINISHING_STEAM.STEAM.DERIVED</t>
  </si>
  <si>
    <t>FEC.ktoe.IE.ISI.EAF.FINISHING_STEAM.STEAM.BIOMASS_WASTE</t>
  </si>
  <si>
    <t>FEC.ktoe.IE.ISI.EAF.FINISHING_STEAM.STEAM.STEAM_DISTR</t>
  </si>
  <si>
    <t>FEC.ktoe.IE.ISI.EAF.FINISHING.ELEC.ELEC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</si>
  <si>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</si>
  <si>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</si>
  <si>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</si>
  <si>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UED.ktoe.IE.ISI.BF_BOF.TOTAL.TOTAL.TOTAL</t>
  </si>
  <si>
    <t>UED.ktoe.IE.ISI.BF_BOF.LIGHT.GENERIC.ELEC</t>
  </si>
  <si>
    <t>UED.ktoe.IE.ISI.BF_BOF.AIRCOMP.GENERIC.ELEC</t>
  </si>
  <si>
    <t>UED.ktoe.IE.ISI.BF_BOF.MOTOR.GENERIC.ELEC</t>
  </si>
  <si>
    <t>UED.ktoe.IE.ISI.BF_BOF.FANS.GENERIC.ELEC</t>
  </si>
  <si>
    <t>UED.ktoe.IE.ISI.BF_BOF.LOW_ENTH.TOTAL.TOTAL</t>
  </si>
  <si>
    <t>UED.ktoe.IE.ISI.BF_BOF.LOW_ENTH.THERM.DIESEL_LIQBIO</t>
  </si>
  <si>
    <t>UED.ktoe.IE.ISI.BF_BOF.LOW_ENTH.THERM.NG_BIOGAS</t>
  </si>
  <si>
    <t>UED.ktoe.IE.ISI.BF_BOF.LOW_ENTH.THERM.SOLAR_GEO</t>
  </si>
  <si>
    <t>UED.ktoe.IE.ISI.BF_BOF.LOW_ENTH.HP.AMBIENT</t>
  </si>
  <si>
    <t>UED.ktoe.IE.ISI.BF_BOF.LOW_ENTH.THERM.ELEC</t>
  </si>
  <si>
    <t>UED.ktoe.IE.ISI.BF_BOF.SINTERING.TOTAL.TOTAL</t>
  </si>
  <si>
    <t>UED.ktoe.IE.ISI.BF_BOF.SINTERING.THERM.NONCOKE_SOLIDS</t>
  </si>
  <si>
    <t>UED.ktoe.IE.ISI.BF_BOF.SINTERING.THERM.RFO</t>
  </si>
  <si>
    <t>UED.ktoe.IE.ISI.BF_BOF.SINTERING.THERM.NG_BIOGAS</t>
  </si>
  <si>
    <t>UED.ktoe.IE.ISI.BF_BOF.SINTERING.THERM.DERIVED</t>
  </si>
  <si>
    <t>UED.ktoe.IE.ISI.BF_BOF.SINTERING.THERM.ELEC</t>
  </si>
  <si>
    <t>UED.ktoe.IE.ISI.BF_BOF.BLAST_FURNACE.TOTAL.TOTAL</t>
  </si>
  <si>
    <t>UED.ktoe.IE.ISI.BF_BOF.BLAST_FURNACE.THERM.NONCOKE_SOLIDS</t>
  </si>
  <si>
    <t>UED.ktoe.IE.ISI.BF_BOF.BLAST_FURNACE.THERM.COKE</t>
  </si>
  <si>
    <t>UED.ktoe.IE.ISI.BF_BOF.BLAST_FURNACE.THERM.RFO</t>
  </si>
  <si>
    <t>UED.ktoe.IE.ISI.BF_BOF.BLAST_FURNACE.THERM.NG_BIOGAS</t>
  </si>
  <si>
    <t>UED.ktoe.IE.ISI.BF_BOF.BLAST_FURNACE.THERM.DERIVED</t>
  </si>
  <si>
    <t>UED.ktoe.IE.ISI.BF_BOF.REFINING.TOTAL.TOTAL</t>
  </si>
  <si>
    <t>UED.ktoe.IE.ISI.BF_BOF.REFINING.THERM.TOTAL</t>
  </si>
  <si>
    <t>UED.ktoe.IE.ISI.BF_BOF.REFINING.THERM.LPG</t>
  </si>
  <si>
    <t>UED.ktoe.IE.ISI.BF_BOF.REFINING.THERM.DIESEL_LIQBIO</t>
  </si>
  <si>
    <t>UED.ktoe.IE.ISI.BF_BOF.REFINING.THERM.RFO</t>
  </si>
  <si>
    <t>UED.ktoe.IE.ISI.BF_BOF.REFINING.THERM.NG_BIOGAS</t>
  </si>
  <si>
    <t>UED.ktoe.IE.ISI.BF_BOF.REFINING.ELEC.ELEC</t>
  </si>
  <si>
    <t>UED.ktoe.IE.ISI.BF_BOF.FINISHING.THERM.TOTAL</t>
  </si>
  <si>
    <t>UED.ktoe.IE.ISI.BF_BOF.FINISHING.THERM.LPG</t>
  </si>
  <si>
    <t>UED.ktoe.IE.ISI.BF_BOF.FINISHING.THERM.DIESEL_LIQBIO</t>
  </si>
  <si>
    <t>UED.ktoe.IE.ISI.BF_BOF.FINISHING.THERM.NG_BIOGAS</t>
  </si>
  <si>
    <t>UED.ktoe.IE.ISI.BF_BOF.FINISHING_STEAM.TOTAL.TOTAL</t>
  </si>
  <si>
    <t>UED.ktoe.IE.ISI.BF_BOF.FINISHING_STEAM.STEAM.NONCOKE_SOLIDS</t>
  </si>
  <si>
    <t>UED.ktoe.IE.ISI.BF_BOF.FINISHING_STEAM.STEAM.RFG</t>
  </si>
  <si>
    <t>UED.ktoe.IE.ISI.BF_BOF.FINISHING_STEAM.STEAM.LPG</t>
  </si>
  <si>
    <t>UED.ktoe.IE.ISI.BF_BOF.FINISHING_STEAM.STEAM.DIESEL_LIQBIO</t>
  </si>
  <si>
    <t>UED.ktoe.IE.ISI.BF_BOF.FINISHING_STEAM.STEAM.RFO</t>
  </si>
  <si>
    <t>UED.ktoe.IE.ISI.BF_BOF.FINISHING_STEAM.STEAM.OTHER</t>
  </si>
  <si>
    <t>UED.ktoe.IE.ISI.BF_BOF.FINISHING_STEAM.STEAM.NG_BIOGAS</t>
  </si>
  <si>
    <t>UED.ktoe.IE.ISI.BF_BOF.FINISHING_STEAM.STEAM.DERIVED</t>
  </si>
  <si>
    <t>UED.ktoe.IE.ISI.BF_BOF.FINISHING_STEAM.STEAM.BIOMASS_WASTE</t>
  </si>
  <si>
    <t>UED.ktoe.IE.ISI.BF_BOF.FINISHING_STEAM.STEAM.STEAM_DISTR</t>
  </si>
  <si>
    <t>UED.ktoe.IE.ISI.BF_BOF.FINISHING.ELEC.ELEC</t>
  </si>
  <si>
    <t>UED.ktoe.IE.ISI.EAF.TOTAL.TOTAL.TOTAL</t>
  </si>
  <si>
    <t>UED.ktoe.IE.ISI.EAF.LIGHT.GENERIC.ELEC</t>
  </si>
  <si>
    <t>UED.ktoe.IE.ISI.EAF.AIRCOMP.GENERIC.ELEC</t>
  </si>
  <si>
    <t>UED.ktoe.IE.ISI.EAF.MOTOR.GENERIC.ELEC</t>
  </si>
  <si>
    <t>UED.ktoe.IE.ISI.EAF.FANS.GENERIC.ELEC</t>
  </si>
  <si>
    <t>UED.ktoe.IE.ISI.EAF.LOW_ENTH.TOTAL.TOTAL</t>
  </si>
  <si>
    <t>UED.ktoe.IE.ISI.EAF.LOW_ENTH.THERM.DIESEL_LIQBIO</t>
  </si>
  <si>
    <t>UED.ktoe.IE.ISI.EAF.LOW_ENTH.THERM.NG_BIOGAS</t>
  </si>
  <si>
    <t>UED.ktoe.IE.ISI.EAF.LOW_ENTH.THERM.SOLAR_GEO</t>
  </si>
  <si>
    <t>UED.ktoe.IE.ISI.EAF.LOW_ENTH.HP.AMBIENT</t>
  </si>
  <si>
    <t>UED.ktoe.IE.ISI.EAF.LOW_ENTH.THERM.ELEC</t>
  </si>
  <si>
    <t>UED.ktoe.IE.ISI.EAF.SMELTING.TOTAL.TOTAL</t>
  </si>
  <si>
    <t>UED.ktoe.IE.ISI.EAF.SMELTING.THERM.NONCOKE_SOLIDS</t>
  </si>
  <si>
    <t>UED.ktoe.IE.ISI.EAF.SMELTING.THERM.RFO</t>
  </si>
  <si>
    <t>UED.ktoe.IE.ISI.EAF.SMELTING.THERM.NG_BIOGAS</t>
  </si>
  <si>
    <t>UED.ktoe.IE.ISI.EAF.SMELTING.THERM.DERIVED</t>
  </si>
  <si>
    <t>UED.ktoe.IE.ISI.EAF.ARC_FURNACE.ELEC.ELEC</t>
  </si>
  <si>
    <t>UED.ktoe.IE.ISI.EAF.REFINING.TOTAL.TOTAL</t>
  </si>
  <si>
    <t>UED.ktoe.IE.ISI.EAF.REFINING.THERM.TOTAL</t>
  </si>
  <si>
    <t>UED.ktoe.IE.ISI.EAF.REFINING.THERM.LPG</t>
  </si>
  <si>
    <t>UED.ktoe.IE.ISI.EAF.REFINING.THERM.DIESEL_LIQBIO</t>
  </si>
  <si>
    <t>UED.ktoe.IE.ISI.EAF.REFINING.THERM.RFO</t>
  </si>
  <si>
    <t>UED.ktoe.IE.ISI.EAF.REFINING.THERM.NG_BIOGAS</t>
  </si>
  <si>
    <t>UED.ktoe.IE.ISI.EAF.REFINING.ELEC.ELEC</t>
  </si>
  <si>
    <t>UED.ktoe.IE.ISI.EAF.FINISHING.THERM.TOTAL</t>
  </si>
  <si>
    <t>UED.ktoe.IE.ISI.EAF.FINISHING.THERM.LPG</t>
  </si>
  <si>
    <t>UED.ktoe.IE.ISI.EAF.FINISHING.THERM.DIESEL_LIQBIO</t>
  </si>
  <si>
    <t>UED.ktoe.IE.ISI.EAF.FINISHING.THERM.NG_BIOGAS</t>
  </si>
  <si>
    <t>UED.ktoe.IE.ISI.EAF.FINISHING_STEAM.TOTAL.TOTAL</t>
  </si>
  <si>
    <t>UED.ktoe.IE.ISI.EAF.FINISHING_STEAM.STEAM.NONCOKE_SOLIDS</t>
  </si>
  <si>
    <t>UED.ktoe.IE.ISI.EAF.FINISHING_STEAM.STEAM.RFG</t>
  </si>
  <si>
    <t>UED.ktoe.IE.ISI.EAF.FINISHING_STEAM.STEAM.LPG</t>
  </si>
  <si>
    <t>UED.ktoe.IE.ISI.EAF.FINISHING_STEAM.STEAM.DIESEL_LIQBIO</t>
  </si>
  <si>
    <t>UED.ktoe.IE.ISI.EAF.FINISHING_STEAM.STEAM.RFO</t>
  </si>
  <si>
    <t>UED.ktoe.IE.ISI.EAF.FINISHING_STEAM.STEAM.OTHER</t>
  </si>
  <si>
    <t>UED.ktoe.IE.ISI.EAF.FINISHING_STEAM.STEAM.NG_BIOGAS</t>
  </si>
  <si>
    <t>UED.ktoe.IE.ISI.EAF.FINISHING_STEAM.STEAM.DERIVED</t>
  </si>
  <si>
    <t>UED.ktoe.IE.ISI.EAF.FINISHING_STEAM.STEAM.BIOMASS_WASTE</t>
  </si>
  <si>
    <t>UED.ktoe.IE.ISI.EAF.FINISHING_STEAM.STEAM.STEAM_DISTR</t>
  </si>
  <si>
    <t>UED.ktoe.IE.ISI.EAF.FINISHING.ELEC.ELEC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</si>
  <si>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</si>
  <si>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</si>
  <si>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</si>
  <si>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FUEL_EMI.ktCO2.IE.ISI.BF_BOF.LIGHT.GENERIC.ELEC</t>
  </si>
  <si>
    <t>FUEL_EMI.ktCO2.IE.ISI.BF_BOF.AIRCOMP.GENERIC.ELEC</t>
  </si>
  <si>
    <t>FUEL_EMI.ktCO2.IE.ISI.BF_BOF.MOTOR.GENERIC.ELEC</t>
  </si>
  <si>
    <t>FUEL_EMI.ktCO2.IE.ISI.BF_BOF.FANS.GENERIC.ELEC</t>
  </si>
  <si>
    <t>FUEL_EMI.ktCO2.IE.ISI.BF_BOF.LOW_ENTH.TOTAL.TOTAL</t>
  </si>
  <si>
    <t>FUEL_EMI.ktCO2.IE.ISI.BF_BOF.LOW_ENTH.THERM.DIESEL_LIQBIO</t>
  </si>
  <si>
    <t>FUEL_EMI.ktCO2.IE.ISI.BF_BOF.LOW_ENTH.THERM.NG_BIOGAS</t>
  </si>
  <si>
    <t>FUEL_EMI.ktCO2.IE.ISI.BF_BOF.LOW_ENTH.THERM.SOLAR_GEO</t>
  </si>
  <si>
    <t>FUEL_EMI.ktCO2.IE.ISI.BF_BOF.LOW_ENTH.HP.AMBIENT</t>
  </si>
  <si>
    <t>FUEL_EMI.ktCO2.IE.ISI.BF_BOF.LOW_ENTH.THERM.ELEC</t>
  </si>
  <si>
    <t>FUEL_EMI.ktCO2.IE.ISI.BF_BOF.SINTERING.TOTAL.TOTAL</t>
  </si>
  <si>
    <t>FUEL_EMI.ktCO2.IE.ISI.BF_BOF.SINTERING.THERM.NONCOKE_SOLIDS</t>
  </si>
  <si>
    <t>FUEL_EMI.ktCO2.IE.ISI.BF_BOF.SINTERING.THERM.RFO</t>
  </si>
  <si>
    <t>FUEL_EMI.ktCO2.IE.ISI.BF_BOF.SINTERING.THERM.NG_BIOGAS</t>
  </si>
  <si>
    <t>FUEL_EMI.ktCO2.IE.ISI.BF_BOF.SINTERING.THERM.DERIVED</t>
  </si>
  <si>
    <t>FUEL_EMI.ktCO2.IE.ISI.BF_BOF.SINTERING.THERM.ELEC</t>
  </si>
  <si>
    <t>FUEL_EMI.ktCO2.IE.ISI.BF_BOF.BLAST_FURNACE.TOTAL.TOTAL</t>
  </si>
  <si>
    <t>FUEL_EMI.ktCO2.IE.ISI.BF_BOF.BLAST_FURNACE.THERM.NONCOKE_SOLIDS</t>
  </si>
  <si>
    <t>FUEL_EMI.ktCO2.IE.ISI.BF_BOF.BLAST_FURNACE.THERM.COKE</t>
  </si>
  <si>
    <t>FUEL_EMI.ktCO2.IE.ISI.BF_BOF.BLAST_FURNACE.THERM.RFO</t>
  </si>
  <si>
    <t>FUEL_EMI.ktCO2.IE.ISI.BF_BOF.BLAST_FURNACE.THERM.NG_BIOGAS</t>
  </si>
  <si>
    <t>FUEL_EMI.ktCO2.IE.ISI.BF_BOF.BLAST_FURNACE.THERM.DERIVED</t>
  </si>
  <si>
    <t>FUEL_EMI.ktCO2.IE.ISI.BF_BOF.REFINING.TOTAL.TOTAL</t>
  </si>
  <si>
    <t>FUEL_EMI.ktCO2.IE.ISI.BF_BOF.REFINING.THERM.TOTAL</t>
  </si>
  <si>
    <t>FUEL_EMI.ktCO2.IE.ISI.BF_BOF.REFINING.THERM.LPG</t>
  </si>
  <si>
    <t>FUEL_EMI.ktCO2.IE.ISI.BF_BOF.REFINING.THERM.DIESEL_LIQBIO</t>
  </si>
  <si>
    <t>FUEL_EMI.ktCO2.IE.ISI.BF_BOF.REFINING.THERM.RFO</t>
  </si>
  <si>
    <t>FUEL_EMI.ktCO2.IE.ISI.BF_BOF.REFINING.THERM.NG_BIOGAS</t>
  </si>
  <si>
    <t>FUEL_EMI.ktCO2.IE.ISI.BF_BOF.REFINING.ELEC.ELEC</t>
  </si>
  <si>
    <t>FUEL_EMI.ktCO2.IE.ISI.BF_BOF.FINISHING.THERM.TOTAL</t>
  </si>
  <si>
    <t>FUEL_EMI.ktCO2.IE.ISI.BF_BOF.FINISHING.THERM.LPG</t>
  </si>
  <si>
    <t>FUEL_EMI.ktCO2.IE.ISI.BF_BOF.FINISHING.THERM.DIESEL_LIQBIO</t>
  </si>
  <si>
    <t>FUEL_EMI.ktCO2.IE.ISI.BF_BOF.FINISHING.THERM.NG_BIOGAS</t>
  </si>
  <si>
    <t>FUEL_EMI.ktCO2.IE.ISI.BF_BOF.FINISHING_STEAM.TOTAL.TOTAL</t>
  </si>
  <si>
    <t>FUEL_EMI.ktCO2.IE.ISI.BF_BOF.FINISHING_STEAM.STEAM.NONCOKE_SOLIDS</t>
  </si>
  <si>
    <t>FUEL_EMI.ktCO2.IE.ISI.BF_BOF.FINISHING_STEAM.STEAM.RFG</t>
  </si>
  <si>
    <t>FUEL_EMI.ktCO2.IE.ISI.BF_BOF.FINISHING_STEAM.STEAM.LPG</t>
  </si>
  <si>
    <t>FUEL_EMI.ktCO2.IE.ISI.BF_BOF.FINISHING_STEAM.STEAM.DIESEL_LIQBIO</t>
  </si>
  <si>
    <t>FUEL_EMI.ktCO2.IE.ISI.BF_BOF.FINISHING_STEAM.STEAM.RFO</t>
  </si>
  <si>
    <t>FUEL_EMI.ktCO2.IE.ISI.BF_BOF.FINISHING_STEAM.STEAM.OTHER</t>
  </si>
  <si>
    <t>FUEL_EMI.ktCO2.IE.ISI.BF_BOF.FINISHING_STEAM.STEAM.NG_BIOGAS</t>
  </si>
  <si>
    <t>FUEL_EMI.ktCO2.IE.ISI.BF_BOF.FINISHING_STEAM.STEAM.DERIVED</t>
  </si>
  <si>
    <t>FUEL_EMI.ktCO2.IE.ISI.BF_BOF.FINISHING_STEAM.STEAM.BIOMASS_WASTE</t>
  </si>
  <si>
    <t>FUEL_EMI.ktCO2.IE.ISI.BF_BOF.FINISHING_STEAM.STEAM.STEAM_DISTR</t>
  </si>
  <si>
    <t>FUEL_EMI.ktCO2.IE.ISI.BF_BOF.FINISHING.ELEC.ELEC</t>
  </si>
  <si>
    <t>PROCESS_EMI.ktCO2.IE.ISI.BF_BOF</t>
  </si>
  <si>
    <t>FUEL_EMI.ktCO2.IE.ISI.EAF.LIGHT.GENERIC.ELEC</t>
  </si>
  <si>
    <t>FUEL_EMI.ktCO2.IE.ISI.EAF.AIRCOMP.GENERIC.ELEC</t>
  </si>
  <si>
    <t>FUEL_EMI.ktCO2.IE.ISI.EAF.MOTOR.GENERIC.ELEC</t>
  </si>
  <si>
    <t>FUEL_EMI.ktCO2.IE.ISI.EAF.FANS.GENERIC.ELEC</t>
  </si>
  <si>
    <t>FUEL_EMI.ktCO2.IE.ISI.EAF.LOW_ENTH.TOTAL.TOTAL</t>
  </si>
  <si>
    <t>FUEL_EMI.ktCO2.IE.ISI.EAF.LOW_ENTH.THERM.DIESEL_LIQBIO</t>
  </si>
  <si>
    <t>FUEL_EMI.ktCO2.IE.ISI.EAF.LOW_ENTH.THERM.NG_BIOGAS</t>
  </si>
  <si>
    <t>FUEL_EMI.ktCO2.IE.ISI.EAF.LOW_ENTH.THERM.SOLAR_GEO</t>
  </si>
  <si>
    <t>FUEL_EMI.ktCO2.IE.ISI.EAF.LOW_ENTH.HP.AMBIENT</t>
  </si>
  <si>
    <t>FUEL_EMI.ktCO2.IE.ISI.EAF.LOW_ENTH.THERM.ELEC</t>
  </si>
  <si>
    <t>FUEL_EMI.ktCO2.IE.ISI.EAF.SMELTING.TOTAL.TOTAL</t>
  </si>
  <si>
    <t>FUEL_EMI.ktCO2.IE.ISI.EAF.SMELTING.THERM.NONCOKE_SOLIDS</t>
  </si>
  <si>
    <t>FUEL_EMI.ktCO2.IE.ISI.EAF.SMELTING.THERM.RFO</t>
  </si>
  <si>
    <t>FUEL_EMI.ktCO2.IE.ISI.EAF.SMELTING.THERM.NG_BIOGAS</t>
  </si>
  <si>
    <t>FUEL_EMI.ktCO2.IE.ISI.EAF.SMELTING.THERM.DERIVED</t>
  </si>
  <si>
    <t>FUEL_EMI.ktCO2.IE.ISI.EAF.ARC_FURNACE.ELEC.ELEC</t>
  </si>
  <si>
    <t>FUEL_EMI.ktCO2.IE.ISI.EAF.REFINING.TOTAL.TOTAL</t>
  </si>
  <si>
    <t>FUEL_EMI.ktCO2.IE.ISI.EAF.REFINING.THERM.TOTAL</t>
  </si>
  <si>
    <t>FUEL_EMI.ktCO2.IE.ISI.EAF.REFINING.THERM.LPG</t>
  </si>
  <si>
    <t>FUEL_EMI.ktCO2.IE.ISI.EAF.REFINING.THERM.DIESEL_LIQBIO</t>
  </si>
  <si>
    <t>FUEL_EMI.ktCO2.IE.ISI.EAF.REFINING.THERM.RFO</t>
  </si>
  <si>
    <t>FUEL_EMI.ktCO2.IE.ISI.EAF.REFINING.THERM.NG_BIOGAS</t>
  </si>
  <si>
    <t>FUEL_EMI.ktCO2.IE.ISI.EAF.REFINING.ELEC.ELEC</t>
  </si>
  <si>
    <t>FUEL_EMI.ktCO2.IE.ISI.EAF.FINISHING.THERM.TOTAL</t>
  </si>
  <si>
    <t>FUEL_EMI.ktCO2.IE.ISI.EAF.FINISHING.THERM.LPG</t>
  </si>
  <si>
    <t>FUEL_EMI.ktCO2.IE.ISI.EAF.FINISHING.THERM.DIESEL_LIQBIO</t>
  </si>
  <si>
    <t>FUEL_EMI.ktCO2.IE.ISI.EAF.FINISHING.THERM.NG_BIOGAS</t>
  </si>
  <si>
    <t>FUEL_EMI.ktCO2.IE.ISI.EAF.FINISHING_STEAM.TOTAL.TOTAL</t>
  </si>
  <si>
    <t>FUEL_EMI.ktCO2.IE.ISI.EAF.FINISHING_STEAM.STEAM.NONCOKE_SOLIDS</t>
  </si>
  <si>
    <t>FUEL_EMI.ktCO2.IE.ISI.EAF.FINISHING_STEAM.STEAM.RFG</t>
  </si>
  <si>
    <t>FUEL_EMI.ktCO2.IE.ISI.EAF.FINISHING_STEAM.STEAM.LPG</t>
  </si>
  <si>
    <t>FUEL_EMI.ktCO2.IE.ISI.EAF.FINISHING_STEAM.STEAM.DIESEL_LIQBIO</t>
  </si>
  <si>
    <t>FUEL_EMI.ktCO2.IE.ISI.EAF.FINISHING_STEAM.STEAM.RFO</t>
  </si>
  <si>
    <t>FUEL_EMI.ktCO2.IE.ISI.EAF.FINISHING_STEAM.STEAM.OTHER</t>
  </si>
  <si>
    <t>FUEL_EMI.ktCO2.IE.ISI.EAF.FINISHING_STEAM.STEAM.NG_BIOGAS</t>
  </si>
  <si>
    <t>FUEL_EMI.ktCO2.IE.ISI.EAF.FINISHING_STEAM.STEAM.DERIVED</t>
  </si>
  <si>
    <t>FUEL_EMI.ktCO2.IE.ISI.EAF.FINISHING_STEAM.STEAM.BIOMASS_WASTE</t>
  </si>
  <si>
    <t>FUEL_EMI.ktCO2.IE.ISI.EAF.FINISHING_STEAM.STEAM.STEAM_DISTR</t>
  </si>
  <si>
    <t>FUEL_EMI.ktCO2.IE.ISI.EAF.FINISHING.ELEC.ELEC</t>
  </si>
  <si>
    <t>PROCESS_EMI.ktCO2.IE.ISI.EAF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</si>
  <si>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</si>
  <si>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</si>
  <si>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</si>
  <si>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</si>
  <si>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VA.Meuro2015.IE.NFM.ALUMINA</t>
  </si>
  <si>
    <t>VA.Meuro2015.IE.NFM.PRIM_ALU</t>
  </si>
  <si>
    <t>VA.Meuro2015.IE.NFM.SEC_ALU</t>
  </si>
  <si>
    <t>VA.Meuro2015.IE.NFM.OTHER_NFM</t>
  </si>
  <si>
    <t>Physical output (kt)</t>
  </si>
  <si>
    <t>Alumina production (kt)</t>
  </si>
  <si>
    <t>OUTPUT.kt.IE.NFM.ALUMINA</t>
  </si>
  <si>
    <t>Aluminium production (kt)</t>
  </si>
  <si>
    <t>OUTPUT.kt.IE.NFM.PRIM_ALU</t>
  </si>
  <si>
    <t>OUTPUT.kt.IE.NFM.SEC_ALU</t>
  </si>
  <si>
    <t>Other non-ferrous metals (kt lead eq.)</t>
  </si>
  <si>
    <t>OUTPUT.kt.IE.NFM.OTHER_NFM</t>
  </si>
  <si>
    <t>Installed capacity (kt production)</t>
  </si>
  <si>
    <t>CAP.kt.IE.NFM.ALUMINA</t>
  </si>
  <si>
    <t>CAP.kt.IE.NFM.PRIM_ALU</t>
  </si>
  <si>
    <t>CAP.kt.IE.NFM.SEC_ALU</t>
  </si>
  <si>
    <t>CAP.kt.IE.NFM.OTHER_NFM</t>
  </si>
  <si>
    <t>Capacity investment (kt production)</t>
  </si>
  <si>
    <t>NEWCAP.kt.IE.NFM.ALUMINA</t>
  </si>
  <si>
    <t>NEWCAP.kt.IE.NFM.PRIM_ALU</t>
  </si>
  <si>
    <t>NEWCAP.kt.IE.NFM.SEC_ALU</t>
  </si>
  <si>
    <t>NEWCAP.kt.IE.NFM.OTHER_NFM</t>
  </si>
  <si>
    <t>Decommissioned capacity (kt production)</t>
  </si>
  <si>
    <t>Idle capacity (kt production)</t>
  </si>
  <si>
    <t>FEC.ktoe.IE.NFM.TOTAL.TOTAL.TOTAL.TOTAL</t>
  </si>
  <si>
    <t>FEC.ktoe.IE.NFM.TOTAL.TOTAL.TOTAL.SOLIDS</t>
  </si>
  <si>
    <t>FEC.ktoe.IE.NFM.TOTAL.TOTAL.TOTAL.RFG</t>
  </si>
  <si>
    <t>FEC.ktoe.IE.NFM.TOTAL.TOTAL.TOTAL.LPG</t>
  </si>
  <si>
    <t>FEC.ktoe.IE.NFM.TOTAL.TOTAL.TOTAL.DIESEL</t>
  </si>
  <si>
    <t>FEC.ktoe.IE.NFM.TOTAL.TOTAL.TOTAL.RFO</t>
  </si>
  <si>
    <t>FEC.ktoe.IE.NFM.TOTAL.TOTAL.TOTAL.OTHER</t>
  </si>
  <si>
    <t>FEC.ktoe.IE.NFM.TOTAL.TOTAL.TOTAL.NG</t>
  </si>
  <si>
    <t>FEC.ktoe.IE.NFM.TOTAL.TOTAL.TOTAL.DERIVED</t>
  </si>
  <si>
    <t>FEC.ktoe.IE.NFM.TOTAL.TOTAL.TOTAL.BIOMASS_WASTE</t>
  </si>
  <si>
    <t>FEC.ktoe.IE.NFM.TOTAL.TOTAL.TOTAL.BIOGAS</t>
  </si>
  <si>
    <t>FEC.ktoe.IE.NFM.TOTAL.TOTAL.TOTAL.LIQBIO</t>
  </si>
  <si>
    <t>FEC.ktoe.IE.NFM.TOTAL.TOTAL.TOTAL.SOLAR</t>
  </si>
  <si>
    <t>FEC.ktoe.IE.NFM.TOTAL.TOTAL.TOTAL.GEO</t>
  </si>
  <si>
    <t>FEC.ktoe.IE.NFM.TOTAL.TOTAL.TOTAL.AMBIENT</t>
  </si>
  <si>
    <t>FEC.ktoe.IE.NFM.TOTAL.TOTAL.TOTAL.STEAM_DISTR</t>
  </si>
  <si>
    <t>FEC.ktoe.IE.NFM.TOTAL.TOTAL.TOTAL.ELEC</t>
  </si>
  <si>
    <t>FEC.ktoe.IE.NFM.ALUMINA.TOTAL.TOTAL.TOTAL</t>
  </si>
  <si>
    <t>FEC.ktoe.IE.NFM.ALUMINA.LIGHT.GENERIC.ELEC</t>
  </si>
  <si>
    <t>FEC.ktoe.IE.NFM.ALUMINA.AIRCOMP.GENERIC.ELEC</t>
  </si>
  <si>
    <t>FEC.ktoe.IE.NFM.ALUMINA.MOTOR.GENERIC.ELEC</t>
  </si>
  <si>
    <t>FEC.ktoe.IE.NFM.ALUMINA.FANS.GENERIC.ELEC</t>
  </si>
  <si>
    <t>FEC.ktoe.IE.NFM.ALUMINA.LOW_ENTH.TOTAL.TOTAL</t>
  </si>
  <si>
    <t>FEC.ktoe.IE.NFM.ALUMINA.LOW_ENTH.THERM.DIESEL_LIQBIO</t>
  </si>
  <si>
    <t>FEC.ktoe.IE.NFM.ALUMINA.LOW_ENTH.THERM.NG_BIOGAS</t>
  </si>
  <si>
    <t>FEC.ktoe.IE.NFM.ALUMINA.LOW_ENTH.THERM.SOLAR_GEO</t>
  </si>
  <si>
    <t>FEC.ktoe.IE.NFM.ALUMINA.LOW_ENTH.HP.AMBIENT</t>
  </si>
  <si>
    <t>FEC.ktoe.IE.NFM.ALUMINA.LOW_ENTH.THERM.ELEC</t>
  </si>
  <si>
    <t>Alumina production: High-enthalpy heat</t>
  </si>
  <si>
    <t>FEC.ktoe.IE.NFM.ALUMINA.A_PRODUCTION.TOTAL.TOTAL</t>
  </si>
  <si>
    <t>FEC.ktoe.IE.NFM.ALUMINA.A_PRODUCTION.STEAM.SOLIDS</t>
  </si>
  <si>
    <t>FEC.ktoe.IE.NFM.ALUMINA.A_PRODUCTION.STEAM.RFG</t>
  </si>
  <si>
    <t>FEC.ktoe.IE.NFM.ALUMINA.A_PRODUCTION.STEAM.LPG</t>
  </si>
  <si>
    <t>FEC.ktoe.IE.NFM.ALUMINA.A_PRODUCTION.STEAM.DIESEL_LIQBIO</t>
  </si>
  <si>
    <t>FEC.ktoe.IE.NFM.ALUMINA.A_PRODUCTION.STEAM.RFO</t>
  </si>
  <si>
    <t>FEC.ktoe.IE.NFM.ALUMINA.A_PRODUCTION.STEAM.OTHER</t>
  </si>
  <si>
    <t>FEC.ktoe.IE.NFM.ALUMINA.A_PRODUCTION.STEAM.NG_BIOGAS</t>
  </si>
  <si>
    <t>FEC.ktoe.IE.NFM.ALUMINA.A_PRODUCTION.STEAM.DERIVED</t>
  </si>
  <si>
    <t>FEC.ktoe.IE.NFM.ALUMINA.A_PRODUCTION.STEAM.BIOMASS_WASTE</t>
  </si>
  <si>
    <t>FEC.ktoe.IE.NFM.ALUMINA.A_PRODUCTION.STEAM.STEAM_DISTR</t>
  </si>
  <si>
    <t>Alumina production: Refining</t>
  </si>
  <si>
    <t>FEC.ktoe.IE.NFM.ALUMINA.A_REFINING.TOTAL.TOTAL</t>
  </si>
  <si>
    <t>FEC.ktoe.IE.NFM.ALUMINA.A_REFINING.THERM.LPG</t>
  </si>
  <si>
    <t>FEC.ktoe.IE.NFM.ALUMINA.A_REFINING.THERM.DIESEL_LIQBIO</t>
  </si>
  <si>
    <t>FEC.ktoe.IE.NFM.ALUMINA.A_REFINING.THERM.RFO</t>
  </si>
  <si>
    <t>FEC.ktoe.IE.NFM.ALUMINA.A_REFINING.THERM.NG_BIOGAS</t>
  </si>
  <si>
    <t>FEC.ktoe.IE.NFM.ALUMINA.A_REFINING.THERM.ELEC</t>
  </si>
  <si>
    <t>FEC.ktoe.IE.NFM.PRIM_ALU.TOTAL.TOTAL.TOTAL</t>
  </si>
  <si>
    <t>FEC.ktoe.IE.NFM.PRIM_ALU.LIGHT.GENERIC.ELEC</t>
  </si>
  <si>
    <t>FEC.ktoe.IE.NFM.PRIM_ALU.AIRCOMP.GENERIC.ELEC</t>
  </si>
  <si>
    <t>FEC.ktoe.IE.NFM.PRIM_ALU.MOTOR.GENERIC.ELEC</t>
  </si>
  <si>
    <t>FEC.ktoe.IE.NFM.PRIM_ALU.FANS.GENERIC.ELEC</t>
  </si>
  <si>
    <t>FEC.ktoe.IE.NFM.PRIM_ALU.LOW_ENTH.TOTAL.TOTAL</t>
  </si>
  <si>
    <t>FEC.ktoe.IE.NFM.PRIM_ALU.LOW_ENTH.THERM.DIESEL_LIQBIO</t>
  </si>
  <si>
    <t>FEC.ktoe.IE.NFM.PRIM_ALU.LOW_ENTH.THERM.NG_BIOGAS</t>
  </si>
  <si>
    <t>FEC.ktoe.IE.NFM.PRIM_ALU.LOW_ENTH.THERM.SOLAR_GEO</t>
  </si>
  <si>
    <t>FEC.ktoe.IE.NFM.PRIM_ALU.LOW_ENTH.HP.AMBIENT</t>
  </si>
  <si>
    <t>FEC.ktoe.IE.NFM.PRIM_ALU.LOW_ENTH.THERM.ELEC</t>
  </si>
  <si>
    <t>Aluminium electrolysis (smelting)</t>
  </si>
  <si>
    <t>FEC.ktoe.IE.NFM.PRIM_ALU.SMELTING.ELEC.ELEC</t>
  </si>
  <si>
    <t>Aluminium processing  (metallurgy e.g. cast house, reheating)</t>
  </si>
  <si>
    <t>FEC.ktoe.IE.NFM.PRIM_ALU.PROCESSING.TOTAL.TOTAL</t>
  </si>
  <si>
    <t>Aluminium processing - Thermal</t>
  </si>
  <si>
    <t>FEC.ktoe.IE.NFM.PRIM_ALU.PROCESSING.THERM.TOTAL</t>
  </si>
  <si>
    <t>FEC.ktoe.IE.NFM.PRIM_ALU.PROCESSING.THERM.LPG</t>
  </si>
  <si>
    <t>FEC.ktoe.IE.NFM.PRIM_ALU.PROCESSING.THERM.DIESEL_LIQBIO</t>
  </si>
  <si>
    <t>FEC.ktoe.IE.NFM.PRIM_ALU.PROCESSING.THERM.RFO</t>
  </si>
  <si>
    <t>FEC.ktoe.IE.NFM.PRIM_ALU.PROCESSING.THERM.NG_BIOGAS</t>
  </si>
  <si>
    <t>Aluminium processing - Electric</t>
  </si>
  <si>
    <t>FEC.ktoe.IE.NFM.PRIM_ALU.PROCESSING.ELEC.ELEC</t>
  </si>
  <si>
    <t>Aluminium finishing</t>
  </si>
  <si>
    <t>Aluminium finishing - Thermal</t>
  </si>
  <si>
    <t>FEC.ktoe.IE.NFM.PRIM_ALU.FINISHING.THERM.TOTAL</t>
  </si>
  <si>
    <t>FEC.ktoe.IE.NFM.PRIM_ALU.FINISHING.THERM.LPG</t>
  </si>
  <si>
    <t>FEC.ktoe.IE.NFM.PRIM_ALU.FINISHING.THERM.DIESEL_LIQBIO</t>
  </si>
  <si>
    <t>FEC.ktoe.IE.NFM.PRIM_ALU.FINISHING.THERM.NG_BIOGAS</t>
  </si>
  <si>
    <t>Aluminium finishing - Steam</t>
  </si>
  <si>
    <t>FEC.ktoe.IE.NFM.PRIM_ALU.FINISHING_STEAM.TOTAL.TOTAL</t>
  </si>
  <si>
    <t>FEC.ktoe.IE.NFM.PRIM_ALU.FINISHING_STEAM.STEAM.SOLIDS</t>
  </si>
  <si>
    <t>FEC.ktoe.IE.NFM.PRIM_ALU.FINISHING_STEAM.STEAM.RFG</t>
  </si>
  <si>
    <t>FEC.ktoe.IE.NFM.PRIM_ALU.FINISHING_STEAM.STEAM.LPG</t>
  </si>
  <si>
    <t>FEC.ktoe.IE.NFM.PRIM_ALU.FINISHING_STEAM.STEAM.DIESEL_LIQBIO</t>
  </si>
  <si>
    <t>FEC.ktoe.IE.NFM.PRIM_ALU.FINISHING_STEAM.STEAM.RFO</t>
  </si>
  <si>
    <t>FEC.ktoe.IE.NFM.PRIM_ALU.FINISHING_STEAM.STEAM.OTHER</t>
  </si>
  <si>
    <t>FEC.ktoe.IE.NFM.PRIM_ALU.FINISHING_STEAM.STEAM.NG_BIOGAS</t>
  </si>
  <si>
    <t>FEC.ktoe.IE.NFM.PRIM_ALU.FINISHING_STEAM.STEAM.DERIVED</t>
  </si>
  <si>
    <t>FEC.ktoe.IE.NFM.PRIM_ALU.FINISHING_STEAM.STEAM.BIOMASS_WASTE</t>
  </si>
  <si>
    <t>FEC.ktoe.IE.NFM.PRIM_ALU.FINISHING_STEAM.STEAM.STEAM_DISTR</t>
  </si>
  <si>
    <t>Aluminium finishing - Electric</t>
  </si>
  <si>
    <t>FEC.ktoe.IE.NFM.PRIM_ALU.FINISHING.ELEC.ELEC</t>
  </si>
  <si>
    <t>FEC.ktoe.IE.NFM.SEC_ALU.TOTAL.TOTAL.TOTAL</t>
  </si>
  <si>
    <t>FEC.ktoe.IE.NFM.SEC_ALU.LIGHT.GENERIC.ELEC</t>
  </si>
  <si>
    <t>FEC.ktoe.IE.NFM.SEC_ALU.AIRCOMP.GENERIC.ELEC</t>
  </si>
  <si>
    <t>FEC.ktoe.IE.NFM.SEC_ALU.MOTOR.GENERIC.ELEC</t>
  </si>
  <si>
    <t>FEC.ktoe.IE.NFM.SEC_ALU.FANS.GENERIC.ELEC</t>
  </si>
  <si>
    <t>FEC.ktoe.IE.NFM.SEC_ALU.LOW_ENTH.TOTAL.TOTAL</t>
  </si>
  <si>
    <t>FEC.ktoe.IE.NFM.SEC_ALU.LOW_ENTH.THERM.DIESEL_LIQBIO</t>
  </si>
  <si>
    <t>FEC.ktoe.IE.NFM.SEC_ALU.LOW_ENTH.THERM.NG_BIOGAS</t>
  </si>
  <si>
    <t>FEC.ktoe.IE.NFM.SEC_ALU.LOW_ENTH.THERM.SOLAR_GEO</t>
  </si>
  <si>
    <t>FEC.ktoe.IE.NFM.SEC_ALU.LOW_ENTH.HP.AMBIENT</t>
  </si>
  <si>
    <t>FEC.ktoe.IE.NFM.SEC_ALU.LOW_ENTH.THERM.ELEC</t>
  </si>
  <si>
    <t>Secondary aluminium (incl. pre-treatment, remelting)</t>
  </si>
  <si>
    <t>FEC.ktoe.IE.NFM.SEC_ALU.SEC_REMELTING.TOTAL.TOTAL</t>
  </si>
  <si>
    <t>Secondary aluminium - Thermal</t>
  </si>
  <si>
    <t>FEC.ktoe.IE.NFM.SEC_ALU.SEC_REMELTING.THERM.TOTAL</t>
  </si>
  <si>
    <t>FEC.ktoe.IE.NFM.SEC_ALU.SEC_REMELTING.THERM.LPG</t>
  </si>
  <si>
    <t>FEC.ktoe.IE.NFM.SEC_ALU.SEC_REMELTING.THERM.DIESEL_LIQBIO</t>
  </si>
  <si>
    <t>FEC.ktoe.IE.NFM.SEC_ALU.SEC_REMELTING.THERM.RFO</t>
  </si>
  <si>
    <t>FEC.ktoe.IE.NFM.SEC_ALU.SEC_REMELTING.THERM.NG_BIOGAS</t>
  </si>
  <si>
    <t>Secondary aluminium - Electric</t>
  </si>
  <si>
    <t>FEC.ktoe.IE.NFM.SEC_ALU.SEC_REMELTING.ELEC.ELEC</t>
  </si>
  <si>
    <t>FEC.ktoe.IE.NFM.SEC_ALU.SEC_PROCESSING.TOTAL.TOTAL</t>
  </si>
  <si>
    <t>FEC.ktoe.IE.NFM.SEC_ALU.SEC_PROCESSING.THERM.TOTAL</t>
  </si>
  <si>
    <t>FEC.ktoe.IE.NFM.SEC_ALU.SEC_PROCESSING.THERM.LPG</t>
  </si>
  <si>
    <t>FEC.ktoe.IE.NFM.SEC_ALU.SEC_PROCESSING.THERM.DIESEL_LIQBIO</t>
  </si>
  <si>
    <t>FEC.ktoe.IE.NFM.SEC_ALU.SEC_PROCESSING.THERM.RFO</t>
  </si>
  <si>
    <t>FEC.ktoe.IE.NFM.SEC_ALU.SEC_PROCESSING.THERM.NG_BIOGAS</t>
  </si>
  <si>
    <t>FEC.ktoe.IE.NFM.SEC_ALU.SEC_PROCESSING.ELEC.ELEC</t>
  </si>
  <si>
    <t>FEC.ktoe.IE.NFM.SEC_ALU.SEC_FINISHING.THERM.TOTAL</t>
  </si>
  <si>
    <t>FEC.ktoe.IE.NFM.SEC_ALU.SEC_FINISHING.THERM.LPG</t>
  </si>
  <si>
    <t>FEC.ktoe.IE.NFM.SEC_ALU.SEC_FINISHING.THERM.DIESEL_LIQBIO</t>
  </si>
  <si>
    <t>FEC.ktoe.IE.NFM.SEC_ALU.SEC_FINISHING.THERM.NG_BIOGAS</t>
  </si>
  <si>
    <t>FEC.ktoe.IE.NFM.SEC_ALU.SEC_FINISHING_STEAM.TOTAL.TOTAL</t>
  </si>
  <si>
    <t>FEC.ktoe.IE.NFM.SEC_ALU.SEC_FINISHING_STEAM.STEAM.SOLIDS</t>
  </si>
  <si>
    <t>FEC.ktoe.IE.NFM.SEC_ALU.SEC_FINISHING_STEAM.STEAM.RFG</t>
  </si>
  <si>
    <t>FEC.ktoe.IE.NFM.SEC_ALU.SEC_FINISHING_STEAM.STEAM.LPG</t>
  </si>
  <si>
    <t>FEC.ktoe.IE.NFM.SEC_ALU.SEC_FINISHING_STEAM.STEAM.DIESEL_LIQBIO</t>
  </si>
  <si>
    <t>FEC.ktoe.IE.NFM.SEC_ALU.SEC_FINISHING_STEAM.STEAM.RFO</t>
  </si>
  <si>
    <t>FEC.ktoe.IE.NFM.SEC_ALU.SEC_FINISHING_STEAM.STEAM.OTHER</t>
  </si>
  <si>
    <t>FEC.ktoe.IE.NFM.SEC_ALU.SEC_FINISHING_STEAM.STEAM.NG_BIOGAS</t>
  </si>
  <si>
    <t>FEC.ktoe.IE.NFM.SEC_ALU.SEC_FINISHING_STEAM.STEAM.DERIVED</t>
  </si>
  <si>
    <t>FEC.ktoe.IE.NFM.SEC_ALU.SEC_FINISHING_STEAM.STEAM.BIOMASS_WASTE</t>
  </si>
  <si>
    <t>FEC.ktoe.IE.NFM.SEC_ALU.SEC_FINISHING_STEAM.STEAM.STEAM_DISTR</t>
  </si>
  <si>
    <t>FEC.ktoe.IE.NFM.SEC_ALU.SEC_FINISHING.ELEC.ELEC</t>
  </si>
  <si>
    <t>FEC.ktoe.IE.NFM.OTHER_NFM.TOTAL.TOTAL.TOTAL</t>
  </si>
  <si>
    <t>FEC.ktoe.IE.NFM.OTHER_NFM.LIGHT.GENERIC.ELEC</t>
  </si>
  <si>
    <t>FEC.ktoe.IE.NFM.OTHER_NFM.AIRCOMP.GENERIC.ELEC</t>
  </si>
  <si>
    <t>FEC.ktoe.IE.NFM.OTHER_NFM.MOTOR.GENERIC.ELEC</t>
  </si>
  <si>
    <t>FEC.ktoe.IE.NFM.OTHER_NFM.FANS.GENERIC.ELEC</t>
  </si>
  <si>
    <t>FEC.ktoe.IE.NFM.OTHER_NFM.LOW_ENTH.TOTAL.TOTAL</t>
  </si>
  <si>
    <t>FEC.ktoe.IE.NFM.OTHER_NFM.LOW_ENTH.THERM.DIESEL_LIQBIO</t>
  </si>
  <si>
    <t>FEC.ktoe.IE.NFM.OTHER_NFM.LOW_ENTH.THERM.NG_BIOGAS</t>
  </si>
  <si>
    <t>FEC.ktoe.IE.NFM.OTHER_NFM.LOW_ENTH.THERM.SOLAR_GEO</t>
  </si>
  <si>
    <t>FEC.ktoe.IE.NFM.OTHER_NFM.LOW_ENTH.HP.AMBIENT</t>
  </si>
  <si>
    <t>FEC.ktoe.IE.NFM.OTHER_NFM.LOW_ENTH.THERM.ELEC</t>
  </si>
  <si>
    <t>Other Metals: production</t>
  </si>
  <si>
    <t>FEC.ktoe.IE.NFM.OTHER_NFM.OTH_PRODUCTION.TOTAL.TOTAL</t>
  </si>
  <si>
    <t>Metal production - Thermal</t>
  </si>
  <si>
    <t>FEC.ktoe.IE.NFM.OTHER_NFM.OTH_PRODUCTION.THERM.TOTAL</t>
  </si>
  <si>
    <t>FEC.ktoe.IE.NFM.OTHER_NFM.OTH_PRODUCTION.THERM.SOLIDS</t>
  </si>
  <si>
    <t>FEC.ktoe.IE.NFM.OTHER_NFM.OTH_PRODUCTION.THERM.LPG</t>
  </si>
  <si>
    <t>FEC.ktoe.IE.NFM.OTHER_NFM.OTH_PRODUCTION.THERM.DIESEL_LIQBIO</t>
  </si>
  <si>
    <t>FEC.ktoe.IE.NFM.OTHER_NFM.OTH_PRODUCTION.THERM.RFO</t>
  </si>
  <si>
    <t>FEC.ktoe.IE.NFM.OTHER_NFM.OTH_PRODUCTION.THERM.NG_BIOGAS</t>
  </si>
  <si>
    <t>Metal production - Electric</t>
  </si>
  <si>
    <t>FEC.ktoe.IE.NFM.OTHER_NFM.OTH_PRODUCTION.ELEC.ELEC</t>
  </si>
  <si>
    <t>Metal processing  (metallurgy e.g. cast house, reheating)</t>
  </si>
  <si>
    <t>FEC.ktoe.IE.NFM.OTHER_NFM.OTH_PROCESSING.TOTAL.TOTAL</t>
  </si>
  <si>
    <t>Metal processing - Thermal</t>
  </si>
  <si>
    <t>FEC.ktoe.IE.NFM.OTHER_NFM.OTH_PROCESSING.THERM.TOTAL</t>
  </si>
  <si>
    <t>FEC.ktoe.IE.NFM.OTHER_NFM.OTH_PROCESSING.THERM.LPG</t>
  </si>
  <si>
    <t>FEC.ktoe.IE.NFM.OTHER_NFM.OTH_PROCESSING.THERM.DIESEL_LIQBIO</t>
  </si>
  <si>
    <t>FEC.ktoe.IE.NFM.OTHER_NFM.OTH_PROCESSING.THERM.RFO</t>
  </si>
  <si>
    <t>FEC.ktoe.IE.NFM.OTHER_NFM.OTH_PROCESSING.THERM.NG_BIOGAS</t>
  </si>
  <si>
    <t>Metal processing - Electric</t>
  </si>
  <si>
    <t>FEC.ktoe.IE.NFM.OTHER_NFM.OTH_PROCESSING.ELEC.ELEC</t>
  </si>
  <si>
    <t>Metal finishing</t>
  </si>
  <si>
    <t>Metal finishing - Thermal</t>
  </si>
  <si>
    <t>FEC.ktoe.IE.NFM.OTHER_NFM.OTH_FINISHING.THERM.TOTAL</t>
  </si>
  <si>
    <t>FEC.ktoe.IE.NFM.OTHER_NFM.OTH_FINISHING.THERM.LPG</t>
  </si>
  <si>
    <t>FEC.ktoe.IE.NFM.OTHER_NFM.OTH_FINISHING.THERM.DIESEL_LIQBIO</t>
  </si>
  <si>
    <t>FEC.ktoe.IE.NFM.OTHER_NFM.OTH_FINISHING.THERM.NG_BIOGAS</t>
  </si>
  <si>
    <t>Metal finishing - Steam</t>
  </si>
  <si>
    <t>FEC.ktoe.IE.NFM.OTHER_NFM.OTH_FINISHING_STEAM.TOTAL.TOTAL</t>
  </si>
  <si>
    <t>FEC.ktoe.IE.NFM.OTHER_NFM.OTH_FINISHING_STEAM.STEAM.SOLIDS</t>
  </si>
  <si>
    <t>FEC.ktoe.IE.NFM.OTHER_NFM.OTH_FINISHING_STEAM.STEAM.RFG</t>
  </si>
  <si>
    <t>FEC.ktoe.IE.NFM.OTHER_NFM.OTH_FINISHING_STEAM.STEAM.LPG</t>
  </si>
  <si>
    <t>FEC.ktoe.IE.NFM.OTHER_NFM.OTH_FINISHING_STEAM.STEAM.DIESEL_LIQBIO</t>
  </si>
  <si>
    <t>FEC.ktoe.IE.NFM.OTHER_NFM.OTH_FINISHING_STEAM.STEAM.RFO</t>
  </si>
  <si>
    <t>FEC.ktoe.IE.NFM.OTHER_NFM.OTH_FINISHING_STEAM.STEAM.OTHER</t>
  </si>
  <si>
    <t>FEC.ktoe.IE.NFM.OTHER_NFM.OTH_FINISHING_STEAM.STEAM.NG_BIOGAS</t>
  </si>
  <si>
    <t>FEC.ktoe.IE.NFM.OTHER_NFM.OTH_FINISHING_STEAM.STEAM.DERIVED</t>
  </si>
  <si>
    <t>FEC.ktoe.IE.NFM.OTHER_NFM.OTH_FINISHING_STEAM.STEAM.BIOMASS_WASTE</t>
  </si>
  <si>
    <t>FEC.ktoe.IE.NFM.OTHER_NFM.OTH_FINISHING_STEAM.STEAM.STEAM_DISTR</t>
  </si>
  <si>
    <t>Metal finishing - Electric</t>
  </si>
  <si>
    <t>FEC.ktoe.IE.NFM.OTHER_NFM.OTH_FINISHING.ELEC.ELEC</t>
  </si>
  <si>
    <t>UED.ktoe.IE.NFM.ALUMINA.TOTAL.TOTAL.TOTAL</t>
  </si>
  <si>
    <t>UED.ktoe.IE.NFM.ALUMINA.LIGHT.GENERIC.ELEC</t>
  </si>
  <si>
    <t>UED.ktoe.IE.NFM.ALUMINA.AIRCOMP.GENERIC.ELEC</t>
  </si>
  <si>
    <t>UED.ktoe.IE.NFM.ALUMINA.MOTOR.GENERIC.ELEC</t>
  </si>
  <si>
    <t>UED.ktoe.IE.NFM.ALUMINA.FANS.GENERIC.ELEC</t>
  </si>
  <si>
    <t>UED.ktoe.IE.NFM.ALUMINA.LOW_ENTH.TOTAL.TOTAL</t>
  </si>
  <si>
    <t>UED.ktoe.IE.NFM.ALUMINA.LOW_ENTH.THERM.DIESEL_LIQBIO</t>
  </si>
  <si>
    <t>UED.ktoe.IE.NFM.ALUMINA.LOW_ENTH.THERM.NG_BIOGAS</t>
  </si>
  <si>
    <t>UED.ktoe.IE.NFM.ALUMINA.LOW_ENTH.THERM.SOLAR_GEO</t>
  </si>
  <si>
    <t>UED.ktoe.IE.NFM.ALUMINA.LOW_ENTH.HP.AMBIENT</t>
  </si>
  <si>
    <t>UED.ktoe.IE.NFM.ALUMINA.LOW_ENTH.THERM.ELEC</t>
  </si>
  <si>
    <t>UED.ktoe.IE.NFM.ALUMINA.A_PRODUCTION.TOTAL.TOTAL</t>
  </si>
  <si>
    <t>UED.ktoe.IE.NFM.ALUMINA.A_PRODUCTION.STEAM.SOLIDS</t>
  </si>
  <si>
    <t>UED.ktoe.IE.NFM.ALUMINA.A_PRODUCTION.STEAM.RFG</t>
  </si>
  <si>
    <t>UED.ktoe.IE.NFM.ALUMINA.A_PRODUCTION.STEAM.LPG</t>
  </si>
  <si>
    <t>UED.ktoe.IE.NFM.ALUMINA.A_PRODUCTION.STEAM.DIESEL_LIQBIO</t>
  </si>
  <si>
    <t>UED.ktoe.IE.NFM.ALUMINA.A_PRODUCTION.STEAM.RFO</t>
  </si>
  <si>
    <t>UED.ktoe.IE.NFM.ALUMINA.A_PRODUCTION.STEAM.OTHER</t>
  </si>
  <si>
    <t>UED.ktoe.IE.NFM.ALUMINA.A_PRODUCTION.STEAM.NG_BIOGAS</t>
  </si>
  <si>
    <t>UED.ktoe.IE.NFM.ALUMINA.A_PRODUCTION.STEAM.DERIVED</t>
  </si>
  <si>
    <t>UED.ktoe.IE.NFM.ALUMINA.A_PRODUCTION.STEAM.BIOMASS_WASTE</t>
  </si>
  <si>
    <t>UED.ktoe.IE.NFM.ALUMINA.A_PRODUCTION.STEAM.STEAM_DISTR</t>
  </si>
  <si>
    <t>UED.ktoe.IE.NFM.ALUMINA.A_REFINING.TOTAL.TOTAL</t>
  </si>
  <si>
    <t>UED.ktoe.IE.NFM.ALUMINA.A_REFINING.THERM.LPG</t>
  </si>
  <si>
    <t>UED.ktoe.IE.NFM.ALUMINA.A_REFINING.THERM.DIESEL_LIQBIO</t>
  </si>
  <si>
    <t>UED.ktoe.IE.NFM.ALUMINA.A_REFINING.THERM.RFO</t>
  </si>
  <si>
    <t>UED.ktoe.IE.NFM.ALUMINA.A_REFINING.THERM.NG_BIOGAS</t>
  </si>
  <si>
    <t>UED.ktoe.IE.NFM.ALUMINA.A_REFINING.THERM.ELEC</t>
  </si>
  <si>
    <t>UED.ktoe.IE.NFM.PRIM_ALU.TOTAL.TOTAL.TOTAL</t>
  </si>
  <si>
    <t>UED.ktoe.IE.NFM.PRIM_ALU.LIGHT.GENERIC.ELEC</t>
  </si>
  <si>
    <t>UED.ktoe.IE.NFM.PRIM_ALU.AIRCOMP.GENERIC.ELEC</t>
  </si>
  <si>
    <t>UED.ktoe.IE.NFM.PRIM_ALU.MOTOR.GENERIC.ELEC</t>
  </si>
  <si>
    <t>UED.ktoe.IE.NFM.PRIM_ALU.FANS.GENERIC.ELEC</t>
  </si>
  <si>
    <t>UED.ktoe.IE.NFM.PRIM_ALU.LOW_ENTH.TOTAL.TOTAL</t>
  </si>
  <si>
    <t>UED.ktoe.IE.NFM.PRIM_ALU.LOW_ENTH.THERM.DIESEL_LIQBIO</t>
  </si>
  <si>
    <t>UED.ktoe.IE.NFM.PRIM_ALU.LOW_ENTH.THERM.NG_BIOGAS</t>
  </si>
  <si>
    <t>UED.ktoe.IE.NFM.PRIM_ALU.LOW_ENTH.THERM.SOLAR_GEO</t>
  </si>
  <si>
    <t>UED.ktoe.IE.NFM.PRIM_ALU.LOW_ENTH.HP.AMBIENT</t>
  </si>
  <si>
    <t>UED.ktoe.IE.NFM.PRIM_ALU.LOW_ENTH.THERM.ELEC</t>
  </si>
  <si>
    <t>UED.ktoe.IE.NFM.PRIM_ALU.SMELTING.ELEC.ELEC</t>
  </si>
  <si>
    <t>UED.ktoe.IE.NFM.PRIM_ALU.PROCESSING.TOTAL.TOTAL</t>
  </si>
  <si>
    <t>UED.ktoe.IE.NFM.PRIM_ALU.PROCESSING.THERM.TOTAL</t>
  </si>
  <si>
    <t>UED.ktoe.IE.NFM.PRIM_ALU.PROCESSING.THERM.LPG</t>
  </si>
  <si>
    <t>UED.ktoe.IE.NFM.PRIM_ALU.PROCESSING.THERM.DIESEL_LIQBIO</t>
  </si>
  <si>
    <t>UED.ktoe.IE.NFM.PRIM_ALU.PROCESSING.THERM.RFO</t>
  </si>
  <si>
    <t>UED.ktoe.IE.NFM.PRIM_ALU.PROCESSING.THERM.NG_BIOGAS</t>
  </si>
  <si>
    <t>UED.ktoe.IE.NFM.PRIM_ALU.PROCESSING.ELEC.ELEC</t>
  </si>
  <si>
    <t>UED.ktoe.IE.NFM.PRIM_ALU.FINISHING.THERM.TOTAL</t>
  </si>
  <si>
    <t>UED.ktoe.IE.NFM.PRIM_ALU.FINISHING.THERM.LPG</t>
  </si>
  <si>
    <t>UED.ktoe.IE.NFM.PRIM_ALU.FINISHING.THERM.DIESEL_LIQBIO</t>
  </si>
  <si>
    <t>UED.ktoe.IE.NFM.PRIM_ALU.FINISHING.THERM.NG_BIOGAS</t>
  </si>
  <si>
    <t>UED.ktoe.IE.NFM.PRIM_ALU.FINISHING_STEAM.TOTAL.TOTAL</t>
  </si>
  <si>
    <t>UED.ktoe.IE.NFM.PRIM_ALU.FINISHING_STEAM.STEAM.SOLIDS</t>
  </si>
  <si>
    <t>UED.ktoe.IE.NFM.PRIM_ALU.FINISHING_STEAM.STEAM.RFG</t>
  </si>
  <si>
    <t>UED.ktoe.IE.NFM.PRIM_ALU.FINISHING_STEAM.STEAM.LPG</t>
  </si>
  <si>
    <t>UED.ktoe.IE.NFM.PRIM_ALU.FINISHING_STEAM.STEAM.DIESEL_LIQBIO</t>
  </si>
  <si>
    <t>UED.ktoe.IE.NFM.PRIM_ALU.FINISHING_STEAM.STEAM.RFO</t>
  </si>
  <si>
    <t>UED.ktoe.IE.NFM.PRIM_ALU.FINISHING_STEAM.STEAM.OTHER</t>
  </si>
  <si>
    <t>UED.ktoe.IE.NFM.PRIM_ALU.FINISHING_STEAM.STEAM.NG_BIOGAS</t>
  </si>
  <si>
    <t>UED.ktoe.IE.NFM.PRIM_ALU.FINISHING_STEAM.STEAM.DERIVED</t>
  </si>
  <si>
    <t>UED.ktoe.IE.NFM.PRIM_ALU.FINISHING_STEAM.STEAM.BIOMASS_WASTE</t>
  </si>
  <si>
    <t>UED.ktoe.IE.NFM.PRIM_ALU.FINISHING_STEAM.STEAM.STEAM_DISTR</t>
  </si>
  <si>
    <t>UED.ktoe.IE.NFM.PRIM_ALU.FINISHING.ELEC.ELEC</t>
  </si>
  <si>
    <t>UED.ktoe.IE.NFM.SEC_ALU.TOTAL.TOTAL.TOTAL</t>
  </si>
  <si>
    <t>UED.ktoe.IE.NFM.SEC_ALU.LIGHT.GENERIC.ELEC</t>
  </si>
  <si>
    <t>UED.ktoe.IE.NFM.SEC_ALU.AIRCOMP.GENERIC.ELEC</t>
  </si>
  <si>
    <t>UED.ktoe.IE.NFM.SEC_ALU.MOTOR.GENERIC.ELEC</t>
  </si>
  <si>
    <t>UED.ktoe.IE.NFM.SEC_ALU.FANS.GENERIC.ELEC</t>
  </si>
  <si>
    <t>UED.ktoe.IE.NFM.SEC_ALU.LOW_ENTH.TOTAL.TOTAL</t>
  </si>
  <si>
    <t>UED.ktoe.IE.NFM.SEC_ALU.LOW_ENTH.THERM.DIESEL_LIQBIO</t>
  </si>
  <si>
    <t>UED.ktoe.IE.NFM.SEC_ALU.LOW_ENTH.THERM.NG_BIOGAS</t>
  </si>
  <si>
    <t>UED.ktoe.IE.NFM.SEC_ALU.LOW_ENTH.THERM.SOLAR_GEO</t>
  </si>
  <si>
    <t>UED.ktoe.IE.NFM.SEC_ALU.LOW_ENTH.HP.AMBIENT</t>
  </si>
  <si>
    <t>UED.ktoe.IE.NFM.SEC_ALU.LOW_ENTH.THERM.ELEC</t>
  </si>
  <si>
    <t>UED.ktoe.IE.NFM.SEC_ALU.SEC_REMELTING.TOTAL.TOTAL</t>
  </si>
  <si>
    <t>UED.ktoe.IE.NFM.SEC_ALU.SEC_REMELTING.THERM.TOTAL</t>
  </si>
  <si>
    <t>UED.ktoe.IE.NFM.SEC_ALU.SEC_REMELTING.THERM.LPG</t>
  </si>
  <si>
    <t>UED.ktoe.IE.NFM.SEC_ALU.SEC_REMELTING.THERM.DIESEL_LIQBIO</t>
  </si>
  <si>
    <t>UED.ktoe.IE.NFM.SEC_ALU.SEC_REMELTING.THERM.RFO</t>
  </si>
  <si>
    <t>UED.ktoe.IE.NFM.SEC_ALU.SEC_REMELTING.THERM.NG_BIOGAS</t>
  </si>
  <si>
    <t>UED.ktoe.IE.NFM.SEC_ALU.SEC_REMELTING.ELEC.ELEC</t>
  </si>
  <si>
    <t>UED.ktoe.IE.NFM.SEC_ALU.SEC_PROCESSING.TOTAL.TOTAL</t>
  </si>
  <si>
    <t>UED.ktoe.IE.NFM.SEC_ALU.SEC_PROCESSING.THERM.TOTAL</t>
  </si>
  <si>
    <t>UED.ktoe.IE.NFM.SEC_ALU.SEC_PROCESSING.THERM.LPG</t>
  </si>
  <si>
    <t>UED.ktoe.IE.NFM.SEC_ALU.SEC_PROCESSING.THERM.DIESEL_LIQBIO</t>
  </si>
  <si>
    <t>UED.ktoe.IE.NFM.SEC_ALU.SEC_PROCESSING.THERM.RFO</t>
  </si>
  <si>
    <t>UED.ktoe.IE.NFM.SEC_ALU.SEC_PROCESSING.THERM.NG_BIOGAS</t>
  </si>
  <si>
    <t>UED.ktoe.IE.NFM.SEC_ALU.SEC_PROCESSING.ELEC.ELEC</t>
  </si>
  <si>
    <t>UED.ktoe.IE.NFM.SEC_ALU.SEC_FINISHING.THERM.TOTAL</t>
  </si>
  <si>
    <t>UED.ktoe.IE.NFM.SEC_ALU.SEC_FINISHING.THERM.LPG</t>
  </si>
  <si>
    <t>UED.ktoe.IE.NFM.SEC_ALU.SEC_FINISHING.THERM.DIESEL_LIQBIO</t>
  </si>
  <si>
    <t>UED.ktoe.IE.NFM.SEC_ALU.SEC_FINISHING.THERM.NG_BIOGAS</t>
  </si>
  <si>
    <t>UED.ktoe.IE.NFM.SEC_ALU.SEC_FINISHING_STEAM.TOTAL.TOTAL</t>
  </si>
  <si>
    <t>UED.ktoe.IE.NFM.SEC_ALU.SEC_FINISHING_STEAM.STEAM.SOLIDS</t>
  </si>
  <si>
    <t>UED.ktoe.IE.NFM.SEC_ALU.SEC_FINISHING_STEAM.STEAM.RFG</t>
  </si>
  <si>
    <t>UED.ktoe.IE.NFM.SEC_ALU.SEC_FINISHING_STEAM.STEAM.LPG</t>
  </si>
  <si>
    <t>UED.ktoe.IE.NFM.SEC_ALU.SEC_FINISHING_STEAM.STEAM.DIESEL_LIQBIO</t>
  </si>
  <si>
    <t>UED.ktoe.IE.NFM.SEC_ALU.SEC_FINISHING_STEAM.STEAM.RFO</t>
  </si>
  <si>
    <t>UED.ktoe.IE.NFM.SEC_ALU.SEC_FINISHING_STEAM.STEAM.OTHER</t>
  </si>
  <si>
    <t>UED.ktoe.IE.NFM.SEC_ALU.SEC_FINISHING_STEAM.STEAM.NG_BIOGAS</t>
  </si>
  <si>
    <t>UED.ktoe.IE.NFM.SEC_ALU.SEC_FINISHING_STEAM.STEAM.DERIVED</t>
  </si>
  <si>
    <t>UED.ktoe.IE.NFM.SEC_ALU.SEC_FINISHING_STEAM.STEAM.BIOMASS_WASTE</t>
  </si>
  <si>
    <t>UED.ktoe.IE.NFM.SEC_ALU.SEC_FINISHING_STEAM.STEAM.STEAM_DISTR</t>
  </si>
  <si>
    <t>UED.ktoe.IE.NFM.SEC_ALU.SEC_FINISHING.ELEC.ELEC</t>
  </si>
  <si>
    <t>UED.ktoe.IE.NFM.OTHER_NFM.TOTAL.TOTAL.TOTAL</t>
  </si>
  <si>
    <t>UED.ktoe.IE.NFM.OTHER_NFM.LIGHT.GENERIC.ELEC</t>
  </si>
  <si>
    <t>UED.ktoe.IE.NFM.OTHER_NFM.AIRCOMP.GENERIC.ELEC</t>
  </si>
  <si>
    <t>UED.ktoe.IE.NFM.OTHER_NFM.MOTOR.GENERIC.ELEC</t>
  </si>
  <si>
    <t>UED.ktoe.IE.NFM.OTHER_NFM.FANS.GENERIC.ELEC</t>
  </si>
  <si>
    <t>UED.ktoe.IE.NFM.OTHER_NFM.LOW_ENTH.TOTAL.TOTAL</t>
  </si>
  <si>
    <t>UED.ktoe.IE.NFM.OTHER_NFM.LOW_ENTH.THERM.DIESEL_LIQBIO</t>
  </si>
  <si>
    <t>UED.ktoe.IE.NFM.OTHER_NFM.LOW_ENTH.THERM.NG_BIOGAS</t>
  </si>
  <si>
    <t>UED.ktoe.IE.NFM.OTHER_NFM.LOW_ENTH.THERM.SOLAR_GEO</t>
  </si>
  <si>
    <t>UED.ktoe.IE.NFM.OTHER_NFM.LOW_ENTH.HP.AMBIENT</t>
  </si>
  <si>
    <t>UED.ktoe.IE.NFM.OTHER_NFM.LOW_ENTH.THERM.ELEC</t>
  </si>
  <si>
    <t>UED.ktoe.IE.NFM.OTHER_NFM.OTH_PRODUCTION.TOTAL.TOTAL</t>
  </si>
  <si>
    <t>UED.ktoe.IE.NFM.OTHER_NFM.OTH_PRODUCTION.THERM.TOTAL</t>
  </si>
  <si>
    <t>UED.ktoe.IE.NFM.OTHER_NFM.OTH_PRODUCTION.THERM.SOLIDS</t>
  </si>
  <si>
    <t>UED.ktoe.IE.NFM.OTHER_NFM.OTH_PRODUCTION.THERM.LPG</t>
  </si>
  <si>
    <t>UED.ktoe.IE.NFM.OTHER_NFM.OTH_PRODUCTION.THERM.DIESEL_LIQBIO</t>
  </si>
  <si>
    <t>UED.ktoe.IE.NFM.OTHER_NFM.OTH_PRODUCTION.THERM.RFO</t>
  </si>
  <si>
    <t>UED.ktoe.IE.NFM.OTHER_NFM.OTH_PRODUCTION.THERM.NG_BIOGAS</t>
  </si>
  <si>
    <t>UED.ktoe.IE.NFM.OTHER_NFM.OTH_PRODUCTION.ELEC.ELEC</t>
  </si>
  <si>
    <t>UED.ktoe.IE.NFM.OTHER_NFM.OTH_PROCESSING.TOTAL.TOTAL</t>
  </si>
  <si>
    <t>UED.ktoe.IE.NFM.OTHER_NFM.OTH_PROCESSING.THERM.TOTAL</t>
  </si>
  <si>
    <t>UED.ktoe.IE.NFM.OTHER_NFM.OTH_PROCESSING.THERM.LPG</t>
  </si>
  <si>
    <t>UED.ktoe.IE.NFM.OTHER_NFM.OTH_PROCESSING.THERM.DIESEL_LIQBIO</t>
  </si>
  <si>
    <t>UED.ktoe.IE.NFM.OTHER_NFM.OTH_PROCESSING.THERM.RFO</t>
  </si>
  <si>
    <t>UED.ktoe.IE.NFM.OTHER_NFM.OTH_PROCESSING.THERM.NG_BIOGAS</t>
  </si>
  <si>
    <t>UED.ktoe.IE.NFM.OTHER_NFM.OTH_PROCESSING.ELEC.ELEC</t>
  </si>
  <si>
    <t>UED.ktoe.IE.NFM.OTHER_NFM.OTH_FINISHING.THERM.TOTAL</t>
  </si>
  <si>
    <t>UED.ktoe.IE.NFM.OTHER_NFM.OTH_FINISHING.THERM.LPG</t>
  </si>
  <si>
    <t>UED.ktoe.IE.NFM.OTHER_NFM.OTH_FINISHING.THERM.DIESEL_LIQBIO</t>
  </si>
  <si>
    <t>UED.ktoe.IE.NFM.OTHER_NFM.OTH_FINISHING.THERM.NG_BIOGAS</t>
  </si>
  <si>
    <t>UED.ktoe.IE.NFM.OTHER_NFM.OTH_FINISHING_STEAM.TOTAL.TOTAL</t>
  </si>
  <si>
    <t>UED.ktoe.IE.NFM.OTHER_NFM.OTH_FINISHING_STEAM.STEAM.SOLIDS</t>
  </si>
  <si>
    <t>UED.ktoe.IE.NFM.OTHER_NFM.OTH_FINISHING_STEAM.STEAM.RFG</t>
  </si>
  <si>
    <t>UED.ktoe.IE.NFM.OTHER_NFM.OTH_FINISHING_STEAM.STEAM.LPG</t>
  </si>
  <si>
    <t>UED.ktoe.IE.NFM.OTHER_NFM.OTH_FINISHING_STEAM.STEAM.DIESEL_LIQBIO</t>
  </si>
  <si>
    <t>UED.ktoe.IE.NFM.OTHER_NFM.OTH_FINISHING_STEAM.STEAM.RFO</t>
  </si>
  <si>
    <t>UED.ktoe.IE.NFM.OTHER_NFM.OTH_FINISHING_STEAM.STEAM.OTHER</t>
  </si>
  <si>
    <t>UED.ktoe.IE.NFM.OTHER_NFM.OTH_FINISHING_STEAM.STEAM.NG_BIOGAS</t>
  </si>
  <si>
    <t>UED.ktoe.IE.NFM.OTHER_NFM.OTH_FINISHING_STEAM.STEAM.DERIVED</t>
  </si>
  <si>
    <t>UED.ktoe.IE.NFM.OTHER_NFM.OTH_FINISHING_STEAM.STEAM.BIOMASS_WASTE</t>
  </si>
  <si>
    <t>UED.ktoe.IE.NFM.OTHER_NFM.OTH_FINISHING_STEAM.STEAM.STEAM_DISTR</t>
  </si>
  <si>
    <t>UED.ktoe.IE.NFM.OTHER_NFM.OTH_FINISHING.ELEC.ELEC</t>
  </si>
  <si>
    <t>FUEL_EMI.ktCO2.IE.NFM.ALUMINA.TOTAL.TOTAL.TOTAL</t>
  </si>
  <si>
    <t>FUEL_EMI.ktCO2.IE.NFM.ALUMINA.LIGHT.GENERIC.ELEC</t>
  </si>
  <si>
    <t>FUEL_EMI.ktCO2.IE.NFM.ALUMINA.AIRCOMP.GENERIC.ELEC</t>
  </si>
  <si>
    <t>FUEL_EMI.ktCO2.IE.NFM.ALUMINA.MOTOR.GENERIC.ELEC</t>
  </si>
  <si>
    <t>FUEL_EMI.ktCO2.IE.NFM.ALUMINA.FANS.GENERIC.ELEC</t>
  </si>
  <si>
    <t>FUEL_EMI.ktCO2.IE.NFM.ALUMINA.LOW_ENTH.TOTAL.TOTAL</t>
  </si>
  <si>
    <t>FUEL_EMI.ktCO2.IE.NFM.ALUMINA.LOW_ENTH.THERM.DIESEL_LIQBIO</t>
  </si>
  <si>
    <t>FUEL_EMI.ktCO2.IE.NFM.ALUMINA.LOW_ENTH.THERM.NG_BIOGAS</t>
  </si>
  <si>
    <t>FUEL_EMI.ktCO2.IE.NFM.ALUMINA.LOW_ENTH.THERM.SOLAR_GEO</t>
  </si>
  <si>
    <t>FUEL_EMI.ktCO2.IE.NFM.ALUMINA.LOW_ENTH.HP.AMBIENT</t>
  </si>
  <si>
    <t>FUEL_EMI.ktCO2.IE.NFM.ALUMINA.LOW_ENTH.THERM.ELEC</t>
  </si>
  <si>
    <t>FUEL_EMI.ktCO2.IE.NFM.ALUMINA.A_PRODUCTION.TOTAL.TOTAL</t>
  </si>
  <si>
    <t>FUEL_EMI.ktCO2.IE.NFM.ALUMINA.A_PRODUCTION.STEAM.SOLIDS</t>
  </si>
  <si>
    <t>FUEL_EMI.ktCO2.IE.NFM.ALUMINA.A_PRODUCTION.STEAM.RFG</t>
  </si>
  <si>
    <t>FUEL_EMI.ktCO2.IE.NFM.ALUMINA.A_PRODUCTION.STEAM.LPG</t>
  </si>
  <si>
    <t>FUEL_EMI.ktCO2.IE.NFM.ALUMINA.A_PRODUCTION.STEAM.DIESEL_LIQBIO</t>
  </si>
  <si>
    <t>FUEL_EMI.ktCO2.IE.NFM.ALUMINA.A_PRODUCTION.STEAM.RFO</t>
  </si>
  <si>
    <t>FUEL_EMI.ktCO2.IE.NFM.ALUMINA.A_PRODUCTION.STEAM.OTHER</t>
  </si>
  <si>
    <t>FUEL_EMI.ktCO2.IE.NFM.ALUMINA.A_PRODUCTION.STEAM.NG_BIOGAS</t>
  </si>
  <si>
    <t>FUEL_EMI.ktCO2.IE.NFM.ALUMINA.A_PRODUCTION.STEAM.DERIVED</t>
  </si>
  <si>
    <t>FUEL_EMI.ktCO2.IE.NFM.ALUMINA.A_PRODUCTION.STEAM.BIOMASS_WASTE</t>
  </si>
  <si>
    <t>FUEL_EMI.ktCO2.IE.NFM.ALUMINA.A_PRODUCTION.STEAM.STEAM_DISTR</t>
  </si>
  <si>
    <t>FUEL_EMI.ktCO2.IE.NFM.ALUMINA.A_REFINING.TOTAL.TOTAL</t>
  </si>
  <si>
    <t>FUEL_EMI.ktCO2.IE.NFM.ALUMINA.A_REFINING.THERM.LPG</t>
  </si>
  <si>
    <t>FUEL_EMI.ktCO2.IE.NFM.ALUMINA.A_REFINING.THERM.DIESEL_LIQBIO</t>
  </si>
  <si>
    <t>FUEL_EMI.ktCO2.IE.NFM.ALUMINA.A_REFINING.THERM.RFO</t>
  </si>
  <si>
    <t>FUEL_EMI.ktCO2.IE.NFM.ALUMINA.A_REFINING.THERM.NG_BIOGAS</t>
  </si>
  <si>
    <t>FUEL_EMI.ktCO2.IE.NFM.ALUMINA.A_REFINING.THERM.ELEC</t>
  </si>
  <si>
    <t>FUEL_EMI.ktCO2.IE.NFM.PRIM_ALU.LIGHT.GENERIC.ELEC</t>
  </si>
  <si>
    <t>FUEL_EMI.ktCO2.IE.NFM.PRIM_ALU.AIRCOMP.GENERIC.ELEC</t>
  </si>
  <si>
    <t>FUEL_EMI.ktCO2.IE.NFM.PRIM_ALU.MOTOR.GENERIC.ELEC</t>
  </si>
  <si>
    <t>FUEL_EMI.ktCO2.IE.NFM.PRIM_ALU.FANS.GENERIC.ELEC</t>
  </si>
  <si>
    <t>FUEL_EMI.ktCO2.IE.NFM.PRIM_ALU.LOW_ENTH.TOTAL.TOTAL</t>
  </si>
  <si>
    <t>FUEL_EMI.ktCO2.IE.NFM.PRIM_ALU.LOW_ENTH.THERM.DIESEL_LIQBIO</t>
  </si>
  <si>
    <t>FUEL_EMI.ktCO2.IE.NFM.PRIM_ALU.LOW_ENTH.THERM.NG_BIOGAS</t>
  </si>
  <si>
    <t>FUEL_EMI.ktCO2.IE.NFM.PRIM_ALU.LOW_ENTH.THERM.SOLAR_GEO</t>
  </si>
  <si>
    <t>FUEL_EMI.ktCO2.IE.NFM.PRIM_ALU.LOW_ENTH.HP.AMBIENT</t>
  </si>
  <si>
    <t>FUEL_EMI.ktCO2.IE.NFM.PRIM_ALU.LOW_ENTH.THERM.ELEC</t>
  </si>
  <si>
    <t>FUEL_EMI.ktCO2.IE.NFM.PRIM_ALU.SMELTING.ELEC.ELEC</t>
  </si>
  <si>
    <t>FUEL_EMI.ktCO2.IE.NFM.PRIM_ALU.PROCESSING.TOTAL.TOTAL</t>
  </si>
  <si>
    <t>FUEL_EMI.ktCO2.IE.NFM.PRIM_ALU.PROCESSING.THERM.TOTAL</t>
  </si>
  <si>
    <t>FUEL_EMI.ktCO2.IE.NFM.PRIM_ALU.PROCESSING.THERM.LPG</t>
  </si>
  <si>
    <t>FUEL_EMI.ktCO2.IE.NFM.PRIM_ALU.PROCESSING.THERM.DIESEL_LIQBIO</t>
  </si>
  <si>
    <t>FUEL_EMI.ktCO2.IE.NFM.PRIM_ALU.PROCESSING.THERM.RFO</t>
  </si>
  <si>
    <t>FUEL_EMI.ktCO2.IE.NFM.PRIM_ALU.PROCESSING.THERM.NG_BIOGAS</t>
  </si>
  <si>
    <t>FUEL_EMI.ktCO2.IE.NFM.PRIM_ALU.PROCESSING.ELEC.ELEC</t>
  </si>
  <si>
    <t>FUEL_EMI.ktCO2.IE.NFM.PRIM_ALU.FINISHING.THERM.TOTAL</t>
  </si>
  <si>
    <t>FUEL_EMI.ktCO2.IE.NFM.PRIM_ALU.FINISHING.THERM.LPG</t>
  </si>
  <si>
    <t>FUEL_EMI.ktCO2.IE.NFM.PRIM_ALU.FINISHING.THERM.DIESEL_LIQBIO</t>
  </si>
  <si>
    <t>FUEL_EMI.ktCO2.IE.NFM.PRIM_ALU.FINISHING.THERM.NG_BIOGAS</t>
  </si>
  <si>
    <t>FUEL_EMI.ktCO2.IE.NFM.PRIM_ALU.FINISHING_STEAM.TOTAL.TOTAL</t>
  </si>
  <si>
    <t>FUEL_EMI.ktCO2.IE.NFM.PRIM_ALU.FINISHING_STEAM.STEAM.SOLIDS</t>
  </si>
  <si>
    <t>FUEL_EMI.ktCO2.IE.NFM.PRIM_ALU.FINISHING_STEAM.STEAM.RFG</t>
  </si>
  <si>
    <t>FUEL_EMI.ktCO2.IE.NFM.PRIM_ALU.FINISHING_STEAM.STEAM.LPG</t>
  </si>
  <si>
    <t>FUEL_EMI.ktCO2.IE.NFM.PRIM_ALU.FINISHING_STEAM.STEAM.DIESEL_LIQBIO</t>
  </si>
  <si>
    <t>FUEL_EMI.ktCO2.IE.NFM.PRIM_ALU.FINISHING_STEAM.STEAM.RFO</t>
  </si>
  <si>
    <t>FUEL_EMI.ktCO2.IE.NFM.PRIM_ALU.FINISHING_STEAM.STEAM.OTHER</t>
  </si>
  <si>
    <t>FUEL_EMI.ktCO2.IE.NFM.PRIM_ALU.FINISHING_STEAM.STEAM.NG_BIOGAS</t>
  </si>
  <si>
    <t>FUEL_EMI.ktCO2.IE.NFM.PRIM_ALU.FINISHING_STEAM.STEAM.DERIVED</t>
  </si>
  <si>
    <t>FUEL_EMI.ktCO2.IE.NFM.PRIM_ALU.FINISHING_STEAM.STEAM.BIOMASS_WASTE</t>
  </si>
  <si>
    <t>FUEL_EMI.ktCO2.IE.NFM.PRIM_ALU.FINISHING_STEAM.STEAM.STEAM_DISTR</t>
  </si>
  <si>
    <t>FUEL_EMI.ktCO2.IE.NFM.PRIM_ALU.FINISHING.ELEC.ELEC</t>
  </si>
  <si>
    <t>PROCESS_EMI.ktCO2.IE.NFM.PRIM_ALU</t>
  </si>
  <si>
    <t>FUEL_EMI.ktCO2.IE.NFM.SEC_ALU.TOTAL.TOTAL.TOTAL</t>
  </si>
  <si>
    <t>FUEL_EMI.ktCO2.IE.NFM.SEC_ALU.LIGHT.GENERIC.ELEC</t>
  </si>
  <si>
    <t>FUEL_EMI.ktCO2.IE.NFM.SEC_ALU.AIRCOMP.GENERIC.ELEC</t>
  </si>
  <si>
    <t>FUEL_EMI.ktCO2.IE.NFM.SEC_ALU.MOTOR.GENERIC.ELEC</t>
  </si>
  <si>
    <t>FUEL_EMI.ktCO2.IE.NFM.SEC_ALU.FANS.GENERIC.ELEC</t>
  </si>
  <si>
    <t>FUEL_EMI.ktCO2.IE.NFM.SEC_ALU.LOW_ENTH.TOTAL.TOTAL</t>
  </si>
  <si>
    <t>FUEL_EMI.ktCO2.IE.NFM.SEC_ALU.LOW_ENTH.THERM.DIESEL_LIQBIO</t>
  </si>
  <si>
    <t>FUEL_EMI.ktCO2.IE.NFM.SEC_ALU.LOW_ENTH.THERM.NG_BIOGAS</t>
  </si>
  <si>
    <t>FUEL_EMI.ktCO2.IE.NFM.SEC_ALU.LOW_ENTH.THERM.SOLAR_GEO</t>
  </si>
  <si>
    <t>FUEL_EMI.ktCO2.IE.NFM.SEC_ALU.LOW_ENTH.HP.AMBIENT</t>
  </si>
  <si>
    <t>FUEL_EMI.ktCO2.IE.NFM.SEC_ALU.LOW_ENTH.THERM.ELEC</t>
  </si>
  <si>
    <t>FUEL_EMI.ktCO2.IE.NFM.SEC_ALU.SEC_REMELTING.TOTAL.TOTAL</t>
  </si>
  <si>
    <t>FUEL_EMI.ktCO2.IE.NFM.SEC_ALU.SEC_REMELTING.THERM.TOTAL</t>
  </si>
  <si>
    <t>FUEL_EMI.ktCO2.IE.NFM.SEC_ALU.SEC_REMELTING.THERM.LPG</t>
  </si>
  <si>
    <t>FUEL_EMI.ktCO2.IE.NFM.SEC_ALU.SEC_REMELTING.THERM.DIESEL_LIQBIO</t>
  </si>
  <si>
    <t>FUEL_EMI.ktCO2.IE.NFM.SEC_ALU.SEC_REMELTING.THERM.RFO</t>
  </si>
  <si>
    <t>FUEL_EMI.ktCO2.IE.NFM.SEC_ALU.SEC_REMELTING.THERM.NG_BIOGAS</t>
  </si>
  <si>
    <t>FUEL_EMI.ktCO2.IE.NFM.SEC_ALU.SEC_REMELTING.ELEC.ELEC</t>
  </si>
  <si>
    <t>FUEL_EMI.ktCO2.IE.NFM.SEC_ALU.SEC_PROCESSING.TOTAL.TOTAL</t>
  </si>
  <si>
    <t>FUEL_EMI.ktCO2.IE.NFM.SEC_ALU.SEC_PROCESSING.THERM.TOTAL</t>
  </si>
  <si>
    <t>FUEL_EMI.ktCO2.IE.NFM.SEC_ALU.SEC_PROCESSING.THERM.LPG</t>
  </si>
  <si>
    <t>FUEL_EMI.ktCO2.IE.NFM.SEC_ALU.SEC_PROCESSING.THERM.DIESEL_LIQBIO</t>
  </si>
  <si>
    <t>FUEL_EMI.ktCO2.IE.NFM.SEC_ALU.SEC_PROCESSING.THERM.RFO</t>
  </si>
  <si>
    <t>FUEL_EMI.ktCO2.IE.NFM.SEC_ALU.SEC_PROCESSING.THERM.NG_BIOGAS</t>
  </si>
  <si>
    <t>FUEL_EMI.ktCO2.IE.NFM.SEC_ALU.SEC_PROCESSING.ELEC.ELEC</t>
  </si>
  <si>
    <t>FUEL_EMI.ktCO2.IE.NFM.SEC_ALU.SEC_FINISHING.THERM.TOTAL</t>
  </si>
  <si>
    <t>FUEL_EMI.ktCO2.IE.NFM.SEC_ALU.SEC_FINISHING.THERM.LPG</t>
  </si>
  <si>
    <t>FUEL_EMI.ktCO2.IE.NFM.SEC_ALU.SEC_FINISHING.THERM.DIESEL_LIQBIO</t>
  </si>
  <si>
    <t>FUEL_EMI.ktCO2.IE.NFM.SEC_ALU.SEC_FINISHING.THERM.NG_BIOGAS</t>
  </si>
  <si>
    <t>FUEL_EMI.ktCO2.IE.NFM.SEC_ALU.SEC_FINISHING_STEAM.TOTAL.TOTAL</t>
  </si>
  <si>
    <t>FUEL_EMI.ktCO2.IE.NFM.SEC_ALU.SEC_FINISHING_STEAM.STEAM.SOLIDS</t>
  </si>
  <si>
    <t>FUEL_EMI.ktCO2.IE.NFM.SEC_ALU.SEC_FINISHING_STEAM.STEAM.RFG</t>
  </si>
  <si>
    <t>FUEL_EMI.ktCO2.IE.NFM.SEC_ALU.SEC_FINISHING_STEAM.STEAM.LPG</t>
  </si>
  <si>
    <t>FUEL_EMI.ktCO2.IE.NFM.SEC_ALU.SEC_FINISHING_STEAM.STEAM.DIESEL_LIQBIO</t>
  </si>
  <si>
    <t>FUEL_EMI.ktCO2.IE.NFM.SEC_ALU.SEC_FINISHING_STEAM.STEAM.RFO</t>
  </si>
  <si>
    <t>FUEL_EMI.ktCO2.IE.NFM.SEC_ALU.SEC_FINISHING_STEAM.STEAM.OTHER</t>
  </si>
  <si>
    <t>FUEL_EMI.ktCO2.IE.NFM.SEC_ALU.SEC_FINISHING_STEAM.STEAM.NG_BIOGAS</t>
  </si>
  <si>
    <t>FUEL_EMI.ktCO2.IE.NFM.SEC_ALU.SEC_FINISHING_STEAM.STEAM.DERIVED</t>
  </si>
  <si>
    <t>FUEL_EMI.ktCO2.IE.NFM.SEC_ALU.SEC_FINISHING_STEAM.STEAM.BIOMASS_WASTE</t>
  </si>
  <si>
    <t>FUEL_EMI.ktCO2.IE.NFM.SEC_ALU.SEC_FINISHING_STEAM.STEAM.STEAM_DISTR</t>
  </si>
  <si>
    <t>FUEL_EMI.ktCO2.IE.NFM.SEC_ALU.SEC_FINISHING.ELEC.ELEC</t>
  </si>
  <si>
    <t>FUEL_EMI.ktCO2.IE.NFM.OTHER_NFM.LIGHT.GENERIC.ELEC</t>
  </si>
  <si>
    <t>FUEL_EMI.ktCO2.IE.NFM.OTHER_NFM.AIRCOMP.GENERIC.ELEC</t>
  </si>
  <si>
    <t>FUEL_EMI.ktCO2.IE.NFM.OTHER_NFM.MOTOR.GENERIC.ELEC</t>
  </si>
  <si>
    <t>FUEL_EMI.ktCO2.IE.NFM.OTHER_NFM.FANS.GENERIC.ELEC</t>
  </si>
  <si>
    <t>FUEL_EMI.ktCO2.IE.NFM.OTHER_NFM.LOW_ENTH.TOTAL.TOTAL</t>
  </si>
  <si>
    <t>FUEL_EMI.ktCO2.IE.NFM.OTHER_NFM.LOW_ENTH.THERM.DIESEL_LIQBIO</t>
  </si>
  <si>
    <t>FUEL_EMI.ktCO2.IE.NFM.OTHER_NFM.LOW_ENTH.THERM.NG_BIOGAS</t>
  </si>
  <si>
    <t>FUEL_EMI.ktCO2.IE.NFM.OTHER_NFM.LOW_ENTH.THERM.SOLAR_GEO</t>
  </si>
  <si>
    <t>FUEL_EMI.ktCO2.IE.NFM.OTHER_NFM.LOW_ENTH.HP.AMBIENT</t>
  </si>
  <si>
    <t>FUEL_EMI.ktCO2.IE.NFM.OTHER_NFM.LOW_ENTH.THERM.ELEC</t>
  </si>
  <si>
    <t>FUEL_EMI.ktCO2.IE.NFM.OTHER_NFM.OTH_PRODUCTION.TOTAL.TOTAL</t>
  </si>
  <si>
    <t>FUEL_EMI.ktCO2.IE.NFM.OTHER_NFM.OTH_PRODUCTION.THERM.TOTAL</t>
  </si>
  <si>
    <t>FUEL_EMI.ktCO2.IE.NFM.OTHER_NFM.OTH_PRODUCTION.THERM.SOLIDS</t>
  </si>
  <si>
    <t>FUEL_EMI.ktCO2.IE.NFM.OTHER_NFM.OTH_PRODUCTION.THERM.LPG</t>
  </si>
  <si>
    <t>FUEL_EMI.ktCO2.IE.NFM.OTHER_NFM.OTH_PRODUCTION.THERM.DIESEL_LIQBIO</t>
  </si>
  <si>
    <t>FUEL_EMI.ktCO2.IE.NFM.OTHER_NFM.OTH_PRODUCTION.THERM.RFO</t>
  </si>
  <si>
    <t>FUEL_EMI.ktCO2.IE.NFM.OTHER_NFM.OTH_PRODUCTION.THERM.NG_BIOGAS</t>
  </si>
  <si>
    <t>FUEL_EMI.ktCO2.IE.NFM.OTHER_NFM.OTH_PRODUCTION.ELEC.ELEC</t>
  </si>
  <si>
    <t>FUEL_EMI.ktCO2.IE.NFM.OTHER_NFM.OTH_PROCESSING.TOTAL.TOTAL</t>
  </si>
  <si>
    <t>FUEL_EMI.ktCO2.IE.NFM.OTHER_NFM.OTH_PROCESSING.THERM.TOTAL</t>
  </si>
  <si>
    <t>FUEL_EMI.ktCO2.IE.NFM.OTHER_NFM.OTH_PROCESSING.THERM.LPG</t>
  </si>
  <si>
    <t>FUEL_EMI.ktCO2.IE.NFM.OTHER_NFM.OTH_PROCESSING.THERM.DIESEL_LIQBIO</t>
  </si>
  <si>
    <t>FUEL_EMI.ktCO2.IE.NFM.OTHER_NFM.OTH_PROCESSING.THERM.RFO</t>
  </si>
  <si>
    <t>FUEL_EMI.ktCO2.IE.NFM.OTHER_NFM.OTH_PROCESSING.THERM.NG_BIOGAS</t>
  </si>
  <si>
    <t>FUEL_EMI.ktCO2.IE.NFM.OTHER_NFM.OTH_PROCESSING.ELEC.ELEC</t>
  </si>
  <si>
    <t>FUEL_EMI.ktCO2.IE.NFM.OTHER_NFM.OTH_FINISHING.THERM.TOTAL</t>
  </si>
  <si>
    <t>FUEL_EMI.ktCO2.IE.NFM.OTHER_NFM.OTH_FINISHING.THERM.LPG</t>
  </si>
  <si>
    <t>FUEL_EMI.ktCO2.IE.NFM.OTHER_NFM.OTH_FINISHING.THERM.DIESEL_LIQBIO</t>
  </si>
  <si>
    <t>FUEL_EMI.ktCO2.IE.NFM.OTHER_NFM.OTH_FINISHING.THERM.NG_BIOGAS</t>
  </si>
  <si>
    <t>FUEL_EMI.ktCO2.IE.NFM.OTHER_NFM.OTH_FINISHING_STEAM.TOTAL.TOTAL</t>
  </si>
  <si>
    <t>FUEL_EMI.ktCO2.IE.NFM.OTHER_NFM.OTH_FINISHING_STEAM.STEAM.SOLIDS</t>
  </si>
  <si>
    <t>FUEL_EMI.ktCO2.IE.NFM.OTHER_NFM.OTH_FINISHING_STEAM.STEAM.RFG</t>
  </si>
  <si>
    <t>FUEL_EMI.ktCO2.IE.NFM.OTHER_NFM.OTH_FINISHING_STEAM.STEAM.LPG</t>
  </si>
  <si>
    <t>FUEL_EMI.ktCO2.IE.NFM.OTHER_NFM.OTH_FINISHING_STEAM.STEAM.DIESEL_LIQBIO</t>
  </si>
  <si>
    <t>FUEL_EMI.ktCO2.IE.NFM.OTHER_NFM.OTH_FINISHING_STEAM.STEAM.RFO</t>
  </si>
  <si>
    <t>FUEL_EMI.ktCO2.IE.NFM.OTHER_NFM.OTH_FINISHING_STEAM.STEAM.OTHER</t>
  </si>
  <si>
    <t>FUEL_EMI.ktCO2.IE.NFM.OTHER_NFM.OTH_FINISHING_STEAM.STEAM.NG_BIOGAS</t>
  </si>
  <si>
    <t>FUEL_EMI.ktCO2.IE.NFM.OTHER_NFM.OTH_FINISHING_STEAM.STEAM.DERIVED</t>
  </si>
  <si>
    <t>FUEL_EMI.ktCO2.IE.NFM.OTHER_NFM.OTH_FINISHING_STEAM.STEAM.BIOMASS_WASTE</t>
  </si>
  <si>
    <t>FUEL_EMI.ktCO2.IE.NFM.OTHER_NFM.OTH_FINISHING_STEAM.STEAM.STEAM_DISTR</t>
  </si>
  <si>
    <t>FUEL_EMI.ktCO2.IE.NFM.OTHER_NFM.OTH_FINISHING.ELEC.ELEC</t>
  </si>
  <si>
    <t>PROCESS_EMI.ktCO2.IE.NFM.OTHER_NFM</t>
  </si>
  <si>
    <t>Aluminium - primary production (without process emissions)</t>
  </si>
  <si>
    <t>Other non-ferrous metals (without process emissions)</t>
  </si>
  <si>
    <t>Basic and other chemicals</t>
  </si>
  <si>
    <t>VA.Meuro2015.IE.CHI.BASIC_CHEM</t>
  </si>
  <si>
    <t>VA.Meuro2015.IE.CHI.OTHER_CHEM</t>
  </si>
  <si>
    <t>VA.Meuro2015.IE.CHI.PHARM</t>
  </si>
  <si>
    <t>Basic chemicals (kt ethylene eq.)</t>
  </si>
  <si>
    <t>OUTPUT.kt.IE.CHI.BASIC_CHEM</t>
  </si>
  <si>
    <t>Other chemicals (kt ethylene eq.)</t>
  </si>
  <si>
    <t>OUTPUT.kt.IE.CHI.OTHER_CHEM</t>
  </si>
  <si>
    <t>Pharmaceutical products etc. (kt ethylene eq.)</t>
  </si>
  <si>
    <t>OUTPUT.kt.IE.CHI.PHARM</t>
  </si>
  <si>
    <t>CAP.kt.IE.CHI.BASIC_CHEM</t>
  </si>
  <si>
    <t>CAP.kt.IE.CHI.OTHER_CHEM</t>
  </si>
  <si>
    <t>CAP.kt.IE.CHI.PHARM</t>
  </si>
  <si>
    <t>NEWCAP.kt.IE.CHI.BASIC_CHEM</t>
  </si>
  <si>
    <t>NEWCAP.kt.IE.CHI.OTHER_CHEM</t>
  </si>
  <si>
    <t>NEWCAP.kt.IE.CHI.PHARM</t>
  </si>
  <si>
    <t>FEC.ktoe.IE.CHI.TOTAL.TOTAL.TOTAL.TOTAL</t>
  </si>
  <si>
    <t>FEC.ktoe.IE.CHI.TOTAL.TOTAL.TOTAL.SOLIDS</t>
  </si>
  <si>
    <t>FEC.ktoe.IE.CHI.TOTAL.TOTAL.TOTAL.RFG</t>
  </si>
  <si>
    <t>FEC.ktoe.IE.CHI.TOTAL.TOTAL.TOTAL.LPG</t>
  </si>
  <si>
    <t>FEC.ktoe.IE.CHI.TOTAL.TOTAL.TOTAL.DIESEL</t>
  </si>
  <si>
    <t>FEC.ktoe.IE.CHI.TOTAL.TOTAL.TOTAL.RFO</t>
  </si>
  <si>
    <t>FEC.ktoe.IE.CHI.TOTAL.TOTAL.TOTAL.OTHER</t>
  </si>
  <si>
    <t>FEC.ktoe.IE.CHI.TOTAL.TOTAL.TOTAL.NG</t>
  </si>
  <si>
    <t>FEC.ktoe.IE.CHI.TOTAL.TOTAL.TOTAL.DERIVED</t>
  </si>
  <si>
    <t>FEC.ktoe.IE.CHI.TOTAL.TOTAL.TOTAL.BIOMASS_WASTE</t>
  </si>
  <si>
    <t>FEC.ktoe.IE.CHI.TOTAL.TOTAL.TOTAL.BIOGAS</t>
  </si>
  <si>
    <t>FEC.ktoe.IE.CHI.TOTAL.TOTAL.TOTAL.LIQBIO</t>
  </si>
  <si>
    <t>FEC.ktoe.IE.CHI.TOTAL.TOTAL.TOTAL.SOLAR</t>
  </si>
  <si>
    <t>FEC.ktoe.IE.CHI.TOTAL.TOTAL.TOTAL.GEO</t>
  </si>
  <si>
    <t>FEC.ktoe.IE.CHI.TOTAL.TOTAL.TOTAL.AMBIENT</t>
  </si>
  <si>
    <t>FEC.ktoe.IE.CHI.TOTAL.TOTAL.TOTAL.STEAM_DISTR</t>
  </si>
  <si>
    <t>FEC.ktoe.IE.CHI.TOTAL.TOTAL.TOTAL.ELEC</t>
  </si>
  <si>
    <t>Non-energy use in the Chemical industry (ktoe)</t>
  </si>
  <si>
    <t>NONENERGY.ktoe.IE.CHI.TOTAL.TOTAL.TOTAL.TOTAL</t>
  </si>
  <si>
    <t>NONENERGY.ktoe.IE.CHI.TOTAL.TOTAL.TOTAL.SOLIDS</t>
  </si>
  <si>
    <t>NONENERGY.ktoe.IE.CHI.TOTAL.TOTAL.TOTAL.RFG</t>
  </si>
  <si>
    <t>NONENERGY.ktoe.IE.CHI.TOTAL.TOTAL.TOTAL.LPG</t>
  </si>
  <si>
    <t>NONENERGY.ktoe.IE.CHI.TOTAL.TOTAL.TOTAL.DIESEL</t>
  </si>
  <si>
    <t>NONENERGY.ktoe.IE.CHI.TOTAL.TOTAL.TOTAL.RFO</t>
  </si>
  <si>
    <t>NONENERGY.ktoe.IE.CHI.TOTAL.TOTAL.TOTAL.OTHER</t>
  </si>
  <si>
    <t>NONENERGY.ktoe.IE.CHI.TOTAL.TOTAL.TOTAL.NAPHTHA</t>
  </si>
  <si>
    <t>NONENERGY.ktoe.IE.CHI.TOTAL.TOTAL.TOTAL.NG_BIOGAS</t>
  </si>
  <si>
    <t>NONENERGY.ktoe.IE.CHI.TOTAL.TOTAL.TOTAL.DERIVED</t>
  </si>
  <si>
    <t>NONENERGY.ktoe.IE.CHI.TOTAL.TOTAL.TOTAL.BIOMASS_WASTE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</si>
  <si>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</si>
  <si>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</si>
  <si>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</si>
  <si>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</si>
  <si>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</si>
  <si>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FEC.ktoe.IE.CHI.BASIC_CHEM.LIGHT.GENERIC.ELEC</t>
  </si>
  <si>
    <t>FEC.ktoe.IE.CHI.BASIC_CHEM.AIRCOMP.GENERIC.ELEC</t>
  </si>
  <si>
    <t>FEC.ktoe.IE.CHI.BASIC_CHEM.MOTOR.GENERIC.ELEC</t>
  </si>
  <si>
    <t>FEC.ktoe.IE.CHI.BASIC_CHEM.FANS.GENERIC.ELEC</t>
  </si>
  <si>
    <t>FEC.ktoe.IE.CHI.BASIC_CHEM.LOW_ENTH.TOTAL.TOTAL</t>
  </si>
  <si>
    <t>FEC.ktoe.IE.CHI.BASIC_CHEM.LOW_ENTH.THERM.DIESEL_LIQBIO</t>
  </si>
  <si>
    <t>FEC.ktoe.IE.CHI.BASIC_CHEM.LOW_ENTH.THERM.NG_BIOGAS</t>
  </si>
  <si>
    <t>FEC.ktoe.IE.CHI.BASIC_CHEM.LOW_ENTH.THERM.SOLAR_GEO</t>
  </si>
  <si>
    <t>FEC.ktoe.IE.CHI.BASIC_CHEM.LOW_ENTH.HP.AMBIENT</t>
  </si>
  <si>
    <t>FEC.ktoe.IE.CHI.BASIC_CHEM.LOW_ENTH.THERM.ELEC</t>
  </si>
  <si>
    <t>Chemicals: Feedstock (energy used as raw material)</t>
  </si>
  <si>
    <t>Chemicals: Steam processing</t>
  </si>
  <si>
    <t>FEC.ktoe.IE.CHI.BASIC_CHEM.PROCESSING.TOTAL.TOTAL</t>
  </si>
  <si>
    <t>FEC.ktoe.IE.CHI.BASIC_CHEM.PROCESSING.STEAM.SOLIDS</t>
  </si>
  <si>
    <t>FEC.ktoe.IE.CHI.BASIC_CHEM.PROCESSING.STEAM.RFG</t>
  </si>
  <si>
    <t>FEC.ktoe.IE.CHI.BASIC_CHEM.PROCESSING.STEAM.LPG</t>
  </si>
  <si>
    <t>FEC.ktoe.IE.CHI.BASIC_CHEM.PROCESSING.STEAM.DIESEL_LIQBIO</t>
  </si>
  <si>
    <t>FEC.ktoe.IE.CHI.BASIC_CHEM.PROCESSING.STEAM.RFO</t>
  </si>
  <si>
    <t>FEC.ktoe.IE.CHI.BASIC_CHEM.PROCESSING.STEAM.OTHER</t>
  </si>
  <si>
    <t>FEC.ktoe.IE.CHI.BASIC_CHEM.PROCESSING.STEAM.NG_BIOGAS</t>
  </si>
  <si>
    <t>FEC.ktoe.IE.CHI.BASIC_CHEM.PROCESSING.STEAM.DERIVED</t>
  </si>
  <si>
    <t>FEC.ktoe.IE.CHI.BASIC_CHEM.PROCESSING.STEAM.BIOMASS_WASTE</t>
  </si>
  <si>
    <t>FEC.ktoe.IE.CHI.BASIC_CHEM.PROCESSING.STEAM.STEAM_DISTR</t>
  </si>
  <si>
    <t>Chemicals: Furnaces</t>
  </si>
  <si>
    <t>FEC.ktoe.IE.CHI.BASIC_CHEM.PROC_HEAT.TOTAL.TOTAL</t>
  </si>
  <si>
    <t>Chemicals: Furnaces - Thermal</t>
  </si>
  <si>
    <t>FEC.ktoe.IE.CHI.BASIC_CHEM.PROC_HEAT.THERM.TOTAL</t>
  </si>
  <si>
    <t>FEC.ktoe.IE.CHI.BASIC_CHEM.PROC_HEAT.THERM.SOLIDS</t>
  </si>
  <si>
    <t>FEC.ktoe.IE.CHI.BASIC_CHEM.PROC_HEAT.THERM.LPG</t>
  </si>
  <si>
    <t>FEC.ktoe.IE.CHI.BASIC_CHEM.PROC_HEAT.THERM.DIESEL_LIQBIO</t>
  </si>
  <si>
    <t>FEC.ktoe.IE.CHI.BASIC_CHEM.PROC_HEAT.THERM.RFO</t>
  </si>
  <si>
    <t>FEC.ktoe.IE.CHI.BASIC_CHEM.PROC_HEAT.THERM.NG_BIOGAS</t>
  </si>
  <si>
    <t>Chemicals: Furnaces - Electric</t>
  </si>
  <si>
    <t>FEC.ktoe.IE.CHI.BASIC_CHEM.PROC_HEAT.ELEC.ELEC</t>
  </si>
  <si>
    <t>Chemicals: Process cooling</t>
  </si>
  <si>
    <t>Chemicals: Process cooling - Natural gas and biogas</t>
  </si>
  <si>
    <t>FEC.ktoe.IE.CHI.BASIC_CHEM.PROC_COOL.THERM.NG_BIOGAS</t>
  </si>
  <si>
    <t>Chemicals: Process cooling - Steam</t>
  </si>
  <si>
    <t>FEC.ktoe.IE.CHI.BASIC_CHEM.PROC_COOL_STEAM.TOTAL.TOTAL</t>
  </si>
  <si>
    <t>FEC.ktoe.IE.CHI.BASIC_CHEM.PROC_COOL_STEAM.STEAM.SOLIDS</t>
  </si>
  <si>
    <t>FEC.ktoe.IE.CHI.BASIC_CHEM.PROC_COOL_STEAM.STEAM.RFG</t>
  </si>
  <si>
    <t>FEC.ktoe.IE.CHI.BASIC_CHEM.PROC_COOL_STEAM.STEAM.LPG</t>
  </si>
  <si>
    <t>FEC.ktoe.IE.CHI.BASIC_CHEM.PROC_COOL_STEAM.STEAM.DIESEL_LIQBIO</t>
  </si>
  <si>
    <t>FEC.ktoe.IE.CHI.BASIC_CHEM.PROC_COOL_STEAM.STEAM.RFO</t>
  </si>
  <si>
    <t>FEC.ktoe.IE.CHI.BASIC_CHEM.PROC_COOL_STEAM.STEAM.OTHER</t>
  </si>
  <si>
    <t>FEC.ktoe.IE.CHI.BASIC_CHEM.PROC_COOL_STEAM.STEAM.NG_BIOGAS</t>
  </si>
  <si>
    <t>FEC.ktoe.IE.CHI.BASIC_CHEM.PROC_COOL_STEAM.STEAM.DERIVED</t>
  </si>
  <si>
    <t>FEC.ktoe.IE.CHI.BASIC_CHEM.PROC_COOL_STEAM.STEAM.BIOMASS_WASTE</t>
  </si>
  <si>
    <t>FEC.ktoe.IE.CHI.BASIC_CHEM.PROC_COOL_STEAM.STEAM.STEAM_DISTR</t>
  </si>
  <si>
    <t>Chemicals: Process cooling - Electric</t>
  </si>
  <si>
    <t>FEC.ktoe.IE.CHI.BASIC_CHEM.PROC_COOL.ELEC.ELEC</t>
  </si>
  <si>
    <t>Chemicals: Generic electric process</t>
  </si>
  <si>
    <t>FEC.ktoe.IE.CHI.BASIC_CHEM.GENERIC.MECH.ELEC</t>
  </si>
  <si>
    <t>FEC.ktoe.IE.CHI.OTHER_CHEM.TOTAL.TOTAL.TOTAL</t>
  </si>
  <si>
    <t>FEC.ktoe.IE.CHI.OTHER_CHEM.LIGHT.GENERIC.ELEC</t>
  </si>
  <si>
    <t>FEC.ktoe.IE.CHI.OTHER_CHEM.AIRCOMP.GENERIC.ELEC</t>
  </si>
  <si>
    <t>FEC.ktoe.IE.CHI.OTHER_CHEM.MOTOR.GENERIC.ELEC</t>
  </si>
  <si>
    <t>FEC.ktoe.IE.CHI.OTHER_CHEM.FANS.GENERIC.ELEC</t>
  </si>
  <si>
    <t>FEC.ktoe.IE.CHI.OTHER_CHEM.LOW_ENTH.TOTAL.TOTAL</t>
  </si>
  <si>
    <t>FEC.ktoe.IE.CHI.OTHER_CHEM.LOW_ENTH.THERM.DIESEL_LIQBIO</t>
  </si>
  <si>
    <t>FEC.ktoe.IE.CHI.OTHER_CHEM.LOW_ENTH.THERM.NG_BIOGAS</t>
  </si>
  <si>
    <t>FEC.ktoe.IE.CHI.OTHER_CHEM.LOW_ENTH.THERM.SOLAR_GEO</t>
  </si>
  <si>
    <t>FEC.ktoe.IE.CHI.OTHER_CHEM.LOW_ENTH.HP.AMBIENT</t>
  </si>
  <si>
    <t>FEC.ktoe.IE.CHI.OTHER_CHEM.LOW_ENTH.THERM.ELEC</t>
  </si>
  <si>
    <t>Chemicals: High-enthalpy heat processing</t>
  </si>
  <si>
    <t>High-enthalpy heat processing - Steam</t>
  </si>
  <si>
    <t>FEC.ktoe.IE.CHI.OTHER_CHEM.PROCESSING_STEAM.TOTAL.TOTAL</t>
  </si>
  <si>
    <t>FEC.ktoe.IE.CHI.OTHER_CHEM.PROCESSING_STEAM.STEAM.SOLIDS</t>
  </si>
  <si>
    <t>FEC.ktoe.IE.CHI.OTHER_CHEM.PROCESSING_STEAM.STEAM.RFG</t>
  </si>
  <si>
    <t>FEC.ktoe.IE.CHI.OTHER_CHEM.PROCESSING_STEAM.STEAM.LPG</t>
  </si>
  <si>
    <t>FEC.ktoe.IE.CHI.OTHER_CHEM.PROCESSING_STEAM.STEAM.DIESEL_LIQBIO</t>
  </si>
  <si>
    <t>FEC.ktoe.IE.CHI.OTHER_CHEM.PROCESSING_STEAM.STEAM.RFO</t>
  </si>
  <si>
    <t>FEC.ktoe.IE.CHI.OTHER_CHEM.PROCESSING_STEAM.STEAM.OTHER</t>
  </si>
  <si>
    <t>FEC.ktoe.IE.CHI.OTHER_CHEM.PROCESSING_STEAM.STEAM.NG_BIOGAS</t>
  </si>
  <si>
    <t>FEC.ktoe.IE.CHI.OTHER_CHEM.PROCESSING_STEAM.STEAM.DERIVED</t>
  </si>
  <si>
    <t>FEC.ktoe.IE.CHI.OTHER_CHEM.PROCESSING_STEAM.STEAM.BIOMASS_WASTE</t>
  </si>
  <si>
    <t>FEC.ktoe.IE.CHI.OTHER_CHEM.PROCESSING_STEAM.STEAM.STEAM_DISTR</t>
  </si>
  <si>
    <t>High-enthalpy heat processing - Electric (microwave)</t>
  </si>
  <si>
    <t>FEC.ktoe.IE.CHI.OTHER_CHEM.PROCESSING.MICROW.ELEC</t>
  </si>
  <si>
    <t>FEC.ktoe.IE.CHI.OTHER_CHEM.PROC_HEAT.TOTAL.TOTAL</t>
  </si>
  <si>
    <t>FEC.ktoe.IE.CHI.OTHER_CHEM.PROC_HEAT.THERM.TOTAL</t>
  </si>
  <si>
    <t>FEC.ktoe.IE.CHI.OTHER_CHEM.PROC_HEAT.THERM.SOLIDS</t>
  </si>
  <si>
    <t>FEC.ktoe.IE.CHI.OTHER_CHEM.PROC_HEAT.THERM.LPG</t>
  </si>
  <si>
    <t>FEC.ktoe.IE.CHI.OTHER_CHEM.PROC_HEAT.THERM.DIESEL_LIQBIO</t>
  </si>
  <si>
    <t>FEC.ktoe.IE.CHI.OTHER_CHEM.PROC_HEAT.THERM.RFO</t>
  </si>
  <si>
    <t>FEC.ktoe.IE.CHI.OTHER_CHEM.PROC_HEAT.THERM.NG_BIOGAS</t>
  </si>
  <si>
    <t>FEC.ktoe.IE.CHI.OTHER_CHEM.PROC_HEAT.ELEC.ELEC</t>
  </si>
  <si>
    <t>FEC.ktoe.IE.CHI.OTHER_CHEM.PROC_COOL.THERM.NG_BIOGAS</t>
  </si>
  <si>
    <t>FEC.ktoe.IE.CHI.OTHER_CHEM.PROC_COOL_STEAM.TOTAL.TOTAL</t>
  </si>
  <si>
    <t>FEC.ktoe.IE.CHI.OTHER_CHEM.PROC_COOL_STEAM.STEAM.SOLIDS</t>
  </si>
  <si>
    <t>FEC.ktoe.IE.CHI.OTHER_CHEM.PROC_COOL_STEAM.STEAM.RFG</t>
  </si>
  <si>
    <t>FEC.ktoe.IE.CHI.OTHER_CHEM.PROC_COOL_STEAM.STEAM.LPG</t>
  </si>
  <si>
    <t>FEC.ktoe.IE.CHI.OTHER_CHEM.PROC_COOL_STEAM.STEAM.DIESEL_LIQBIO</t>
  </si>
  <si>
    <t>FEC.ktoe.IE.CHI.OTHER_CHEM.PROC_COOL_STEAM.STEAM.RFO</t>
  </si>
  <si>
    <t>FEC.ktoe.IE.CHI.OTHER_CHEM.PROC_COOL_STEAM.STEAM.OTHER</t>
  </si>
  <si>
    <t>FEC.ktoe.IE.CHI.OTHER_CHEM.PROC_COOL_STEAM.STEAM.NG_BIOGAS</t>
  </si>
  <si>
    <t>FEC.ktoe.IE.CHI.OTHER_CHEM.PROC_COOL_STEAM.STEAM.DERIVED</t>
  </si>
  <si>
    <t>FEC.ktoe.IE.CHI.OTHER_CHEM.PROC_COOL_STEAM.STEAM.BIOMASS_WASTE</t>
  </si>
  <si>
    <t>FEC.ktoe.IE.CHI.OTHER_CHEM.PROC_COOL_STEAM.STEAM.STEAM_DISTR</t>
  </si>
  <si>
    <t>FEC.ktoe.IE.CHI.OTHER_CHEM.PROC_COOL.ELEC.ELEC</t>
  </si>
  <si>
    <t>FEC.ktoe.IE.CHI.OTHER_CHEM.GENERIC.MECH.ELEC</t>
  </si>
  <si>
    <t>FEC.ktoe.IE.CHI.PHARM.TOTAL.TOTAL.TOTAL</t>
  </si>
  <si>
    <t>FEC.ktoe.IE.CHI.PHARM.LIGHT.GENERIC.ELEC</t>
  </si>
  <si>
    <t>FEC.ktoe.IE.CHI.PHARM.AIRCOMP.GENERIC.ELEC</t>
  </si>
  <si>
    <t>FEC.ktoe.IE.CHI.PHARM.MOTOR.GENERIC.ELEC</t>
  </si>
  <si>
    <t>FEC.ktoe.IE.CHI.PHARM.FANS.GENERIC.ELEC</t>
  </si>
  <si>
    <t>FEC.ktoe.IE.CHI.PHARM.LOW_ENTH.TOTAL.TOTAL</t>
  </si>
  <si>
    <t>FEC.ktoe.IE.CHI.PHARM.LOW_ENTH.THERM.DIESEL_LIQBIO</t>
  </si>
  <si>
    <t>FEC.ktoe.IE.CHI.PHARM.LOW_ENTH.THERM.NG_BIOGAS</t>
  </si>
  <si>
    <t>FEC.ktoe.IE.CHI.PHARM.LOW_ENTH.THERM.SOLAR_GEO</t>
  </si>
  <si>
    <t>FEC.ktoe.IE.CHI.PHARM.LOW_ENTH.HP.AMBIENT</t>
  </si>
  <si>
    <t>FEC.ktoe.IE.CHI.PHARM.LOW_ENTH.THERM.ELEC</t>
  </si>
  <si>
    <t>FEC.ktoe.IE.CHI.PHARM.PROCESSING_STEAM.TOTAL.TOTAL</t>
  </si>
  <si>
    <t>FEC.ktoe.IE.CHI.PHARM.PROCESSING_STEAM.STEAM.SOLIDS</t>
  </si>
  <si>
    <t>FEC.ktoe.IE.CHI.PHARM.PROCESSING_STEAM.STEAM.RFG</t>
  </si>
  <si>
    <t>FEC.ktoe.IE.CHI.PHARM.PROCESSING_STEAM.STEAM.LPG</t>
  </si>
  <si>
    <t>FEC.ktoe.IE.CHI.PHARM.PROCESSING_STEAM.STEAM.DIESEL_LIQBIO</t>
  </si>
  <si>
    <t>FEC.ktoe.IE.CHI.PHARM.PROCESSING_STEAM.STEAM.RFO</t>
  </si>
  <si>
    <t>FEC.ktoe.IE.CHI.PHARM.PROCESSING_STEAM.STEAM.OTHER</t>
  </si>
  <si>
    <t>FEC.ktoe.IE.CHI.PHARM.PROCESSING_STEAM.STEAM.NG_BIOGAS</t>
  </si>
  <si>
    <t>FEC.ktoe.IE.CHI.PHARM.PROCESSING_STEAM.STEAM.DERIVED</t>
  </si>
  <si>
    <t>FEC.ktoe.IE.CHI.PHARM.PROCESSING_STEAM.STEAM.BIOMASS_WASTE</t>
  </si>
  <si>
    <t>FEC.ktoe.IE.CHI.PHARM.PROCESSING_STEAM.STEAM.STEAM_DISTR</t>
  </si>
  <si>
    <t>FEC.ktoe.IE.CHI.PHARM.PROCESSING.MICROW.ELEC</t>
  </si>
  <si>
    <t>FEC.ktoe.IE.CHI.PHARM.PROC_HEAT.TOTAL.TOTAL</t>
  </si>
  <si>
    <t>FEC.ktoe.IE.CHI.PHARM.PROC_HEAT.THERM.TOTAL</t>
  </si>
  <si>
    <t>FEC.ktoe.IE.CHI.PHARM.PROC_HEAT.THERM.SOLIDS</t>
  </si>
  <si>
    <t>FEC.ktoe.IE.CHI.PHARM.PROC_HEAT.THERM.LPG</t>
  </si>
  <si>
    <t>FEC.ktoe.IE.CHI.PHARM.PROC_HEAT.THERM.DIESEL_LIQBIO</t>
  </si>
  <si>
    <t>FEC.ktoe.IE.CHI.PHARM.PROC_HEAT.THERM.RFO</t>
  </si>
  <si>
    <t>FEC.ktoe.IE.CHI.PHARM.PROC_HEAT.THERM.NG_BIOGAS</t>
  </si>
  <si>
    <t>FEC.ktoe.IE.CHI.PHARM.PROC_HEAT.ELEC.ELEC</t>
  </si>
  <si>
    <t>FEC.ktoe.IE.CHI.PHARM.PROC_COOL.THERM.NG_BIOGAS</t>
  </si>
  <si>
    <t>FEC.ktoe.IE.CHI.PHARM.PROC_COOL_STEAM.TOTAL.TOTAL</t>
  </si>
  <si>
    <t>FEC.ktoe.IE.CHI.PHARM.PROC_COOL_STEAM.STEAM.SOLIDS</t>
  </si>
  <si>
    <t>FEC.ktoe.IE.CHI.PHARM.PROC_COOL_STEAM.STEAM.RFG</t>
  </si>
  <si>
    <t>FEC.ktoe.IE.CHI.PHARM.PROC_COOL_STEAM.STEAM.LPG</t>
  </si>
  <si>
    <t>FEC.ktoe.IE.CHI.PHARM.PROC_COOL_STEAM.STEAM.DIESEL_LIQBIO</t>
  </si>
  <si>
    <t>FEC.ktoe.IE.CHI.PHARM.PROC_COOL_STEAM.STEAM.RFO</t>
  </si>
  <si>
    <t>FEC.ktoe.IE.CHI.PHARM.PROC_COOL_STEAM.STEAM.OTHER</t>
  </si>
  <si>
    <t>FEC.ktoe.IE.CHI.PHARM.PROC_COOL_STEAM.STEAM.NG_BIOGAS</t>
  </si>
  <si>
    <t>FEC.ktoe.IE.CHI.PHARM.PROC_COOL_STEAM.STEAM.DERIVED</t>
  </si>
  <si>
    <t>FEC.ktoe.IE.CHI.PHARM.PROC_COOL_STEAM.STEAM.BIOMASS_WASTE</t>
  </si>
  <si>
    <t>FEC.ktoe.IE.CHI.PHARM.PROC_COOL_STEAM.STEAM.STEAM_DISTR</t>
  </si>
  <si>
    <t>FEC.ktoe.IE.CHI.PHARM.PROC_COOL.ELEC.ELEC</t>
  </si>
  <si>
    <t>FEC.ktoe.IE.CHI.PHARM.GENERIC.MECH.ELEC</t>
  </si>
  <si>
    <t>Chemicals: Process cooling - Natural gas</t>
  </si>
  <si>
    <t>UED.ktoe.IE.CHI.BASIC_CHEM.LIGHT.GENERIC.ELEC</t>
  </si>
  <si>
    <t>UED.ktoe.IE.CHI.BASIC_CHEM.AIRCOMP.GENERIC.ELEC</t>
  </si>
  <si>
    <t>UED.ktoe.IE.CHI.BASIC_CHEM.MOTOR.GENERIC.ELEC</t>
  </si>
  <si>
    <t>UED.ktoe.IE.CHI.BASIC_CHEM.FANS.GENERIC.ELEC</t>
  </si>
  <si>
    <t>UED.ktoe.IE.CHI.BASIC_CHEM.LOW_ENTH.TOTAL.TOTAL</t>
  </si>
  <si>
    <t>UED.ktoe.IE.CHI.BASIC_CHEM.LOW_ENTH.THERM.DIESEL_LIQBIO</t>
  </si>
  <si>
    <t>UED.ktoe.IE.CHI.BASIC_CHEM.LOW_ENTH.THERM.NG_BIOGAS</t>
  </si>
  <si>
    <t>UED.ktoe.IE.CHI.BASIC_CHEM.LOW_ENTH.THERM.SOLAR_GEO</t>
  </si>
  <si>
    <t>UED.ktoe.IE.CHI.BASIC_CHEM.LOW_ENTH.HP.AMBIENT</t>
  </si>
  <si>
    <t>UED.ktoe.IE.CHI.BASIC_CHEM.LOW_ENTH.THERM.ELEC</t>
  </si>
  <si>
    <t>UED.ktoe.IE.CHI.BASIC_CHEM.PROCESSING.TOTAL.TOTAL</t>
  </si>
  <si>
    <t>UED.ktoe.IE.CHI.BASIC_CHEM.PROCESSING.STEAM.SOLIDS</t>
  </si>
  <si>
    <t>UED.ktoe.IE.CHI.BASIC_CHEM.PROCESSING.STEAM.RFG</t>
  </si>
  <si>
    <t>UED.ktoe.IE.CHI.BASIC_CHEM.PROCESSING.STEAM.LPG</t>
  </si>
  <si>
    <t>UED.ktoe.IE.CHI.BASIC_CHEM.PROCESSING.STEAM.DIESEL_LIQBIO</t>
  </si>
  <si>
    <t>UED.ktoe.IE.CHI.BASIC_CHEM.PROCESSING.STEAM.RFO</t>
  </si>
  <si>
    <t>UED.ktoe.IE.CHI.BASIC_CHEM.PROCESSING.STEAM.OTHER</t>
  </si>
  <si>
    <t>UED.ktoe.IE.CHI.BASIC_CHEM.PROCESSING.STEAM.NG_BIOGAS</t>
  </si>
  <si>
    <t>UED.ktoe.IE.CHI.BASIC_CHEM.PROCESSING.STEAM.DERIVED</t>
  </si>
  <si>
    <t>UED.ktoe.IE.CHI.BASIC_CHEM.PROCESSING.STEAM.BIOMASS_WASTE</t>
  </si>
  <si>
    <t>UED.ktoe.IE.CHI.BASIC_CHEM.PROCESSING.STEAM.STEAM_DISTR</t>
  </si>
  <si>
    <t>UED.ktoe.IE.CHI.BASIC_CHEM.PROC_HEAT.TOTAL.TOTAL</t>
  </si>
  <si>
    <t>UED.ktoe.IE.CHI.BASIC_CHEM.PROC_HEAT.THERM.TOTAL</t>
  </si>
  <si>
    <t>UED.ktoe.IE.CHI.BASIC_CHEM.PROC_HEAT.THERM.SOLIDS</t>
  </si>
  <si>
    <t>UED.ktoe.IE.CHI.BASIC_CHEM.PROC_HEAT.THERM.LPG</t>
  </si>
  <si>
    <t>UED.ktoe.IE.CHI.BASIC_CHEM.PROC_HEAT.THERM.DIESEL_LIQBIO</t>
  </si>
  <si>
    <t>UED.ktoe.IE.CHI.BASIC_CHEM.PROC_HEAT.THERM.RFO</t>
  </si>
  <si>
    <t>UED.ktoe.IE.CHI.BASIC_CHEM.PROC_HEAT.THERM.NG_BIOGAS</t>
  </si>
  <si>
    <t>UED.ktoe.IE.CHI.BASIC_CHEM.PROC_HEAT.ELEC.ELEC</t>
  </si>
  <si>
    <t>UED.ktoe.IE.CHI.BASIC_CHEM.PROC_COOL.THERM.NG_BIOGAS</t>
  </si>
  <si>
    <t>UED.ktoe.IE.CHI.BASIC_CHEM.PROC_COOL_STEAM.TOTAL.TOTAL</t>
  </si>
  <si>
    <t>UED.ktoe.IE.CHI.BASIC_CHEM.PROC_COOL_STEAM.STEAM.SOLIDS</t>
  </si>
  <si>
    <t>UED.ktoe.IE.CHI.BASIC_CHEM.PROC_COOL_STEAM.STEAM.RFG</t>
  </si>
  <si>
    <t>UED.ktoe.IE.CHI.BASIC_CHEM.PROC_COOL_STEAM.STEAM.LPG</t>
  </si>
  <si>
    <t>UED.ktoe.IE.CHI.BASIC_CHEM.PROC_COOL_STEAM.STEAM.DIESEL_LIQBIO</t>
  </si>
  <si>
    <t>UED.ktoe.IE.CHI.BASIC_CHEM.PROC_COOL_STEAM.STEAM.RFO</t>
  </si>
  <si>
    <t>UED.ktoe.IE.CHI.BASIC_CHEM.PROC_COOL_STEAM.STEAM.OTHER</t>
  </si>
  <si>
    <t>UED.ktoe.IE.CHI.BASIC_CHEM.PROC_COOL_STEAM.STEAM.NG_BIOGAS</t>
  </si>
  <si>
    <t>UED.ktoe.IE.CHI.BASIC_CHEM.PROC_COOL_STEAM.STEAM.DERIVED</t>
  </si>
  <si>
    <t>UED.ktoe.IE.CHI.BASIC_CHEM.PROC_COOL_STEAM.STEAM.BIOMASS_WASTE</t>
  </si>
  <si>
    <t>UED.ktoe.IE.CHI.BASIC_CHEM.PROC_COOL_STEAM.STEAM.STEAM_DISTR</t>
  </si>
  <si>
    <t>UED.ktoe.IE.CHI.BASIC_CHEM.PROC_COOL.ELEC.ELEC</t>
  </si>
  <si>
    <t>UED.ktoe.IE.CHI.BASIC_CHEM.GENERIC.MECH.ELEC</t>
  </si>
  <si>
    <t>UED.ktoe.IE.CHI.OTHER_CHEM.TOTAL.TOTAL.TOTAL</t>
  </si>
  <si>
    <t>UED.ktoe.IE.CHI.OTHER_CHEM.LIGHT.GENERIC.ELEC</t>
  </si>
  <si>
    <t>UED.ktoe.IE.CHI.OTHER_CHEM.AIRCOMP.GENERIC.ELEC</t>
  </si>
  <si>
    <t>UED.ktoe.IE.CHI.OTHER_CHEM.MOTOR.GENERIC.ELEC</t>
  </si>
  <si>
    <t>UED.ktoe.IE.CHI.OTHER_CHEM.FANS.GENERIC.ELEC</t>
  </si>
  <si>
    <t>UED.ktoe.IE.CHI.OTHER_CHEM.LOW_ENTH.TOTAL.TOTAL</t>
  </si>
  <si>
    <t>UED.ktoe.IE.CHI.OTHER_CHEM.LOW_ENTH.THERM.DIESEL_LIQBIO</t>
  </si>
  <si>
    <t>UED.ktoe.IE.CHI.OTHER_CHEM.LOW_ENTH.THERM.NG_BIOGAS</t>
  </si>
  <si>
    <t>UED.ktoe.IE.CHI.OTHER_CHEM.LOW_ENTH.THERM.SOLAR_GEO</t>
  </si>
  <si>
    <t>UED.ktoe.IE.CHI.OTHER_CHEM.LOW_ENTH.HP.AMBIENT</t>
  </si>
  <si>
    <t>UED.ktoe.IE.CHI.OTHER_CHEM.LOW_ENTH.THERM.ELEC</t>
  </si>
  <si>
    <t>UED.ktoe.IE.CHI.OTHER_CHEM.PROCESSING_STEAM.TOTAL.TOTAL</t>
  </si>
  <si>
    <t>UED.ktoe.IE.CHI.OTHER_CHEM.PROCESSING_STEAM.STEAM.SOLIDS</t>
  </si>
  <si>
    <t>UED.ktoe.IE.CHI.OTHER_CHEM.PROCESSING_STEAM.STEAM.RFG</t>
  </si>
  <si>
    <t>UED.ktoe.IE.CHI.OTHER_CHEM.PROCESSING_STEAM.STEAM.LPG</t>
  </si>
  <si>
    <t>UED.ktoe.IE.CHI.OTHER_CHEM.PROCESSING_STEAM.STEAM.DIESEL_LIQBIO</t>
  </si>
  <si>
    <t>UED.ktoe.IE.CHI.OTHER_CHEM.PROCESSING_STEAM.STEAM.RFO</t>
  </si>
  <si>
    <t>UED.ktoe.IE.CHI.OTHER_CHEM.PROCESSING_STEAM.STEAM.OTHER</t>
  </si>
  <si>
    <t>UED.ktoe.IE.CHI.OTHER_CHEM.PROCESSING_STEAM.STEAM.NG_BIOGAS</t>
  </si>
  <si>
    <t>UED.ktoe.IE.CHI.OTHER_CHEM.PROCESSING_STEAM.STEAM.DERIVED</t>
  </si>
  <si>
    <t>UED.ktoe.IE.CHI.OTHER_CHEM.PROCESSING_STEAM.STEAM.BIOMASS_WASTE</t>
  </si>
  <si>
    <t>UED.ktoe.IE.CHI.OTHER_CHEM.PROCESSING_STEAM.STEAM.STEAM_DISTR</t>
  </si>
  <si>
    <t>UED.ktoe.IE.CHI.OTHER_CHEM.PROCESSING.MICROW.ELEC</t>
  </si>
  <si>
    <t>UED.ktoe.IE.CHI.OTHER_CHEM.PROC_HEAT.TOTAL.TOTAL</t>
  </si>
  <si>
    <t>UED.ktoe.IE.CHI.OTHER_CHEM.PROC_HEAT.THERM.TOTAL</t>
  </si>
  <si>
    <t>UED.ktoe.IE.CHI.OTHER_CHEM.PROC_HEAT.THERM.SOLIDS</t>
  </si>
  <si>
    <t>UED.ktoe.IE.CHI.OTHER_CHEM.PROC_HEAT.THERM.LPG</t>
  </si>
  <si>
    <t>UED.ktoe.IE.CHI.OTHER_CHEM.PROC_HEAT.THERM.DIESEL_LIQBIO</t>
  </si>
  <si>
    <t>UED.ktoe.IE.CHI.OTHER_CHEM.PROC_HEAT.THERM.RFO</t>
  </si>
  <si>
    <t>UED.ktoe.IE.CHI.OTHER_CHEM.PROC_HEAT.THERM.NG_BIOGAS</t>
  </si>
  <si>
    <t>UED.ktoe.IE.CHI.OTHER_CHEM.PROC_HEAT.ELEC.ELEC</t>
  </si>
  <si>
    <t>UED.ktoe.IE.CHI.OTHER_CHEM.PROC_COOL.THERM.NG_BIOGAS</t>
  </si>
  <si>
    <t>UED.ktoe.IE.CHI.OTHER_CHEM.PROC_COOL_STEAM.TOTAL.TOTAL</t>
  </si>
  <si>
    <t>UED.ktoe.IE.CHI.OTHER_CHEM.PROC_COOL_STEAM.STEAM.SOLIDS</t>
  </si>
  <si>
    <t>UED.ktoe.IE.CHI.OTHER_CHEM.PROC_COOL_STEAM.STEAM.RFG</t>
  </si>
  <si>
    <t>UED.ktoe.IE.CHI.OTHER_CHEM.PROC_COOL_STEAM.STEAM.LPG</t>
  </si>
  <si>
    <t>UED.ktoe.IE.CHI.OTHER_CHEM.PROC_COOL_STEAM.STEAM.DIESEL_LIQBIO</t>
  </si>
  <si>
    <t>UED.ktoe.IE.CHI.OTHER_CHEM.PROC_COOL_STEAM.STEAM.RFO</t>
  </si>
  <si>
    <t>UED.ktoe.IE.CHI.OTHER_CHEM.PROC_COOL_STEAM.STEAM.OTHER</t>
  </si>
  <si>
    <t>UED.ktoe.IE.CHI.OTHER_CHEM.PROC_COOL_STEAM.STEAM.NG_BIOGAS</t>
  </si>
  <si>
    <t>UED.ktoe.IE.CHI.OTHER_CHEM.PROC_COOL_STEAM.STEAM.DERIVED</t>
  </si>
  <si>
    <t>UED.ktoe.IE.CHI.OTHER_CHEM.PROC_COOL_STEAM.STEAM.BIOMASS_WASTE</t>
  </si>
  <si>
    <t>UED.ktoe.IE.CHI.OTHER_CHEM.PROC_COOL_STEAM.STEAM.STEAM_DISTR</t>
  </si>
  <si>
    <t>UED.ktoe.IE.CHI.OTHER_CHEM.PROC_COOL.ELEC.ELEC</t>
  </si>
  <si>
    <t>UED.ktoe.IE.CHI.OTHER_CHEM.GENERIC.MECH.ELEC</t>
  </si>
  <si>
    <t>UED.ktoe.IE.CHI.PHARM.TOTAL.TOTAL.TOTAL</t>
  </si>
  <si>
    <t>UED.ktoe.IE.CHI.PHARM.LIGHT.GENERIC.ELEC</t>
  </si>
  <si>
    <t>UED.ktoe.IE.CHI.PHARM.AIRCOMP.GENERIC.ELEC</t>
  </si>
  <si>
    <t>UED.ktoe.IE.CHI.PHARM.MOTOR.GENERIC.ELEC</t>
  </si>
  <si>
    <t>UED.ktoe.IE.CHI.PHARM.FANS.GENERIC.ELEC</t>
  </si>
  <si>
    <t>UED.ktoe.IE.CHI.PHARM.LOW_ENTH.TOTAL.TOTAL</t>
  </si>
  <si>
    <t>UED.ktoe.IE.CHI.PHARM.LOW_ENTH.THERM.DIESEL_LIQBIO</t>
  </si>
  <si>
    <t>UED.ktoe.IE.CHI.PHARM.LOW_ENTH.THERM.NG_BIOGAS</t>
  </si>
  <si>
    <t>UED.ktoe.IE.CHI.PHARM.LOW_ENTH.THERM.SOLAR_GEO</t>
  </si>
  <si>
    <t>UED.ktoe.IE.CHI.PHARM.LOW_ENTH.HP.AMBIENT</t>
  </si>
  <si>
    <t>UED.ktoe.IE.CHI.PHARM.LOW_ENTH.THERM.ELEC</t>
  </si>
  <si>
    <t>UED.ktoe.IE.CHI.PHARM.PROCESSING_STEAM.TOTAL.TOTAL</t>
  </si>
  <si>
    <t>UED.ktoe.IE.CHI.PHARM.PROCESSING_STEAM.STEAM.SOLIDS</t>
  </si>
  <si>
    <t>UED.ktoe.IE.CHI.PHARM.PROCESSING_STEAM.STEAM.RFG</t>
  </si>
  <si>
    <t>UED.ktoe.IE.CHI.PHARM.PROCESSING_STEAM.STEAM.LPG</t>
  </si>
  <si>
    <t>UED.ktoe.IE.CHI.PHARM.PROCESSING_STEAM.STEAM.DIESEL_LIQBIO</t>
  </si>
  <si>
    <t>UED.ktoe.IE.CHI.PHARM.PROCESSING_STEAM.STEAM.RFO</t>
  </si>
  <si>
    <t>UED.ktoe.IE.CHI.PHARM.PROCESSING_STEAM.STEAM.OTHER</t>
  </si>
  <si>
    <t>UED.ktoe.IE.CHI.PHARM.PROCESSING_STEAM.STEAM.NG_BIOGAS</t>
  </si>
  <si>
    <t>UED.ktoe.IE.CHI.PHARM.PROCESSING_STEAM.STEAM.DERIVED</t>
  </si>
  <si>
    <t>UED.ktoe.IE.CHI.PHARM.PROCESSING_STEAM.STEAM.BIOMASS_WASTE</t>
  </si>
  <si>
    <t>UED.ktoe.IE.CHI.PHARM.PROCESSING_STEAM.STEAM.STEAM_DISTR</t>
  </si>
  <si>
    <t>UED.ktoe.IE.CHI.PHARM.PROCESSING.MICROW.ELEC</t>
  </si>
  <si>
    <t>UED.ktoe.IE.CHI.PHARM.PROC_HEAT.TOTAL.TOTAL</t>
  </si>
  <si>
    <t>UED.ktoe.IE.CHI.PHARM.PROC_HEAT.THERM.TOTAL</t>
  </si>
  <si>
    <t>UED.ktoe.IE.CHI.PHARM.PROC_HEAT.THERM.SOLIDS</t>
  </si>
  <si>
    <t>UED.ktoe.IE.CHI.PHARM.PROC_HEAT.THERM.LPG</t>
  </si>
  <si>
    <t>UED.ktoe.IE.CHI.PHARM.PROC_HEAT.THERM.DIESEL_LIQBIO</t>
  </si>
  <si>
    <t>UED.ktoe.IE.CHI.PHARM.PROC_HEAT.THERM.RFO</t>
  </si>
  <si>
    <t>UED.ktoe.IE.CHI.PHARM.PROC_HEAT.THERM.NG_BIOGAS</t>
  </si>
  <si>
    <t>UED.ktoe.IE.CHI.PHARM.PROC_HEAT.ELEC.ELEC</t>
  </si>
  <si>
    <t>UED.ktoe.IE.CHI.PHARM.PROC_COOL.THERM.NG_BIOGAS</t>
  </si>
  <si>
    <t>UED.ktoe.IE.CHI.PHARM.PROC_COOL_STEAM.TOTAL.TOTAL</t>
  </si>
  <si>
    <t>UED.ktoe.IE.CHI.PHARM.PROC_COOL_STEAM.STEAM.SOLIDS</t>
  </si>
  <si>
    <t>UED.ktoe.IE.CHI.PHARM.PROC_COOL_STEAM.STEAM.RFG</t>
  </si>
  <si>
    <t>UED.ktoe.IE.CHI.PHARM.PROC_COOL_STEAM.STEAM.LPG</t>
  </si>
  <si>
    <t>UED.ktoe.IE.CHI.PHARM.PROC_COOL_STEAM.STEAM.DIESEL_LIQBIO</t>
  </si>
  <si>
    <t>UED.ktoe.IE.CHI.PHARM.PROC_COOL_STEAM.STEAM.RFO</t>
  </si>
  <si>
    <t>UED.ktoe.IE.CHI.PHARM.PROC_COOL_STEAM.STEAM.OTHER</t>
  </si>
  <si>
    <t>UED.ktoe.IE.CHI.PHARM.PROC_COOL_STEAM.STEAM.NG_BIOGAS</t>
  </si>
  <si>
    <t>UED.ktoe.IE.CHI.PHARM.PROC_COOL_STEAM.STEAM.DERIVED</t>
  </si>
  <si>
    <t>UED.ktoe.IE.CHI.PHARM.PROC_COOL_STEAM.STEAM.BIOMASS_WASTE</t>
  </si>
  <si>
    <t>UED.ktoe.IE.CHI.PHARM.PROC_COOL_STEAM.STEAM.STEAM_DISTR</t>
  </si>
  <si>
    <t>UED.ktoe.IE.CHI.PHARM.PROC_COOL.ELEC.ELEC</t>
  </si>
  <si>
    <t>UED.ktoe.IE.CHI.PHARM.GENERIC.MECH.ELEC</t>
  </si>
  <si>
    <t>Basic chemicals (energy consumption)</t>
  </si>
  <si>
    <t>FUEL_EMI.ktCO2.IE.CHI.BASIC_CHEM.LIGHT.GENERIC.ELEC</t>
  </si>
  <si>
    <t>FUEL_EMI.ktCO2.IE.CHI.BASIC_CHEM.AIRCOMP.GENERIC.ELEC</t>
  </si>
  <si>
    <t>FUEL_EMI.ktCO2.IE.CHI.BASIC_CHEM.MOTOR.GENERIC.ELEC</t>
  </si>
  <si>
    <t>FUEL_EMI.ktCO2.IE.CHI.BASIC_CHEM.FANS.GENERIC.ELEC</t>
  </si>
  <si>
    <t>FUEL_EMI.ktCO2.IE.CHI.BASIC_CHEM.LOW_ENTH.TOTAL.TOTAL</t>
  </si>
  <si>
    <t>FUEL_EMI.ktCO2.IE.CHI.BASIC_CHEM.LOW_ENTH.THERM.DIESEL_LIQBIO</t>
  </si>
  <si>
    <t>FUEL_EMI.ktCO2.IE.CHI.BASIC_CHEM.LOW_ENTH.THERM.NG_BIOGAS</t>
  </si>
  <si>
    <t>FUEL_EMI.ktCO2.IE.CHI.BASIC_CHEM.LOW_ENTH.THERM.SOLAR_GEO</t>
  </si>
  <si>
    <t>FUEL_EMI.ktCO2.IE.CHI.BASIC_CHEM.LOW_ENTH.HP.AMBIENT</t>
  </si>
  <si>
    <t>FUEL_EMI.ktCO2.IE.CHI.BASIC_CHEM.LOW_ENTH.THERM.ELEC</t>
  </si>
  <si>
    <t>FUEL_EMI.ktCO2.IE.CHI.BASIC_CHEM.PROCESSING.TOTAL.TOTAL</t>
  </si>
  <si>
    <t>FUEL_EMI.ktCO2.IE.CHI.BASIC_CHEM.PROCESSING.STEAM.SOLIDS</t>
  </si>
  <si>
    <t>FUEL_EMI.ktCO2.IE.CHI.BASIC_CHEM.PROCESSING.STEAM.RFG</t>
  </si>
  <si>
    <t>FUEL_EMI.ktCO2.IE.CHI.BASIC_CHEM.PROCESSING.STEAM.LPG</t>
  </si>
  <si>
    <t>FUEL_EMI.ktCO2.IE.CHI.BASIC_CHEM.PROCESSING.STEAM.DIESEL_LIQBIO</t>
  </si>
  <si>
    <t>FUEL_EMI.ktCO2.IE.CHI.BASIC_CHEM.PROCESSING.STEAM.RFO</t>
  </si>
  <si>
    <t>FUEL_EMI.ktCO2.IE.CHI.BASIC_CHEM.PROCESSING.STEAM.OTHER</t>
  </si>
  <si>
    <t>FUEL_EMI.ktCO2.IE.CHI.BASIC_CHEM.PROCESSING.STEAM.NG_BIOGAS</t>
  </si>
  <si>
    <t>FUEL_EMI.ktCO2.IE.CHI.BASIC_CHEM.PROCESSING.STEAM.DERIVED</t>
  </si>
  <si>
    <t>FUEL_EMI.ktCO2.IE.CHI.BASIC_CHEM.PROCESSING.STEAM.BIOMASS_WASTE</t>
  </si>
  <si>
    <t>FUEL_EMI.ktCO2.IE.CHI.BASIC_CHEM.PROCESSING.STEAM.STEAM_DISTR</t>
  </si>
  <si>
    <t>FUEL_EMI.ktCO2.IE.CHI.BASIC_CHEM.PROC_HEAT.TOTAL.TOTAL</t>
  </si>
  <si>
    <t>FUEL_EMI.ktCO2.IE.CHI.BASIC_CHEM.PROC_HEAT.THERM.TOTAL</t>
  </si>
  <si>
    <t>FUEL_EMI.ktCO2.IE.CHI.BASIC_CHEM.PROC_HEAT.THERM.SOLIDS</t>
  </si>
  <si>
    <t>FUEL_EMI.ktCO2.IE.CHI.BASIC_CHEM.PROC_HEAT.THERM.LPG</t>
  </si>
  <si>
    <t>FUEL_EMI.ktCO2.IE.CHI.BASIC_CHEM.PROC_HEAT.THERM.DIESEL_LIQBIO</t>
  </si>
  <si>
    <t>FUEL_EMI.ktCO2.IE.CHI.BASIC_CHEM.PROC_HEAT.THERM.RFO</t>
  </si>
  <si>
    <t>FUEL_EMI.ktCO2.IE.CHI.BASIC_CHEM.PROC_HEAT.THERM.NG_BIOGAS</t>
  </si>
  <si>
    <t>FUEL_EMI.ktCO2.IE.CHI.BASIC_CHEM.PROC_HEAT.ELEC.ELEC</t>
  </si>
  <si>
    <t>FUEL_EMI.ktCO2.IE.CHI.BASIC_CHEM.PROC_COOL.THERM.NG_BIOGAS</t>
  </si>
  <si>
    <t>FUEL_EMI.ktCO2.IE.CHI.BASIC_CHEM.PROC_COOL_STEAM.TOTAL.TOTAL</t>
  </si>
  <si>
    <t>FUEL_EMI.ktCO2.IE.CHI.BASIC_CHEM.PROC_COOL_STEAM.STEAM.SOLIDS</t>
  </si>
  <si>
    <t>FUEL_EMI.ktCO2.IE.CHI.BASIC_CHEM.PROC_COOL_STEAM.STEAM.RFG</t>
  </si>
  <si>
    <t>FUEL_EMI.ktCO2.IE.CHI.BASIC_CHEM.PROC_COOL_STEAM.STEAM.LPG</t>
  </si>
  <si>
    <t>FUEL_EMI.ktCO2.IE.CHI.BASIC_CHEM.PROC_COOL_STEAM.STEAM.DIESEL_LIQBIO</t>
  </si>
  <si>
    <t>FUEL_EMI.ktCO2.IE.CHI.BASIC_CHEM.PROC_COOL_STEAM.STEAM.RFO</t>
  </si>
  <si>
    <t>FUEL_EMI.ktCO2.IE.CHI.BASIC_CHEM.PROC_COOL_STEAM.STEAM.OTHER</t>
  </si>
  <si>
    <t>FUEL_EMI.ktCO2.IE.CHI.BASIC_CHEM.PROC_COOL_STEAM.STEAM.NG_BIOGAS</t>
  </si>
  <si>
    <t>FUEL_EMI.ktCO2.IE.CHI.BASIC_CHEM.PROC_COOL_STEAM.STEAM.DERIVED</t>
  </si>
  <si>
    <t>FUEL_EMI.ktCO2.IE.CHI.BASIC_CHEM.PROC_COOL_STEAM.STEAM.BIOMASS_WASTE</t>
  </si>
  <si>
    <t>FUEL_EMI.ktCO2.IE.CHI.BASIC_CHEM.PROC_COOL_STEAM.STEAM.STEAM_DISTR</t>
  </si>
  <si>
    <t>FUEL_EMI.ktCO2.IE.CHI.BASIC_CHEM.PROC_COOL.ELEC.ELEC</t>
  </si>
  <si>
    <t>FUEL_EMI.ktCO2.IE.CHI.BASIC_CHEM.GENERIC.MECH.ELEC</t>
  </si>
  <si>
    <t>PROCESS_EMI.ktCO2.IE.CHI.BASIC_CHEM</t>
  </si>
  <si>
    <t>FUEL_EMI.ktCO2.IE.CHI.OTHER_CHEM.LIGHT.GENERIC.ELEC</t>
  </si>
  <si>
    <t>FUEL_EMI.ktCO2.IE.CHI.OTHER_CHEM.AIRCOMP.GENERIC.ELEC</t>
  </si>
  <si>
    <t>FUEL_EMI.ktCO2.IE.CHI.OTHER_CHEM.MOTOR.GENERIC.ELEC</t>
  </si>
  <si>
    <t>FUEL_EMI.ktCO2.IE.CHI.OTHER_CHEM.FANS.GENERIC.ELEC</t>
  </si>
  <si>
    <t>FUEL_EMI.ktCO2.IE.CHI.OTHER_CHEM.LOW_ENTH.TOTAL.TOTAL</t>
  </si>
  <si>
    <t>FUEL_EMI.ktCO2.IE.CHI.OTHER_CHEM.LOW_ENTH.THERM.DIESEL_LIQBIO</t>
  </si>
  <si>
    <t>FUEL_EMI.ktCO2.IE.CHI.OTHER_CHEM.LOW_ENTH.THERM.NG_BIOGAS</t>
  </si>
  <si>
    <t>FUEL_EMI.ktCO2.IE.CHI.OTHER_CHEM.LOW_ENTH.THERM.SOLAR_GEO</t>
  </si>
  <si>
    <t>FUEL_EMI.ktCO2.IE.CHI.OTHER_CHEM.LOW_ENTH.HP.AMBIENT</t>
  </si>
  <si>
    <t>FUEL_EMI.ktCO2.IE.CHI.OTHER_CHEM.LOW_ENTH.THERM.ELEC</t>
  </si>
  <si>
    <t>FUEL_EMI.ktCO2.IE.CHI.OTHER_CHEM.PROCESSING_STEAM.TOTAL.TOTAL</t>
  </si>
  <si>
    <t>FUEL_EMI.ktCO2.IE.CHI.OTHER_CHEM.PROCESSING_STEAM.STEAM.SOLIDS</t>
  </si>
  <si>
    <t>FUEL_EMI.ktCO2.IE.CHI.OTHER_CHEM.PROCESSING_STEAM.STEAM.RFG</t>
  </si>
  <si>
    <t>FUEL_EMI.ktCO2.IE.CHI.OTHER_CHEM.PROCESSING_STEAM.STEAM.LPG</t>
  </si>
  <si>
    <t>FUEL_EMI.ktCO2.IE.CHI.OTHER_CHEM.PROCESSING_STEAM.STEAM.DIESEL_LIQBIO</t>
  </si>
  <si>
    <t>FUEL_EMI.ktCO2.IE.CHI.OTHER_CHEM.PROCESSING_STEAM.STEAM.RFO</t>
  </si>
  <si>
    <t>FUEL_EMI.ktCO2.IE.CHI.OTHER_CHEM.PROCESSING_STEAM.STEAM.OTHER</t>
  </si>
  <si>
    <t>FUEL_EMI.ktCO2.IE.CHI.OTHER_CHEM.PROCESSING_STEAM.STEAM.NG_BIOGAS</t>
  </si>
  <si>
    <t>FUEL_EMI.ktCO2.IE.CHI.OTHER_CHEM.PROCESSING_STEAM.STEAM.DERIVED</t>
  </si>
  <si>
    <t>FUEL_EMI.ktCO2.IE.CHI.OTHER_CHEM.PROCESSING_STEAM.STEAM.BIOMASS_WASTE</t>
  </si>
  <si>
    <t>FUEL_EMI.ktCO2.IE.CHI.OTHER_CHEM.PROCESSING_STEAM.STEAM.STEAM_DISTR</t>
  </si>
  <si>
    <t>FUEL_EMI.ktCO2.IE.CHI.OTHER_CHEM.PROCESSING.MICROW.ELEC</t>
  </si>
  <si>
    <t>FUEL_EMI.ktCO2.IE.CHI.OTHER_CHEM.PROC_HEAT.TOTAL.TOTAL</t>
  </si>
  <si>
    <t>FUEL_EMI.ktCO2.IE.CHI.OTHER_CHEM.PROC_HEAT.THERM.TOTAL</t>
  </si>
  <si>
    <t>FUEL_EMI.ktCO2.IE.CHI.OTHER_CHEM.PROC_HEAT.THERM.SOLIDS</t>
  </si>
  <si>
    <t>FUEL_EMI.ktCO2.IE.CHI.OTHER_CHEM.PROC_HEAT.THERM.LPG</t>
  </si>
  <si>
    <t>FUEL_EMI.ktCO2.IE.CHI.OTHER_CHEM.PROC_HEAT.THERM.DIESEL_LIQBIO</t>
  </si>
  <si>
    <t>FUEL_EMI.ktCO2.IE.CHI.OTHER_CHEM.PROC_HEAT.THERM.RFO</t>
  </si>
  <si>
    <t>FUEL_EMI.ktCO2.IE.CHI.OTHER_CHEM.PROC_HEAT.THERM.NG_BIOGAS</t>
  </si>
  <si>
    <t>FUEL_EMI.ktCO2.IE.CHI.OTHER_CHEM.PROC_HEAT.ELEC.ELEC</t>
  </si>
  <si>
    <t>FUEL_EMI.ktCO2.IE.CHI.OTHER_CHEM.PROC_COOL.THERM.NG_BIOGAS</t>
  </si>
  <si>
    <t>FUEL_EMI.ktCO2.IE.CHI.OTHER_CHEM.PROC_COOL_STEAM.TOTAL.TOTAL</t>
  </si>
  <si>
    <t>FUEL_EMI.ktCO2.IE.CHI.OTHER_CHEM.PROC_COOL_STEAM.STEAM.SOLIDS</t>
  </si>
  <si>
    <t>FUEL_EMI.ktCO2.IE.CHI.OTHER_CHEM.PROC_COOL_STEAM.STEAM.RFG</t>
  </si>
  <si>
    <t>FUEL_EMI.ktCO2.IE.CHI.OTHER_CHEM.PROC_COOL_STEAM.STEAM.LPG</t>
  </si>
  <si>
    <t>FUEL_EMI.ktCO2.IE.CHI.OTHER_CHEM.PROC_COOL_STEAM.STEAM.DIESEL_LIQBIO</t>
  </si>
  <si>
    <t>FUEL_EMI.ktCO2.IE.CHI.OTHER_CHEM.PROC_COOL_STEAM.STEAM.RFO</t>
  </si>
  <si>
    <t>FUEL_EMI.ktCO2.IE.CHI.OTHER_CHEM.PROC_COOL_STEAM.STEAM.OTHER</t>
  </si>
  <si>
    <t>FUEL_EMI.ktCO2.IE.CHI.OTHER_CHEM.PROC_COOL_STEAM.STEAM.NG_BIOGAS</t>
  </si>
  <si>
    <t>FUEL_EMI.ktCO2.IE.CHI.OTHER_CHEM.PROC_COOL_STEAM.STEAM.DERIVED</t>
  </si>
  <si>
    <t>FUEL_EMI.ktCO2.IE.CHI.OTHER_CHEM.PROC_COOL_STEAM.STEAM.BIOMASS_WASTE</t>
  </si>
  <si>
    <t>FUEL_EMI.ktCO2.IE.CHI.OTHER_CHEM.PROC_COOL_STEAM.STEAM.STEAM_DISTR</t>
  </si>
  <si>
    <t>FUEL_EMI.ktCO2.IE.CHI.OTHER_CHEM.PROC_COOL.ELEC.ELEC</t>
  </si>
  <si>
    <t>FUEL_EMI.ktCO2.IE.CHI.OTHER_CHEM.GENERIC.MECH.ELEC</t>
  </si>
  <si>
    <t>PROCESS_EMI.ktCO2.IE.CHI.OTHER_CHEM</t>
  </si>
  <si>
    <t>FUEL_EMI.ktCO2.IE.CHI.PHARM.TOTAL.TOTAL.TOTAL</t>
  </si>
  <si>
    <t>FUEL_EMI.ktCO2.IE.CHI.PHARM.LIGHT.GENERIC.ELEC</t>
  </si>
  <si>
    <t>FUEL_EMI.ktCO2.IE.CHI.PHARM.AIRCOMP.GENERIC.ELEC</t>
  </si>
  <si>
    <t>FUEL_EMI.ktCO2.IE.CHI.PHARM.MOTOR.GENERIC.ELEC</t>
  </si>
  <si>
    <t>FUEL_EMI.ktCO2.IE.CHI.PHARM.FANS.GENERIC.ELEC</t>
  </si>
  <si>
    <t>FUEL_EMI.ktCO2.IE.CHI.PHARM.LOW_ENTH.TOTAL.TOTAL</t>
  </si>
  <si>
    <t>FUEL_EMI.ktCO2.IE.CHI.PHARM.LOW_ENTH.THERM.DIESEL_LIQBIO</t>
  </si>
  <si>
    <t>FUEL_EMI.ktCO2.IE.CHI.PHARM.LOW_ENTH.THERM.NG_BIOGAS</t>
  </si>
  <si>
    <t>FUEL_EMI.ktCO2.IE.CHI.PHARM.LOW_ENTH.THERM.SOLAR_GEO</t>
  </si>
  <si>
    <t>FUEL_EMI.ktCO2.IE.CHI.PHARM.LOW_ENTH.HP.AMBIENT</t>
  </si>
  <si>
    <t>FUEL_EMI.ktCO2.IE.CHI.PHARM.LOW_ENTH.THERM.ELEC</t>
  </si>
  <si>
    <t>FUEL_EMI.ktCO2.IE.CHI.PHARM.PROCESSING_STEAM.TOTAL.TOTAL</t>
  </si>
  <si>
    <t>FUEL_EMI.ktCO2.IE.CHI.PHARM.PROCESSING_STEAM.STEAM.SOLIDS</t>
  </si>
  <si>
    <t>FUEL_EMI.ktCO2.IE.CHI.PHARM.PROCESSING_STEAM.STEAM.RFG</t>
  </si>
  <si>
    <t>FUEL_EMI.ktCO2.IE.CHI.PHARM.PROCESSING_STEAM.STEAM.LPG</t>
  </si>
  <si>
    <t>FUEL_EMI.ktCO2.IE.CHI.PHARM.PROCESSING_STEAM.STEAM.DIESEL_LIQBIO</t>
  </si>
  <si>
    <t>FUEL_EMI.ktCO2.IE.CHI.PHARM.PROCESSING_STEAM.STEAM.RFO</t>
  </si>
  <si>
    <t>FUEL_EMI.ktCO2.IE.CHI.PHARM.PROCESSING_STEAM.STEAM.OTHER</t>
  </si>
  <si>
    <t>FUEL_EMI.ktCO2.IE.CHI.PHARM.PROCESSING_STEAM.STEAM.NG_BIOGAS</t>
  </si>
  <si>
    <t>FUEL_EMI.ktCO2.IE.CHI.PHARM.PROCESSING_STEAM.STEAM.DERIVED</t>
  </si>
  <si>
    <t>FUEL_EMI.ktCO2.IE.CHI.PHARM.PROCESSING_STEAM.STEAM.BIOMASS_WASTE</t>
  </si>
  <si>
    <t>FUEL_EMI.ktCO2.IE.CHI.PHARM.PROCESSING_STEAM.STEAM.STEAM_DISTR</t>
  </si>
  <si>
    <t>FUEL_EMI.ktCO2.IE.CHI.PHARM.PROCESSING.MICROW.ELEC</t>
  </si>
  <si>
    <t>FUEL_EMI.ktCO2.IE.CHI.PHARM.PROC_HEAT.TOTAL.TOTAL</t>
  </si>
  <si>
    <t>FUEL_EMI.ktCO2.IE.CHI.PHARM.PROC_HEAT.THERM.TOTAL</t>
  </si>
  <si>
    <t>FUEL_EMI.ktCO2.IE.CHI.PHARM.PROC_HEAT.THERM.SOLIDS</t>
  </si>
  <si>
    <t>FUEL_EMI.ktCO2.IE.CHI.PHARM.PROC_HEAT.THERM.LPG</t>
  </si>
  <si>
    <t>FUEL_EMI.ktCO2.IE.CHI.PHARM.PROC_HEAT.THERM.DIESEL_LIQBIO</t>
  </si>
  <si>
    <t>FUEL_EMI.ktCO2.IE.CHI.PHARM.PROC_HEAT.THERM.RFO</t>
  </si>
  <si>
    <t>FUEL_EMI.ktCO2.IE.CHI.PHARM.PROC_HEAT.THERM.NG_BIOGAS</t>
  </si>
  <si>
    <t>FUEL_EMI.ktCO2.IE.CHI.PHARM.PROC_HEAT.ELEC.ELEC</t>
  </si>
  <si>
    <t>FUEL_EMI.ktCO2.IE.CHI.PHARM.PROC_COOL.THERM.NG_BIOGAS</t>
  </si>
  <si>
    <t>FUEL_EMI.ktCO2.IE.CHI.PHARM.PROC_COOL_STEAM.TOTAL.TOTAL</t>
  </si>
  <si>
    <t>FUEL_EMI.ktCO2.IE.CHI.PHARM.PROC_COOL_STEAM.STEAM.SOLIDS</t>
  </si>
  <si>
    <t>FUEL_EMI.ktCO2.IE.CHI.PHARM.PROC_COOL_STEAM.STEAM.RFG</t>
  </si>
  <si>
    <t>FUEL_EMI.ktCO2.IE.CHI.PHARM.PROC_COOL_STEAM.STEAM.LPG</t>
  </si>
  <si>
    <t>FUEL_EMI.ktCO2.IE.CHI.PHARM.PROC_COOL_STEAM.STEAM.DIESEL_LIQBIO</t>
  </si>
  <si>
    <t>FUEL_EMI.ktCO2.IE.CHI.PHARM.PROC_COOL_STEAM.STEAM.RFO</t>
  </si>
  <si>
    <t>FUEL_EMI.ktCO2.IE.CHI.PHARM.PROC_COOL_STEAM.STEAM.OTHER</t>
  </si>
  <si>
    <t>FUEL_EMI.ktCO2.IE.CHI.PHARM.PROC_COOL_STEAM.STEAM.NG_BIOGAS</t>
  </si>
  <si>
    <t>FUEL_EMI.ktCO2.IE.CHI.PHARM.PROC_COOL_STEAM.STEAM.DERIVED</t>
  </si>
  <si>
    <t>FUEL_EMI.ktCO2.IE.CHI.PHARM.PROC_COOL_STEAM.STEAM.BIOMASS_WASTE</t>
  </si>
  <si>
    <t>FUEL_EMI.ktCO2.IE.CHI.PHARM.PROC_COOL_STEAM.STEAM.STEAM_DISTR</t>
  </si>
  <si>
    <t>FUEL_EMI.ktCO2.IE.CHI.PHARM.PROC_COOL.ELEC.ELEC</t>
  </si>
  <si>
    <t>FUEL_EMI.ktCO2.IE.CHI.PHARM.GENERIC.MECH.ELEC</t>
  </si>
  <si>
    <t>Basic chemicals (over energy consumption, without process emissions)</t>
  </si>
  <si>
    <t>Other chemicals (without process emissions)</t>
  </si>
  <si>
    <t>VA.Meuro2015.IE.NMM.CEM</t>
  </si>
  <si>
    <t>VA.Meuro2015.IE.NMM.CER</t>
  </si>
  <si>
    <t>VA.Meuro2015.IE.NMM.GLASS</t>
  </si>
  <si>
    <t>Cement (kt)</t>
  </si>
  <si>
    <t>OUTPUT.kt.IE.NMM.CEM</t>
  </si>
  <si>
    <t>Ceramics &amp; other NMM (kt bricks eq.)</t>
  </si>
  <si>
    <t>OUTPUT.kt.IE.NMM.CER</t>
  </si>
  <si>
    <t>Glass production  (kt)</t>
  </si>
  <si>
    <t>OUTPUT.kt.IE.NMM.GLASS</t>
  </si>
  <si>
    <t>CAP.kt.IE.NMM.CEM</t>
  </si>
  <si>
    <t>CAP.kt.IE.NMM.CER</t>
  </si>
  <si>
    <t>CAP.kt.IE.NMM.GLASS</t>
  </si>
  <si>
    <t>NEWCAP.kt.IE.NMM.CEM</t>
  </si>
  <si>
    <t>NEWCAP.kt.IE.NMM.CER</t>
  </si>
  <si>
    <t>NEWCAP.kt.IE.NMM.GLASS</t>
  </si>
  <si>
    <t>FEC.ktoe.IE.NMM.TOTAL.TOTAL.TOTAL.TOTAL</t>
  </si>
  <si>
    <t>FEC.ktoe.IE.NMM.TOTAL.TOTAL.TOTAL.SOLIDS</t>
  </si>
  <si>
    <t>FEC.ktoe.IE.NMM.TOTAL.TOTAL.TOTAL.RFG</t>
  </si>
  <si>
    <t>FEC.ktoe.IE.NMM.TOTAL.TOTAL.TOTAL.LPG</t>
  </si>
  <si>
    <t>FEC.ktoe.IE.NMM.TOTAL.TOTAL.TOTAL.DIESEL</t>
  </si>
  <si>
    <t>FEC.ktoe.IE.NMM.TOTAL.TOTAL.TOTAL.RFO</t>
  </si>
  <si>
    <t>FEC.ktoe.IE.NMM.TOTAL.TOTAL.TOTAL.OTHER</t>
  </si>
  <si>
    <t>FEC.ktoe.IE.NMM.TOTAL.TOTAL.TOTAL.NG</t>
  </si>
  <si>
    <t>FEC.ktoe.IE.NMM.TOTAL.TOTAL.TOTAL.DERIVED</t>
  </si>
  <si>
    <t>FEC.ktoe.IE.NMM.TOTAL.TOTAL.TOTAL.BIOMASS_WASTE</t>
  </si>
  <si>
    <t>FEC.ktoe.IE.NMM.TOTAL.TOTAL.TOTAL.BIOGAS</t>
  </si>
  <si>
    <t>FEC.ktoe.IE.NMM.TOTAL.TOTAL.TOTAL.LIQBIO</t>
  </si>
  <si>
    <t>FEC.ktoe.IE.NMM.TOTAL.TOTAL.TOTAL.SOLAR</t>
  </si>
  <si>
    <t>FEC.ktoe.IE.NMM.TOTAL.TOTAL.TOTAL.GEO</t>
  </si>
  <si>
    <t>FEC.ktoe.IE.NMM.TOTAL.TOTAL.TOTAL.AMBIENT</t>
  </si>
  <si>
    <t>FEC.ktoe.IE.NMM.TOTAL.TOTAL.TOTAL.STEAM_DISTR</t>
  </si>
  <si>
    <t>FEC.ktoe.IE.NMM.TOTAL.TOTAL.TOTAL.ELEC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</si>
  <si>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</si>
  <si>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</si>
  <si>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</si>
  <si>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FEC.ktoe.IE.NMM.CEM.TOTAL.TOTAL.TOTAL</t>
  </si>
  <si>
    <t>FEC.ktoe.IE.NMM.CEM.LIGHT.GENERIC.ELEC</t>
  </si>
  <si>
    <t>FEC.ktoe.IE.NMM.CEM.AIRCOMP.GENERIC.ELEC</t>
  </si>
  <si>
    <t>FEC.ktoe.IE.NMM.CEM.MOTOR.GENERIC.ELEC</t>
  </si>
  <si>
    <t>FEC.ktoe.IE.NMM.CEM.FANS.GENERIC.ELEC</t>
  </si>
  <si>
    <t>FEC.ktoe.IE.NMM.CEM.LOW_ENTH.TOTAL.TOTAL</t>
  </si>
  <si>
    <t>FEC.ktoe.IE.NMM.CEM.LOW_ENTH.THERM.DIESEL_LIQBIO</t>
  </si>
  <si>
    <t>FEC.ktoe.IE.NMM.CEM.LOW_ENTH.THERM.NG_BIOGAS</t>
  </si>
  <si>
    <t>FEC.ktoe.IE.NMM.CEM.LOW_ENTH.THERM.SOLAR_GEO</t>
  </si>
  <si>
    <t>FEC.ktoe.IE.NMM.CEM.LOW_ENTH.HP.AMBIENT</t>
  </si>
  <si>
    <t>FEC.ktoe.IE.NMM.CEM.LOW_ENTH.THERM.ELEC</t>
  </si>
  <si>
    <t>Cement: Grinding, milling of raw material</t>
  </si>
  <si>
    <t>FEC.ktoe.IE.NMM.CEM.GRINDING_RAW.MECH.ELEC</t>
  </si>
  <si>
    <t>Cement: Pre-heating and pre-calcination</t>
  </si>
  <si>
    <t>FEC.ktoe.IE.NMM.CEM.PREHEAT.TOTAL.TOTAL</t>
  </si>
  <si>
    <t>FEC.ktoe.IE.NMM.CEM.PREHEAT.THERM.SOLIDS</t>
  </si>
  <si>
    <t>FEC.ktoe.IE.NMM.CEM.PREHEAT.THERM.LPG</t>
  </si>
  <si>
    <t>FEC.ktoe.IE.NMM.CEM.PREHEAT.THERM.DIESEL_LIQBIO</t>
  </si>
  <si>
    <t>FEC.ktoe.IE.NMM.CEM.PREHEAT.THERM.RFO</t>
  </si>
  <si>
    <t>FEC.ktoe.IE.NMM.CEM.PREHEAT.THERM.OTHER</t>
  </si>
  <si>
    <t>FEC.ktoe.IE.NMM.CEM.PREHEAT.THERM.NG_BIOGAS</t>
  </si>
  <si>
    <t>FEC.ktoe.IE.NMM.CEM.PREHEAT.THERM.BIOMASS_WASTE</t>
  </si>
  <si>
    <t>Cement: Clinker production (kilns)</t>
  </si>
  <si>
    <t>FEC.ktoe.IE.NMM.CEM.KILN.TOTAL.TOTAL</t>
  </si>
  <si>
    <t>FEC.ktoe.IE.NMM.CEM.KILN.THERM.SOLIDS</t>
  </si>
  <si>
    <t>FEC.ktoe.IE.NMM.CEM.KILN.THERM.LPG</t>
  </si>
  <si>
    <t>FEC.ktoe.IE.NMM.CEM.KILN.THERM.DIESEL_LIQBIO</t>
  </si>
  <si>
    <t>FEC.ktoe.IE.NMM.CEM.KILN.THERM.RFO</t>
  </si>
  <si>
    <t>FEC.ktoe.IE.NMM.CEM.KILN.THERM.OTHER</t>
  </si>
  <si>
    <t>FEC.ktoe.IE.NMM.CEM.KILN.THERM.NG_BIOGAS</t>
  </si>
  <si>
    <t>FEC.ktoe.IE.NMM.CEM.KILN.THERM.BIOMASS_WASTE</t>
  </si>
  <si>
    <t>Cement: Grinding, packaging and precasting</t>
  </si>
  <si>
    <t>Cement: Grinding, packaging and precasting (electricity)</t>
  </si>
  <si>
    <t>FEC.ktoe.IE.NMM.CEM.PRECAST.MECH.ELEC</t>
  </si>
  <si>
    <t>Cement: Precasting - Steam</t>
  </si>
  <si>
    <t>FEC.ktoe.IE.NMM.CEM.PRECAST_STEAM.TOTAL.TOTAL</t>
  </si>
  <si>
    <t>FEC.ktoe.IE.NMM.CEM.PRECAST_STEAM.STEAM.SOLIDS</t>
  </si>
  <si>
    <t>FEC.ktoe.IE.NMM.CEM.PRECAST_STEAM.STEAM.RFG</t>
  </si>
  <si>
    <t>FEC.ktoe.IE.NMM.CEM.PRECAST_STEAM.STEAM.LPG</t>
  </si>
  <si>
    <t>FEC.ktoe.IE.NMM.CEM.PRECAST_STEAM.STEAM.DIESEL_LIQBIO</t>
  </si>
  <si>
    <t>FEC.ktoe.IE.NMM.CEM.PRECAST_STEAM.STEAM.RFO</t>
  </si>
  <si>
    <t>FEC.ktoe.IE.NMM.CEM.PRECAST_STEAM.STEAM.OTHER</t>
  </si>
  <si>
    <t>FEC.ktoe.IE.NMM.CEM.PRECAST_STEAM.STEAM.NG_BIOGAS</t>
  </si>
  <si>
    <t>FEC.ktoe.IE.NMM.CEM.PRECAST_STEAM.STEAM.DERIVED</t>
  </si>
  <si>
    <t>FEC.ktoe.IE.NMM.CEM.PRECAST_STEAM.STEAM.BIOMASS_WASTE</t>
  </si>
  <si>
    <t>FEC.ktoe.IE.NMM.CEM.PRECAST_STEAM.STEAM.STEAM_DISTR</t>
  </si>
  <si>
    <t>FEC.ktoe.IE.NMM.CER.TOTAL.TOTAL.TOTAL</t>
  </si>
  <si>
    <t>FEC.ktoe.IE.NMM.CER.LIGHT.GENERIC.ELEC</t>
  </si>
  <si>
    <t>FEC.ktoe.IE.NMM.CER.AIRCOMP.GENERIC.ELEC</t>
  </si>
  <si>
    <t>FEC.ktoe.IE.NMM.CER.MOTOR.GENERIC.ELEC</t>
  </si>
  <si>
    <t>FEC.ktoe.IE.NMM.CER.FANS.GENERIC.ELEC</t>
  </si>
  <si>
    <t>FEC.ktoe.IE.NMM.CER.LOW_ENTH.TOTAL.TOTAL</t>
  </si>
  <si>
    <t>FEC.ktoe.IE.NMM.CER.LOW_ENTH.THERM.DIESEL_LIQBIO</t>
  </si>
  <si>
    <t>FEC.ktoe.IE.NMM.CER.LOW_ENTH.THERM.NG_BIOGAS</t>
  </si>
  <si>
    <t>FEC.ktoe.IE.NMM.CER.LOW_ENTH.THERM.SOLAR_GEO</t>
  </si>
  <si>
    <t>FEC.ktoe.IE.NMM.CER.LOW_ENTH.HP.AMBIENT</t>
  </si>
  <si>
    <t>FEC.ktoe.IE.NMM.CER.LOW_ENTH.THERM.ELEC</t>
  </si>
  <si>
    <t>Ceramics: Mixing of raw material</t>
  </si>
  <si>
    <t>FEC.ktoe.IE.NMM.CER.MIXING.MECH.ELEC</t>
  </si>
  <si>
    <t>Ceramics: Drying and sintering of raw material</t>
  </si>
  <si>
    <t>Ceramics: Thermal drying and sintering</t>
  </si>
  <si>
    <t>FEC.ktoe.IE.NMM.CER.DRYING.TOTAL.TOTAL</t>
  </si>
  <si>
    <t>FEC.ktoe.IE.NMM.CER.DRYING.THERM.SOLIDS</t>
  </si>
  <si>
    <t>FEC.ktoe.IE.NMM.CER.DRYING.THERM.LPG</t>
  </si>
  <si>
    <t>FEC.ktoe.IE.NMM.CER.DRYING.THERM.DIESEL_LIQBIO</t>
  </si>
  <si>
    <t>FEC.ktoe.IE.NMM.CER.DRYING.THERM.RFO</t>
  </si>
  <si>
    <t>FEC.ktoe.IE.NMM.CER.DRYING.THERM.NG_BIOGAS</t>
  </si>
  <si>
    <t>Ceramics: Steam drying and sintering</t>
  </si>
  <si>
    <t>FEC.ktoe.IE.NMM.CER.DRYING_STEAM.TOTAL.TOTAL</t>
  </si>
  <si>
    <t>FEC.ktoe.IE.NMM.CER.DRYING_STEAM.STEAM.SOLIDS</t>
  </si>
  <si>
    <t>FEC.ktoe.IE.NMM.CER.DRYING_STEAM.STEAM.RFG</t>
  </si>
  <si>
    <t>FEC.ktoe.IE.NMM.CER.DRYING_STEAM.STEAM.LPG</t>
  </si>
  <si>
    <t>FEC.ktoe.IE.NMM.CER.DRYING_STEAM.STEAM.DIESEL_LIQBIO</t>
  </si>
  <si>
    <t>FEC.ktoe.IE.NMM.CER.DRYING_STEAM.STEAM.RFO</t>
  </si>
  <si>
    <t>FEC.ktoe.IE.NMM.CER.DRYING_STEAM.STEAM.OTHER</t>
  </si>
  <si>
    <t>FEC.ktoe.IE.NMM.CER.DRYING_STEAM.STEAM.NG_BIOGAS</t>
  </si>
  <si>
    <t>FEC.ktoe.IE.NMM.CER.DRYING_STEAM.STEAM.DERIVED</t>
  </si>
  <si>
    <t>FEC.ktoe.IE.NMM.CER.DRYING_STEAM.STEAM.BIOMASS_WASTE</t>
  </si>
  <si>
    <t>FEC.ktoe.IE.NMM.CER.DRYING_STEAM.STEAM.STEAM_DISTR</t>
  </si>
  <si>
    <t>Ceramics: Microwave drying and sintering</t>
  </si>
  <si>
    <t>FEC.ktoe.IE.NMM.CER.DRYING_MICROW.MICROW.ELEC</t>
  </si>
  <si>
    <t>Ceramics: Primary production process</t>
  </si>
  <si>
    <t>Ceramics: Thermal kiln</t>
  </si>
  <si>
    <t>FEC.ktoe.IE.NMM.CER.KILN_THERM.TOTAL.TOTAL</t>
  </si>
  <si>
    <t>FEC.ktoe.IE.NMM.CER.KILN_THERM.THERM.SOLIDS</t>
  </si>
  <si>
    <t>FEC.ktoe.IE.NMM.CER.KILN_THERM.THERM.LPG</t>
  </si>
  <si>
    <t>FEC.ktoe.IE.NMM.CER.KILN_THERM.THERM.DIESEL_LIQBIO</t>
  </si>
  <si>
    <t>FEC.ktoe.IE.NMM.CER.KILN_THERM.THERM.RFO</t>
  </si>
  <si>
    <t>FEC.ktoe.IE.NMM.CER.KILN_THERM.THERM.OTHER</t>
  </si>
  <si>
    <t>FEC.ktoe.IE.NMM.CER.KILN_THERM.THERM.NG_BIOGAS</t>
  </si>
  <si>
    <t>FEC.ktoe.IE.NMM.CER.KILN_THERM.THERM.BIOMASS_WASTE</t>
  </si>
  <si>
    <t>Ceramics: Electric kiln</t>
  </si>
  <si>
    <t>FEC.ktoe.IE.NMM.CER.KILN_ELEC.ELEC.ELEC</t>
  </si>
  <si>
    <t>Ceramics: Product finishing</t>
  </si>
  <si>
    <t>Ceramics: Thermal furnace</t>
  </si>
  <si>
    <t>FEC.ktoe.IE.NMM.CER.FINISHING.TOTAL.TOTAL</t>
  </si>
  <si>
    <t>FEC.ktoe.IE.NMM.CER.FINISHING.THERM.SOLIDS</t>
  </si>
  <si>
    <t>FEC.ktoe.IE.NMM.CER.FINISHING.THERM.LPG</t>
  </si>
  <si>
    <t>FEC.ktoe.IE.NMM.CER.FINISHING.THERM.DIESEL_LIQBIO</t>
  </si>
  <si>
    <t>FEC.ktoe.IE.NMM.CER.FINISHING.THERM.RFO</t>
  </si>
  <si>
    <t>FEC.ktoe.IE.NMM.CER.FINISHING.THERM.NG_BIOGAS</t>
  </si>
  <si>
    <t>Ceramics: Electric furnace</t>
  </si>
  <si>
    <t>FEC.ktoe.IE.NMM.CER.FINISHING_ELEC.ELEC.ELEC</t>
  </si>
  <si>
    <t>FEC.ktoe.IE.NMM.GLASS.TOTAL.TOTAL.TOTAL</t>
  </si>
  <si>
    <t>FEC.ktoe.IE.NMM.GLASS.LIGHT.GENERIC.ELEC</t>
  </si>
  <si>
    <t>FEC.ktoe.IE.NMM.GLASS.AIRCOMP.GENERIC.ELEC</t>
  </si>
  <si>
    <t>FEC.ktoe.IE.NMM.GLASS.MOTOR.GENERIC.ELEC</t>
  </si>
  <si>
    <t>FEC.ktoe.IE.NMM.GLASS.FANS.GENERIC.ELEC</t>
  </si>
  <si>
    <t>FEC.ktoe.IE.NMM.GLASS.LOW_ENTH.TOTAL.TOTAL</t>
  </si>
  <si>
    <t>FEC.ktoe.IE.NMM.GLASS.LOW_ENTH.THERM.DIESEL_LIQBIO</t>
  </si>
  <si>
    <t>FEC.ktoe.IE.NMM.GLASS.LOW_ENTH.THERM.NG_BIOGAS</t>
  </si>
  <si>
    <t>FEC.ktoe.IE.NMM.GLASS.LOW_ENTH.THERM.SOLAR_GEO</t>
  </si>
  <si>
    <t>FEC.ktoe.IE.NMM.GLASS.LOW_ENTH.HP.AMBIENT</t>
  </si>
  <si>
    <t>FEC.ktoe.IE.NMM.GLASS.LOW_ENTH.THERM.ELEC</t>
  </si>
  <si>
    <t>Glass: Melting tank</t>
  </si>
  <si>
    <t>Glass: Thermal melting tank</t>
  </si>
  <si>
    <t>FEC.ktoe.IE.NMM.GLASS.MELTING.TOTAL.TOTAL</t>
  </si>
  <si>
    <t>FEC.ktoe.IE.NMM.GLASS.MELTING.THERM.SOLIDS</t>
  </si>
  <si>
    <t>FEC.ktoe.IE.NMM.GLASS.MELTING.THERM.LPG</t>
  </si>
  <si>
    <t>FEC.ktoe.IE.NMM.GLASS.MELTING.THERM.DIESEL_LIQBIO</t>
  </si>
  <si>
    <t>FEC.ktoe.IE.NMM.GLASS.MELTING.THERM.RFO</t>
  </si>
  <si>
    <t>FEC.ktoe.IE.NMM.GLASS.MELTING.THERM.NG_BIOGAS</t>
  </si>
  <si>
    <t>Glass: Electric melting tank</t>
  </si>
  <si>
    <t>FEC.ktoe.IE.NMM.GLASS.MELTING_ELEC.ELEC.ELEC</t>
  </si>
  <si>
    <t>Glass: Forming</t>
  </si>
  <si>
    <t>FEC.ktoe.IE.NMM.GLASS.FORMING.ELEC.ELEC</t>
  </si>
  <si>
    <t>Glass: Annealing</t>
  </si>
  <si>
    <t>Glass: Annealing - thermal</t>
  </si>
  <si>
    <t>FEC.ktoe.IE.NMM.GLASS.ANNEALING.TOTAL.TOTAL</t>
  </si>
  <si>
    <t>FEC.ktoe.IE.NMM.GLASS.ANNEALING.THERM.SOLIDS</t>
  </si>
  <si>
    <t>FEC.ktoe.IE.NMM.GLASS.ANNEALING.THERM.LPG</t>
  </si>
  <si>
    <t>FEC.ktoe.IE.NMM.GLASS.ANNEALING.THERM.DIESEL_LIQBIO</t>
  </si>
  <si>
    <t>FEC.ktoe.IE.NMM.GLASS.ANNEALING.THERM.RFO</t>
  </si>
  <si>
    <t>FEC.ktoe.IE.NMM.GLASS.ANNEALING.THERM.NG_BIOGAS</t>
  </si>
  <si>
    <t>Glass: Annealing - electric</t>
  </si>
  <si>
    <t>FEC.ktoe.IE.NMM.GLASS.ANNEALING_ELEC.ELEC.ELEC</t>
  </si>
  <si>
    <t>Glass: Finishing processes</t>
  </si>
  <si>
    <t>FEC.ktoe.IE.NMM.GLASS.FINISHING.ELEC.ELEC</t>
  </si>
  <si>
    <t>Cement: Grinding, packaging - electric</t>
  </si>
  <si>
    <t>Cement: Precasting - steam</t>
  </si>
  <si>
    <t>UED.ktoe.IE.NMM.CEM.TOTAL.TOTAL.TOTAL</t>
  </si>
  <si>
    <t>UED.ktoe.IE.NMM.CEM.LIGHT.GENERIC.ELEC</t>
  </si>
  <si>
    <t>UED.ktoe.IE.NMM.CEM.AIRCOMP.GENERIC.ELEC</t>
  </si>
  <si>
    <t>UED.ktoe.IE.NMM.CEM.MOTOR.GENERIC.ELEC</t>
  </si>
  <si>
    <t>UED.ktoe.IE.NMM.CEM.FANS.GENERIC.ELEC</t>
  </si>
  <si>
    <t>UED.ktoe.IE.NMM.CEM.LOW_ENTH.TOTAL.TOTAL</t>
  </si>
  <si>
    <t>UED.ktoe.IE.NMM.CEM.LOW_ENTH.THERM.DIESEL_LIQBIO</t>
  </si>
  <si>
    <t>UED.ktoe.IE.NMM.CEM.LOW_ENTH.THERM.NG_BIOGAS</t>
  </si>
  <si>
    <t>UED.ktoe.IE.NMM.CEM.LOW_ENTH.THERM.SOLAR_GEO</t>
  </si>
  <si>
    <t>UED.ktoe.IE.NMM.CEM.LOW_ENTH.HP.AMBIENT</t>
  </si>
  <si>
    <t>UED.ktoe.IE.NMM.CEM.LOW_ENTH.THERM.ELEC</t>
  </si>
  <si>
    <t>UED.ktoe.IE.NMM.CEM.GRINDING_RAW.MECH.ELEC</t>
  </si>
  <si>
    <t>UED.ktoe.IE.NMM.CEM.PREHEAT.TOTAL.TOTAL</t>
  </si>
  <si>
    <t>UED.ktoe.IE.NMM.CEM.PREHEAT.THERM.SOLIDS</t>
  </si>
  <si>
    <t>UED.ktoe.IE.NMM.CEM.PREHEAT.THERM.LPG</t>
  </si>
  <si>
    <t>UED.ktoe.IE.NMM.CEM.PREHEAT.THERM.DIESEL_LIQBIO</t>
  </si>
  <si>
    <t>UED.ktoe.IE.NMM.CEM.PREHEAT.THERM.RFO</t>
  </si>
  <si>
    <t>UED.ktoe.IE.NMM.CEM.PREHEAT.THERM.OTHER</t>
  </si>
  <si>
    <t>UED.ktoe.IE.NMM.CEM.PREHEAT.THERM.NG_BIOGAS</t>
  </si>
  <si>
    <t>UED.ktoe.IE.NMM.CEM.PREHEAT.THERM.BIOMASS_WASTE</t>
  </si>
  <si>
    <t>UED.ktoe.IE.NMM.CEM.KILN.TOTAL.TOTAL</t>
  </si>
  <si>
    <t>UED.ktoe.IE.NMM.CEM.KILN.THERM.SOLIDS</t>
  </si>
  <si>
    <t>UED.ktoe.IE.NMM.CEM.KILN.THERM.LPG</t>
  </si>
  <si>
    <t>UED.ktoe.IE.NMM.CEM.KILN.THERM.DIESEL_LIQBIO</t>
  </si>
  <si>
    <t>UED.ktoe.IE.NMM.CEM.KILN.THERM.RFO</t>
  </si>
  <si>
    <t>UED.ktoe.IE.NMM.CEM.KILN.THERM.OTHER</t>
  </si>
  <si>
    <t>UED.ktoe.IE.NMM.CEM.KILN.THERM.NG_BIOGAS</t>
  </si>
  <si>
    <t>UED.ktoe.IE.NMM.CEM.KILN.THERM.BIOMASS_WASTE</t>
  </si>
  <si>
    <t>UED.ktoe.IE.NMM.CEM.PRECAST.MECH.ELEC</t>
  </si>
  <si>
    <t>UED.ktoe.IE.NMM.CEM.PRECAST_STEAM.TOTAL.TOTAL</t>
  </si>
  <si>
    <t>UED.ktoe.IE.NMM.CEM.PRECAST_STEAM.STEAM.SOLIDS</t>
  </si>
  <si>
    <t>UED.ktoe.IE.NMM.CEM.PRECAST_STEAM.STEAM.RFG</t>
  </si>
  <si>
    <t>UED.ktoe.IE.NMM.CEM.PRECAST_STEAM.STEAM.LPG</t>
  </si>
  <si>
    <t>UED.ktoe.IE.NMM.CEM.PRECAST_STEAM.STEAM.DIESEL_LIQBIO</t>
  </si>
  <si>
    <t>UED.ktoe.IE.NMM.CEM.PRECAST_STEAM.STEAM.RFO</t>
  </si>
  <si>
    <t>UED.ktoe.IE.NMM.CEM.PRECAST_STEAM.STEAM.OTHER</t>
  </si>
  <si>
    <t>UED.ktoe.IE.NMM.CEM.PRECAST_STEAM.STEAM.NG_BIOGAS</t>
  </si>
  <si>
    <t>UED.ktoe.IE.NMM.CEM.PRECAST_STEAM.STEAM.DERIVED</t>
  </si>
  <si>
    <t>UED.ktoe.IE.NMM.CEM.PRECAST_STEAM.STEAM.BIOMASS_WASTE</t>
  </si>
  <si>
    <t>UED.ktoe.IE.NMM.CEM.PRECAST_STEAM.STEAM.STEAM_DISTR</t>
  </si>
  <si>
    <t>UED.ktoe.IE.NMM.CER.TOTAL.TOTAL.TOTAL</t>
  </si>
  <si>
    <t>UED.ktoe.IE.NMM.CER.LIGHT.GENERIC.ELEC</t>
  </si>
  <si>
    <t>UED.ktoe.IE.NMM.CER.AIRCOMP.GENERIC.ELEC</t>
  </si>
  <si>
    <t>UED.ktoe.IE.NMM.CER.MOTOR.GENERIC.ELEC</t>
  </si>
  <si>
    <t>UED.ktoe.IE.NMM.CER.FANS.GENERIC.ELEC</t>
  </si>
  <si>
    <t>UED.ktoe.IE.NMM.CER.LOW_ENTH.TOTAL.TOTAL</t>
  </si>
  <si>
    <t>UED.ktoe.IE.NMM.CER.LOW_ENTH.THERM.DIESEL_LIQBIO</t>
  </si>
  <si>
    <t>UED.ktoe.IE.NMM.CER.LOW_ENTH.THERM.NG_BIOGAS</t>
  </si>
  <si>
    <t>UED.ktoe.IE.NMM.CER.LOW_ENTH.THERM.SOLAR_GEO</t>
  </si>
  <si>
    <t>UED.ktoe.IE.NMM.CER.LOW_ENTH.HP.AMBIENT</t>
  </si>
  <si>
    <t>UED.ktoe.IE.NMM.CER.LOW_ENTH.THERM.ELEC</t>
  </si>
  <si>
    <t>UED.ktoe.IE.NMM.CER.MIXING.MECH.ELEC</t>
  </si>
  <si>
    <t>UED.ktoe.IE.NMM.CER.DRYING.TOTAL.TOTAL</t>
  </si>
  <si>
    <t>UED.ktoe.IE.NMM.CER.DRYING.THERM.SOLIDS</t>
  </si>
  <si>
    <t>UED.ktoe.IE.NMM.CER.DRYING.THERM.LPG</t>
  </si>
  <si>
    <t>UED.ktoe.IE.NMM.CER.DRYING.THERM.DIESEL_LIQBIO</t>
  </si>
  <si>
    <t>UED.ktoe.IE.NMM.CER.DRYING.THERM.RFO</t>
  </si>
  <si>
    <t>UED.ktoe.IE.NMM.CER.DRYING.THERM.NG_BIOGAS</t>
  </si>
  <si>
    <t>UED.ktoe.IE.NMM.CER.DRYING_STEAM.TOTAL.TOTAL</t>
  </si>
  <si>
    <t>UED.ktoe.IE.NMM.CER.DRYING_STEAM.STEAM.SOLIDS</t>
  </si>
  <si>
    <t>UED.ktoe.IE.NMM.CER.DRYING_STEAM.STEAM.RFG</t>
  </si>
  <si>
    <t>UED.ktoe.IE.NMM.CER.DRYING_STEAM.STEAM.LPG</t>
  </si>
  <si>
    <t>UED.ktoe.IE.NMM.CER.DRYING_STEAM.STEAM.DIESEL_LIQBIO</t>
  </si>
  <si>
    <t>UED.ktoe.IE.NMM.CER.DRYING_STEAM.STEAM.RFO</t>
  </si>
  <si>
    <t>UED.ktoe.IE.NMM.CER.DRYING_STEAM.STEAM.OTHER</t>
  </si>
  <si>
    <t>UED.ktoe.IE.NMM.CER.DRYING_STEAM.STEAM.NG_BIOGAS</t>
  </si>
  <si>
    <t>UED.ktoe.IE.NMM.CER.DRYING_STEAM.STEAM.DERIVED</t>
  </si>
  <si>
    <t>UED.ktoe.IE.NMM.CER.DRYING_STEAM.STEAM.BIOMASS_WASTE</t>
  </si>
  <si>
    <t>UED.ktoe.IE.NMM.CER.DRYING_STEAM.STEAM.STEAM_DISTR</t>
  </si>
  <si>
    <t>UED.ktoe.IE.NMM.CER.DRYING_MICROW.MICROW.ELEC</t>
  </si>
  <si>
    <t>UED.ktoe.IE.NMM.CER.KILN_THERM.TOTAL.TOTAL</t>
  </si>
  <si>
    <t>UED.ktoe.IE.NMM.CER.KILN_THERM.THERM.SOLIDS</t>
  </si>
  <si>
    <t>UED.ktoe.IE.NMM.CER.KILN_THERM.THERM.LPG</t>
  </si>
  <si>
    <t>UED.ktoe.IE.NMM.CER.KILN_THERM.THERM.DIESEL_LIQBIO</t>
  </si>
  <si>
    <t>UED.ktoe.IE.NMM.CER.KILN_THERM.THERM.RFO</t>
  </si>
  <si>
    <t>UED.ktoe.IE.NMM.CER.KILN_THERM.THERM.OTHER</t>
  </si>
  <si>
    <t>UED.ktoe.IE.NMM.CER.KILN_THERM.THERM.NG_BIOGAS</t>
  </si>
  <si>
    <t>UED.ktoe.IE.NMM.CER.KILN_THERM.THERM.BIOMASS_WASTE</t>
  </si>
  <si>
    <t>UED.ktoe.IE.NMM.CER.KILN_ELEC.ELEC.ELEC</t>
  </si>
  <si>
    <t>UED.ktoe.IE.NMM.CER.FINISHING.TOTAL.TOTAL</t>
  </si>
  <si>
    <t>UED.ktoe.IE.NMM.CER.FINISHING.THERM.SOLIDS</t>
  </si>
  <si>
    <t>UED.ktoe.IE.NMM.CER.FINISHING.THERM.LPG</t>
  </si>
  <si>
    <t>UED.ktoe.IE.NMM.CER.FINISHING.THERM.DIESEL_LIQBIO</t>
  </si>
  <si>
    <t>UED.ktoe.IE.NMM.CER.FINISHING.THERM.RFO</t>
  </si>
  <si>
    <t>UED.ktoe.IE.NMM.CER.FINISHING.THERM.NG_BIOGAS</t>
  </si>
  <si>
    <t>UED.ktoe.IE.NMM.CER.FINISHING_ELEC.ELEC.ELEC</t>
  </si>
  <si>
    <t>UED.ktoe.IE.NMM.GLASS.TOTAL.TOTAL.TOTAL</t>
  </si>
  <si>
    <t>UED.ktoe.IE.NMM.GLASS.LIGHT.GENERIC.ELEC</t>
  </si>
  <si>
    <t>UED.ktoe.IE.NMM.GLASS.AIRCOMP.GENERIC.ELEC</t>
  </si>
  <si>
    <t>UED.ktoe.IE.NMM.GLASS.MOTOR.GENERIC.ELEC</t>
  </si>
  <si>
    <t>UED.ktoe.IE.NMM.GLASS.FANS.GENERIC.ELEC</t>
  </si>
  <si>
    <t>UED.ktoe.IE.NMM.GLASS.LOW_ENTH.TOTAL.TOTAL</t>
  </si>
  <si>
    <t>UED.ktoe.IE.NMM.GLASS.LOW_ENTH.THERM.DIESEL_LIQBIO</t>
  </si>
  <si>
    <t>UED.ktoe.IE.NMM.GLASS.LOW_ENTH.THERM.NG_BIOGAS</t>
  </si>
  <si>
    <t>UED.ktoe.IE.NMM.GLASS.LOW_ENTH.THERM.SOLAR_GEO</t>
  </si>
  <si>
    <t>UED.ktoe.IE.NMM.GLASS.LOW_ENTH.HP.AMBIENT</t>
  </si>
  <si>
    <t>UED.ktoe.IE.NMM.GLASS.LOW_ENTH.THERM.ELEC</t>
  </si>
  <si>
    <t>UED.ktoe.IE.NMM.GLASS.MELTING.TOTAL.TOTAL</t>
  </si>
  <si>
    <t>UED.ktoe.IE.NMM.GLASS.MELTING.THERM.SOLIDS</t>
  </si>
  <si>
    <t>UED.ktoe.IE.NMM.GLASS.MELTING.THERM.LPG</t>
  </si>
  <si>
    <t>UED.ktoe.IE.NMM.GLASS.MELTING.THERM.DIESEL_LIQBIO</t>
  </si>
  <si>
    <t>UED.ktoe.IE.NMM.GLASS.MELTING.THERM.RFO</t>
  </si>
  <si>
    <t>UED.ktoe.IE.NMM.GLASS.MELTING.THERM.NG_BIOGAS</t>
  </si>
  <si>
    <t>UED.ktoe.IE.NMM.GLASS.MELTING_ELEC.ELEC.ELEC</t>
  </si>
  <si>
    <t>UED.ktoe.IE.NMM.GLASS.FORMING.ELEC.ELEC</t>
  </si>
  <si>
    <t>UED.ktoe.IE.NMM.GLASS.ANNEALING.TOTAL.TOTAL</t>
  </si>
  <si>
    <t>UED.ktoe.IE.NMM.GLASS.ANNEALING.THERM.SOLIDS</t>
  </si>
  <si>
    <t>UED.ktoe.IE.NMM.GLASS.ANNEALING.THERM.LPG</t>
  </si>
  <si>
    <t>UED.ktoe.IE.NMM.GLASS.ANNEALING.THERM.DIESEL_LIQBIO</t>
  </si>
  <si>
    <t>UED.ktoe.IE.NMM.GLASS.ANNEALING.THERM.RFO</t>
  </si>
  <si>
    <t>UED.ktoe.IE.NMM.GLASS.ANNEALING.THERM.NG_BIOGAS</t>
  </si>
  <si>
    <t>UED.ktoe.IE.NMM.GLASS.ANNEALING_ELEC.ELEC.ELEC</t>
  </si>
  <si>
    <t>UED.ktoe.IE.NMM.GLASS.FINISHING.ELEC.ELEC</t>
  </si>
  <si>
    <t>FUEL_EMI.ktCO2.IE.NMM.CEM.LIGHT.GENERIC.ELEC</t>
  </si>
  <si>
    <t>FUEL_EMI.ktCO2.IE.NMM.CEM.AIRCOMP.GENERIC.ELEC</t>
  </si>
  <si>
    <t>FUEL_EMI.ktCO2.IE.NMM.CEM.MOTOR.GENERIC.ELEC</t>
  </si>
  <si>
    <t>FUEL_EMI.ktCO2.IE.NMM.CEM.FANS.GENERIC.ELEC</t>
  </si>
  <si>
    <t>FUEL_EMI.ktCO2.IE.NMM.CEM.LOW_ENTH.TOTAL.TOTAL</t>
  </si>
  <si>
    <t>FUEL_EMI.ktCO2.IE.NMM.CEM.LOW_ENTH.THERM.DIESEL_LIQBIO</t>
  </si>
  <si>
    <t>FUEL_EMI.ktCO2.IE.NMM.CEM.LOW_ENTH.THERM.NG_BIOGAS</t>
  </si>
  <si>
    <t>FUEL_EMI.ktCO2.IE.NMM.CEM.LOW_ENTH.THERM.SOLAR_GEO</t>
  </si>
  <si>
    <t>FUEL_EMI.ktCO2.IE.NMM.CEM.LOW_ENTH.HP.AMBIENT</t>
  </si>
  <si>
    <t>FUEL_EMI.ktCO2.IE.NMM.CEM.LOW_ENTH.THERM.ELEC</t>
  </si>
  <si>
    <t>FUEL_EMI.ktCO2.IE.NMM.CEM.GRINDING_RAW.MECH.ELEC</t>
  </si>
  <si>
    <t>FUEL_EMI.ktCO2.IE.NMM.CEM.PREHEAT.TOTAL.TOTAL</t>
  </si>
  <si>
    <t>FUEL_EMI.ktCO2.IE.NMM.CEM.PREHEAT.THERM.SOLIDS</t>
  </si>
  <si>
    <t>FUEL_EMI.ktCO2.IE.NMM.CEM.PREHEAT.THERM.LPG</t>
  </si>
  <si>
    <t>FUEL_EMI.ktCO2.IE.NMM.CEM.PREHEAT.THERM.DIESEL_LIQBIO</t>
  </si>
  <si>
    <t>FUEL_EMI.ktCO2.IE.NMM.CEM.PREHEAT.THERM.RFO</t>
  </si>
  <si>
    <t>FUEL_EMI.ktCO2.IE.NMM.CEM.PREHEAT.THERM.OTHER</t>
  </si>
  <si>
    <t>FUEL_EMI.ktCO2.IE.NMM.CEM.PREHEAT.THERM.NG_BIOGAS</t>
  </si>
  <si>
    <t>FUEL_EMI.ktCO2.IE.NMM.CEM.PREHEAT.THERM.BIOMASS_WASTE</t>
  </si>
  <si>
    <t>FUEL_EMI.ktCO2.IE.NMM.CEM.KILN.TOTAL.TOTAL</t>
  </si>
  <si>
    <t>FUEL_EMI.ktCO2.IE.NMM.CEM.KILN.THERM.SOLIDS</t>
  </si>
  <si>
    <t>FUEL_EMI.ktCO2.IE.NMM.CEM.KILN.THERM.LPG</t>
  </si>
  <si>
    <t>FUEL_EMI.ktCO2.IE.NMM.CEM.KILN.THERM.DIESEL_LIQBIO</t>
  </si>
  <si>
    <t>FUEL_EMI.ktCO2.IE.NMM.CEM.KILN.THERM.RFO</t>
  </si>
  <si>
    <t>FUEL_EMI.ktCO2.IE.NMM.CEM.KILN.THERM.OTHER</t>
  </si>
  <si>
    <t>FUEL_EMI.ktCO2.IE.NMM.CEM.KILN.THERM.NG_BIOGAS</t>
  </si>
  <si>
    <t>FUEL_EMI.ktCO2.IE.NMM.CEM.KILN.THERM.BIOMASS_WASTE</t>
  </si>
  <si>
    <t>FUEL_EMI.ktCO2.IE.NMM.CEM.PRECAST.MECH.ELEC</t>
  </si>
  <si>
    <t>FUEL_EMI.ktCO2.IE.NMM.CEM.PRECAST_STEAM.TOTAL.TOTAL</t>
  </si>
  <si>
    <t>FUEL_EMI.ktCO2.IE.NMM.CEM.PRECAST_STEAM.STEAM.SOLIDS</t>
  </si>
  <si>
    <t>FUEL_EMI.ktCO2.IE.NMM.CEM.PRECAST_STEAM.STEAM.RFG</t>
  </si>
  <si>
    <t>FUEL_EMI.ktCO2.IE.NMM.CEM.PRECAST_STEAM.STEAM.LPG</t>
  </si>
  <si>
    <t>FUEL_EMI.ktCO2.IE.NMM.CEM.PRECAST_STEAM.STEAM.DIESEL_LIQBIO</t>
  </si>
  <si>
    <t>FUEL_EMI.ktCO2.IE.NMM.CEM.PRECAST_STEAM.STEAM.RFO</t>
  </si>
  <si>
    <t>FUEL_EMI.ktCO2.IE.NMM.CEM.PRECAST_STEAM.STEAM.OTHER</t>
  </si>
  <si>
    <t>FUEL_EMI.ktCO2.IE.NMM.CEM.PRECAST_STEAM.STEAM.NG_BIOGAS</t>
  </si>
  <si>
    <t>FUEL_EMI.ktCO2.IE.NMM.CEM.PRECAST_STEAM.STEAM.DERIVED</t>
  </si>
  <si>
    <t>FUEL_EMI.ktCO2.IE.NMM.CEM.PRECAST_STEAM.STEAM.BIOMASS_WASTE</t>
  </si>
  <si>
    <t>FUEL_EMI.ktCO2.IE.NMM.CEM.PRECAST_STEAM.STEAM.STEAM_DISTR</t>
  </si>
  <si>
    <t>PROCESS_EMI.ktCO2.IE.NMM.CEM</t>
  </si>
  <si>
    <t>FUEL_EMI.ktCO2.IE.NMM.CER.LIGHT.GENERIC.ELEC</t>
  </si>
  <si>
    <t>FUEL_EMI.ktCO2.IE.NMM.CER.AIRCOMP.GENERIC.ELEC</t>
  </si>
  <si>
    <t>FUEL_EMI.ktCO2.IE.NMM.CER.MOTOR.GENERIC.ELEC</t>
  </si>
  <si>
    <t>FUEL_EMI.ktCO2.IE.NMM.CER.FANS.GENERIC.ELEC</t>
  </si>
  <si>
    <t>FUEL_EMI.ktCO2.IE.NMM.CER.LOW_ENTH.TOTAL.TOTAL</t>
  </si>
  <si>
    <t>FUEL_EMI.ktCO2.IE.NMM.CER.LOW_ENTH.THERM.DIESEL_LIQBIO</t>
  </si>
  <si>
    <t>FUEL_EMI.ktCO2.IE.NMM.CER.LOW_ENTH.THERM.NG_BIOGAS</t>
  </si>
  <si>
    <t>FUEL_EMI.ktCO2.IE.NMM.CER.LOW_ENTH.THERM.SOLAR_GEO</t>
  </si>
  <si>
    <t>FUEL_EMI.ktCO2.IE.NMM.CER.LOW_ENTH.HP.AMBIENT</t>
  </si>
  <si>
    <t>FUEL_EMI.ktCO2.IE.NMM.CER.LOW_ENTH.THERM.ELEC</t>
  </si>
  <si>
    <t>FUEL_EMI.ktCO2.IE.NMM.CER.MIXING.MECH.ELEC</t>
  </si>
  <si>
    <t>FUEL_EMI.ktCO2.IE.NMM.CER.DRYING.TOTAL.TOTAL</t>
  </si>
  <si>
    <t>FUEL_EMI.ktCO2.IE.NMM.CER.DRYING.THERM.SOLIDS</t>
  </si>
  <si>
    <t>FUEL_EMI.ktCO2.IE.NMM.CER.DRYING.THERM.LPG</t>
  </si>
  <si>
    <t>FUEL_EMI.ktCO2.IE.NMM.CER.DRYING.THERM.DIESEL_LIQBIO</t>
  </si>
  <si>
    <t>FUEL_EMI.ktCO2.IE.NMM.CER.DRYING.THERM.RFO</t>
  </si>
  <si>
    <t>FUEL_EMI.ktCO2.IE.NMM.CER.DRYING.THERM.NG_BIOGAS</t>
  </si>
  <si>
    <t>FUEL_EMI.ktCO2.IE.NMM.CER.DRYING_STEAM.TOTAL.TOTAL</t>
  </si>
  <si>
    <t>FUEL_EMI.ktCO2.IE.NMM.CER.DRYING_STEAM.STEAM.SOLIDS</t>
  </si>
  <si>
    <t>FUEL_EMI.ktCO2.IE.NMM.CER.DRYING_STEAM.STEAM.RFG</t>
  </si>
  <si>
    <t>FUEL_EMI.ktCO2.IE.NMM.CER.DRYING_STEAM.STEAM.LPG</t>
  </si>
  <si>
    <t>FUEL_EMI.ktCO2.IE.NMM.CER.DRYING_STEAM.STEAM.DIESEL_LIQBIO</t>
  </si>
  <si>
    <t>FUEL_EMI.ktCO2.IE.NMM.CER.DRYING_STEAM.STEAM.RFO</t>
  </si>
  <si>
    <t>FUEL_EMI.ktCO2.IE.NMM.CER.DRYING_STEAM.STEAM.OTHER</t>
  </si>
  <si>
    <t>FUEL_EMI.ktCO2.IE.NMM.CER.DRYING_STEAM.STEAM.NG_BIOGAS</t>
  </si>
  <si>
    <t>FUEL_EMI.ktCO2.IE.NMM.CER.DRYING_STEAM.STEAM.DERIVED</t>
  </si>
  <si>
    <t>FUEL_EMI.ktCO2.IE.NMM.CER.DRYING_STEAM.STEAM.BIOMASS_WASTE</t>
  </si>
  <si>
    <t>FUEL_EMI.ktCO2.IE.NMM.CER.DRYING_STEAM.STEAM.STEAM_DISTR</t>
  </si>
  <si>
    <t>FUEL_EMI.ktCO2.IE.NMM.CER.DRYING_MICROW.MICROW.ELEC</t>
  </si>
  <si>
    <t>FUEL_EMI.ktCO2.IE.NMM.CER.KILN_THERM.TOTAL.TOTAL</t>
  </si>
  <si>
    <t>FUEL_EMI.ktCO2.IE.NMM.CER.KILN_THERM.THERM.SOLIDS</t>
  </si>
  <si>
    <t>FUEL_EMI.ktCO2.IE.NMM.CER.KILN_THERM.THERM.LPG</t>
  </si>
  <si>
    <t>FUEL_EMI.ktCO2.IE.NMM.CER.KILN_THERM.THERM.DIESEL_LIQBIO</t>
  </si>
  <si>
    <t>FUEL_EMI.ktCO2.IE.NMM.CER.KILN_THERM.THERM.RFO</t>
  </si>
  <si>
    <t>FUEL_EMI.ktCO2.IE.NMM.CER.KILN_THERM.THERM.OTHER</t>
  </si>
  <si>
    <t>FUEL_EMI.ktCO2.IE.NMM.CER.KILN_THERM.THERM.NG_BIOGAS</t>
  </si>
  <si>
    <t>FUEL_EMI.ktCO2.IE.NMM.CER.KILN_THERM.THERM.BIOMASS_WASTE</t>
  </si>
  <si>
    <t>FUEL_EMI.ktCO2.IE.NMM.CER.KILN_ELEC.ELEC.ELEC</t>
  </si>
  <si>
    <t>FUEL_EMI.ktCO2.IE.NMM.CER.FINISHING.TOTAL.TOTAL</t>
  </si>
  <si>
    <t>FUEL_EMI.ktCO2.IE.NMM.CER.FINISHING.THERM.SOLIDS</t>
  </si>
  <si>
    <t>FUEL_EMI.ktCO2.IE.NMM.CER.FINISHING.THERM.LPG</t>
  </si>
  <si>
    <t>FUEL_EMI.ktCO2.IE.NMM.CER.FINISHING.THERM.DIESEL_LIQBIO</t>
  </si>
  <si>
    <t>FUEL_EMI.ktCO2.IE.NMM.CER.FINISHING.THERM.RFO</t>
  </si>
  <si>
    <t>FUEL_EMI.ktCO2.IE.NMM.CER.FINISHING.THERM.NG_BIOGAS</t>
  </si>
  <si>
    <t>FUEL_EMI.ktCO2.IE.NMM.CER.FINISHING_ELEC.ELEC.ELEC</t>
  </si>
  <si>
    <t>PROCESS_EMI.ktCO2.IE.NMM.CER</t>
  </si>
  <si>
    <t>FUEL_EMI.ktCO2.IE.NMM.GLASS.LIGHT.GENERIC.ELEC</t>
  </si>
  <si>
    <t>FUEL_EMI.ktCO2.IE.NMM.GLASS.AIRCOMP.GENERIC.ELEC</t>
  </si>
  <si>
    <t>FUEL_EMI.ktCO2.IE.NMM.GLASS.MOTOR.GENERIC.ELEC</t>
  </si>
  <si>
    <t>FUEL_EMI.ktCO2.IE.NMM.GLASS.FANS.GENERIC.ELEC</t>
  </si>
  <si>
    <t>FUEL_EMI.ktCO2.IE.NMM.GLASS.LOW_ENTH.TOTAL.TOTAL</t>
  </si>
  <si>
    <t>FUEL_EMI.ktCO2.IE.NMM.GLASS.LOW_ENTH.THERM.DIESEL_LIQBIO</t>
  </si>
  <si>
    <t>FUEL_EMI.ktCO2.IE.NMM.GLASS.LOW_ENTH.THERM.NG_BIOGAS</t>
  </si>
  <si>
    <t>FUEL_EMI.ktCO2.IE.NMM.GLASS.LOW_ENTH.THERM.SOLAR_GEO</t>
  </si>
  <si>
    <t>FUEL_EMI.ktCO2.IE.NMM.GLASS.LOW_ENTH.HP.AMBIENT</t>
  </si>
  <si>
    <t>FUEL_EMI.ktCO2.IE.NMM.GLASS.LOW_ENTH.THERM.ELEC</t>
  </si>
  <si>
    <t>FUEL_EMI.ktCO2.IE.NMM.GLASS.MELTING.TOTAL.TOTAL</t>
  </si>
  <si>
    <t>FUEL_EMI.ktCO2.IE.NMM.GLASS.MELTING.THERM.SOLIDS</t>
  </si>
  <si>
    <t>FUEL_EMI.ktCO2.IE.NMM.GLASS.MELTING.THERM.LPG</t>
  </si>
  <si>
    <t>FUEL_EMI.ktCO2.IE.NMM.GLASS.MELTING.THERM.DIESEL_LIQBIO</t>
  </si>
  <si>
    <t>FUEL_EMI.ktCO2.IE.NMM.GLASS.MELTING.THERM.RFO</t>
  </si>
  <si>
    <t>FUEL_EMI.ktCO2.IE.NMM.GLASS.MELTING.THERM.NG_BIOGAS</t>
  </si>
  <si>
    <t>FUEL_EMI.ktCO2.IE.NMM.GLASS.MELTING_ELEC.ELEC.ELEC</t>
  </si>
  <si>
    <t>FUEL_EMI.ktCO2.IE.NMM.GLASS.FORMING.ELEC.ELEC</t>
  </si>
  <si>
    <t>FUEL_EMI.ktCO2.IE.NMM.GLASS.ANNEALING.TOTAL.TOTAL</t>
  </si>
  <si>
    <t>FUEL_EMI.ktCO2.IE.NMM.GLASS.ANNEALING.THERM.SOLIDS</t>
  </si>
  <si>
    <t>FUEL_EMI.ktCO2.IE.NMM.GLASS.ANNEALING.THERM.LPG</t>
  </si>
  <si>
    <t>FUEL_EMI.ktCO2.IE.NMM.GLASS.ANNEALING.THERM.DIESEL_LIQBIO</t>
  </si>
  <si>
    <t>FUEL_EMI.ktCO2.IE.NMM.GLASS.ANNEALING.THERM.RFO</t>
  </si>
  <si>
    <t>FUEL_EMI.ktCO2.IE.NMM.GLASS.ANNEALING.THERM.NG_BIOGAS</t>
  </si>
  <si>
    <t>FUEL_EMI.ktCO2.IE.NMM.GLASS.ANNEALING_ELEC.ELEC.ELEC</t>
  </si>
  <si>
    <t>FUEL_EMI.ktCO2.IE.NMM.GLASS.FINISHING.ELEC.ELEC</t>
  </si>
  <si>
    <t>PROCESS_EMI.ktCO2.IE.NMM.GLASS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</si>
  <si>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</si>
  <si>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</si>
  <si>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</si>
  <si>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</si>
  <si>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</si>
  <si>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VA.Meuro2015.IE.PPA.PULP</t>
  </si>
  <si>
    <t>VA.Meuro2015.IE.PPA.PAPER</t>
  </si>
  <si>
    <t>VA.Meuro2015.IE.PPA.PRINT</t>
  </si>
  <si>
    <t>Pulp production (kt)</t>
  </si>
  <si>
    <t>OUTPUT.kt.IE.PPA.PULP</t>
  </si>
  <si>
    <t>Paper production  (kt)</t>
  </si>
  <si>
    <t>OUTPUT.kt.IE.PPA.PAPER</t>
  </si>
  <si>
    <t>Printing and media reproduction (kt paper eq.)</t>
  </si>
  <si>
    <t>OUTPUT.kt.IE.PPA.PRINT</t>
  </si>
  <si>
    <t>CAP.kt.IE.PPA.PULP</t>
  </si>
  <si>
    <t>CAP.kt.IE.PPA.PAPER</t>
  </si>
  <si>
    <t>CAP.kt.IE.PPA.PRINT</t>
  </si>
  <si>
    <t>NEWCAP.kt.IE.PPA.PULP</t>
  </si>
  <si>
    <t>NEWCAP.kt.IE.PPA.PAPER</t>
  </si>
  <si>
    <t>NEWCAP.kt.IE.PPA.PRINT</t>
  </si>
  <si>
    <t>FEC.ktoe.IE.PPA.TOTAL.TOTAL.TOTAL.TOTAL</t>
  </si>
  <si>
    <t>FEC.ktoe.IE.PPA.TOTAL.TOTAL.TOTAL.SOLIDS</t>
  </si>
  <si>
    <t>FEC.ktoe.IE.PPA.TOTAL.TOTAL.TOTAL.RFG</t>
  </si>
  <si>
    <t>FEC.ktoe.IE.PPA.TOTAL.TOTAL.TOTAL.LPG</t>
  </si>
  <si>
    <t>FEC.ktoe.IE.PPA.TOTAL.TOTAL.TOTAL.DIESEL</t>
  </si>
  <si>
    <t>FEC.ktoe.IE.PPA.TOTAL.TOTAL.TOTAL.RFO</t>
  </si>
  <si>
    <t>FEC.ktoe.IE.PPA.TOTAL.TOTAL.TOTAL.OTHER</t>
  </si>
  <si>
    <t>FEC.ktoe.IE.PPA.TOTAL.TOTAL.TOTAL.NG</t>
  </si>
  <si>
    <t>FEC.ktoe.IE.PPA.TOTAL.TOTAL.TOTAL.DERIVED</t>
  </si>
  <si>
    <t>FEC.ktoe.IE.PPA.TOTAL.TOTAL.TOTAL.BIOMASS_WASTE</t>
  </si>
  <si>
    <t>FEC.ktoe.IE.PPA.TOTAL.TOTAL.TOTAL.BIOGAS</t>
  </si>
  <si>
    <t>FEC.ktoe.IE.PPA.TOTAL.TOTAL.TOTAL.LIQBIO</t>
  </si>
  <si>
    <t>FEC.ktoe.IE.PPA.TOTAL.TOTAL.TOTAL.SOLAR</t>
  </si>
  <si>
    <t>FEC.ktoe.IE.PPA.TOTAL.TOTAL.TOTAL.GEO</t>
  </si>
  <si>
    <t>FEC.ktoe.IE.PPA.TOTAL.TOTAL.TOTAL.AMBIENT</t>
  </si>
  <si>
    <t>FEC.ktoe.IE.PPA.TOTAL.TOTAL.TOTAL.STEAM_DISTR</t>
  </si>
  <si>
    <t>FEC.ktoe.IE.PPA.TOTAL.TOTAL.TOTAL.ELEC</t>
  </si>
  <si>
    <t>FEC.ktoe.IE.PPA.PULP.TOTAL.TOTAL.TOTAL</t>
  </si>
  <si>
    <t>FEC.ktoe.IE.PPA.PULP.LIGHT.GENERIC.ELEC</t>
  </si>
  <si>
    <t>FEC.ktoe.IE.PPA.PULP.AIRCOMP.GENERIC.ELEC</t>
  </si>
  <si>
    <t>FEC.ktoe.IE.PPA.PULP.MOTOR.GENERIC.ELEC</t>
  </si>
  <si>
    <t>FEC.ktoe.IE.PPA.PULP.FANS.GENERIC.ELEC</t>
  </si>
  <si>
    <t>FEC.ktoe.IE.PPA.PULP.LOW_ENTH.TOTAL.TOTAL</t>
  </si>
  <si>
    <t>FEC.ktoe.IE.PPA.PULP.LOW_ENTH.THERM.DIESEL_LIQBIO</t>
  </si>
  <si>
    <t>FEC.ktoe.IE.PPA.PULP.LOW_ENTH.THERM.NG_BIOGAS</t>
  </si>
  <si>
    <t>FEC.ktoe.IE.PPA.PULP.LOW_ENTH.THERM.SOLAR_GEO</t>
  </si>
  <si>
    <t>FEC.ktoe.IE.PPA.PULP.LOW_ENTH.HP.AMBIENT</t>
  </si>
  <si>
    <t>FEC.ktoe.IE.PPA.PULP.LOW_ENTH.THERM.ELEC</t>
  </si>
  <si>
    <t>Pulp: Wood preparation, grinding</t>
  </si>
  <si>
    <t>FEC.ktoe.IE.PPA.PULP.PREPARATION.MECH.ELEC</t>
  </si>
  <si>
    <t>Pulp: Pulping</t>
  </si>
  <si>
    <t>Pulp: Pulping thermal</t>
  </si>
  <si>
    <t>FEC.ktoe.IE.PPA.PULP.PULPING.TOTAL.TOTAL</t>
  </si>
  <si>
    <t>FEC.ktoe.IE.PPA.PULP.PULPING.STEAM.SOLIDS</t>
  </si>
  <si>
    <t>FEC.ktoe.IE.PPA.PULP.PULPING.STEAM.RFG</t>
  </si>
  <si>
    <t>FEC.ktoe.IE.PPA.PULP.PULPING.STEAM.LPG</t>
  </si>
  <si>
    <t>FEC.ktoe.IE.PPA.PULP.PULPING.STEAM.DIESEL_LIQBIO</t>
  </si>
  <si>
    <t>FEC.ktoe.IE.PPA.PULP.PULPING.STEAM.RFO</t>
  </si>
  <si>
    <t>FEC.ktoe.IE.PPA.PULP.PULPING.STEAM.OTHER</t>
  </si>
  <si>
    <t>FEC.ktoe.IE.PPA.PULP.PULPING.STEAM.NG_BIOGAS</t>
  </si>
  <si>
    <t>FEC.ktoe.IE.PPA.PULP.PULPING.STEAM.DERIVED</t>
  </si>
  <si>
    <t>FEC.ktoe.IE.PPA.PULP.PULPING.STEAM.BIOMASS_WASTE</t>
  </si>
  <si>
    <t>FEC.ktoe.IE.PPA.PULP.PULPING.STEAM.STEAM_DISTR</t>
  </si>
  <si>
    <t>Pulp: Pulping electric</t>
  </si>
  <si>
    <t>FEC.ktoe.IE.PPA.PULP.PULPING_MECH.MECH.ELEC</t>
  </si>
  <si>
    <t>Pulp: Cleaning</t>
  </si>
  <si>
    <t>FEC.ktoe.IE.PPA.PULP.BLEACHING.THERM.ELEC</t>
  </si>
  <si>
    <t>FEC.ktoe.IE.PPA.PAPER.TOTAL.TOTAL.TOTAL</t>
  </si>
  <si>
    <t>FEC.ktoe.IE.PPA.PAPER.LIGHT.GENERIC.ELEC</t>
  </si>
  <si>
    <t>FEC.ktoe.IE.PPA.PAPER.AIRCOMP.GENERIC.ELEC</t>
  </si>
  <si>
    <t>FEC.ktoe.IE.PPA.PAPER.MOTOR.GENERIC.ELEC</t>
  </si>
  <si>
    <t>FEC.ktoe.IE.PPA.PAPER.FANS.GENERIC.ELEC</t>
  </si>
  <si>
    <t>FEC.ktoe.IE.PPA.PAPER.LOW_ENTH.TOTAL.TOTAL</t>
  </si>
  <si>
    <t>FEC.ktoe.IE.PPA.PAPER.LOW_ENTH.THERM.DIESEL_LIQBIO</t>
  </si>
  <si>
    <t>FEC.ktoe.IE.PPA.PAPER.LOW_ENTH.THERM.NG_BIOGAS</t>
  </si>
  <si>
    <t>FEC.ktoe.IE.PPA.PAPER.LOW_ENTH.THERM.SOLAR_GEO</t>
  </si>
  <si>
    <t>FEC.ktoe.IE.PPA.PAPER.LOW_ENTH.HP.AMBIENT</t>
  </si>
  <si>
    <t>FEC.ktoe.IE.PPA.PAPER.LOW_ENTH.THERM.ELEC</t>
  </si>
  <si>
    <t>Paper: Stock preparation</t>
  </si>
  <si>
    <t>Paper: Stock preparation - Thermal</t>
  </si>
  <si>
    <t>FEC.ktoe.IE.PPA.PAPER.PREPARATION.TOTAL.TOTAL</t>
  </si>
  <si>
    <t>FEC.ktoe.IE.PPA.PAPER.PREPARATION.THERM.SOLIDS</t>
  </si>
  <si>
    <t>FEC.ktoe.IE.PPA.PAPER.PREPARATION.THERM.RFG</t>
  </si>
  <si>
    <t>FEC.ktoe.IE.PPA.PAPER.PREPARATION.THERM.LPG</t>
  </si>
  <si>
    <t>FEC.ktoe.IE.PPA.PAPER.PREPARATION.THERM.DIESEL_LIQBIO</t>
  </si>
  <si>
    <t>FEC.ktoe.IE.PPA.PAPER.PREPARATION.THERM.RFO</t>
  </si>
  <si>
    <t>FEC.ktoe.IE.PPA.PAPER.PREPARATION.THERM.OTHER</t>
  </si>
  <si>
    <t>FEC.ktoe.IE.PPA.PAPER.PREPARATION.THERM.NG_BIOGAS</t>
  </si>
  <si>
    <t>FEC.ktoe.IE.PPA.PAPER.PREPARATION.THERM.DERIVED</t>
  </si>
  <si>
    <t>FEC.ktoe.IE.PPA.PAPER.PREPARATION.THERM.BIOMASS_WASTE</t>
  </si>
  <si>
    <t>FEC.ktoe.IE.PPA.PAPER.PREPARATION.THERM.STEAM_DISTR</t>
  </si>
  <si>
    <t>Paper: Stock preparation - Mechanical</t>
  </si>
  <si>
    <t>FEC.ktoe.IE.PPA.PAPER.PREPARATION_ELEC.MECH.ELEC</t>
  </si>
  <si>
    <t>Paper: Paper machine</t>
  </si>
  <si>
    <t>Paper: Paper machine - Steam use</t>
  </si>
  <si>
    <t>FEC.ktoe.IE.PPA.PAPER.PAPER_MACHINE.TOTAL.TOTAL</t>
  </si>
  <si>
    <t>FEC.ktoe.IE.PPA.PAPER.PAPER_MACHINE.STEAM.SOLIDS</t>
  </si>
  <si>
    <t>FEC.ktoe.IE.PPA.PAPER.PAPER_MACHINE.STEAM.RFG</t>
  </si>
  <si>
    <t>FEC.ktoe.IE.PPA.PAPER.PAPER_MACHINE.STEAM.LPG</t>
  </si>
  <si>
    <t>FEC.ktoe.IE.PPA.PAPER.PAPER_MACHINE.STEAM.DIESEL_LIQBIO</t>
  </si>
  <si>
    <t>FEC.ktoe.IE.PPA.PAPER.PAPER_MACHINE.STEAM.RFO</t>
  </si>
  <si>
    <t>FEC.ktoe.IE.PPA.PAPER.PAPER_MACHINE.STEAM.OTHER</t>
  </si>
  <si>
    <t>FEC.ktoe.IE.PPA.PAPER.PAPER_MACHINE.STEAM.NG_BIOGAS</t>
  </si>
  <si>
    <t>FEC.ktoe.IE.PPA.PAPER.PAPER_MACHINE.STEAM.DERIVED</t>
  </si>
  <si>
    <t>FEC.ktoe.IE.PPA.PAPER.PAPER_MACHINE.STEAM.BIOMASS_WASTE</t>
  </si>
  <si>
    <t>FEC.ktoe.IE.PPA.PAPER.PAPER_MACHINE.STEAM.STEAM_DISTR</t>
  </si>
  <si>
    <t>Paper: Paper machine - Electricity</t>
  </si>
  <si>
    <t>FEC.ktoe.IE.PPA.PAPER.PAPER_MACHINE_ELEC.ELEC.ELEC</t>
  </si>
  <si>
    <t>Paper: Product finishing</t>
  </si>
  <si>
    <t>Paper: Product finishing - Steam use</t>
  </si>
  <si>
    <t>FEC.ktoe.IE.PPA.PAPER.FINISHING.TOTAL.TOTAL</t>
  </si>
  <si>
    <t>FEC.ktoe.IE.PPA.PAPER.FINISHING.STEAM.SOLIDS</t>
  </si>
  <si>
    <t>FEC.ktoe.IE.PPA.PAPER.FINISHING.STEAM.RFG</t>
  </si>
  <si>
    <t>FEC.ktoe.IE.PPA.PAPER.FINISHING.STEAM.LPG</t>
  </si>
  <si>
    <t>FEC.ktoe.IE.PPA.PAPER.FINISHING.STEAM.DIESEL_LIQBIO</t>
  </si>
  <si>
    <t>FEC.ktoe.IE.PPA.PAPER.FINISHING.STEAM.RFO</t>
  </si>
  <si>
    <t>FEC.ktoe.IE.PPA.PAPER.FINISHING.STEAM.OTHER</t>
  </si>
  <si>
    <t>FEC.ktoe.IE.PPA.PAPER.FINISHING.STEAM.NG_BIOGAS</t>
  </si>
  <si>
    <t>FEC.ktoe.IE.PPA.PAPER.FINISHING.STEAM.DERIVED</t>
  </si>
  <si>
    <t>FEC.ktoe.IE.PPA.PAPER.FINISHING.STEAM.BIOMASS_WASTE</t>
  </si>
  <si>
    <t>FEC.ktoe.IE.PPA.PAPER.FINISHING.STEAM.STEAM_DISTR</t>
  </si>
  <si>
    <t>Paper: Product finishing - Electricity</t>
  </si>
  <si>
    <t>FEC.ktoe.IE.PPA.PAPER.FINISHING_ELEC.ELEC.ELEC</t>
  </si>
  <si>
    <t>FEC.ktoe.IE.PPA.PRINT.TOTAL.TOTAL.TOTAL</t>
  </si>
  <si>
    <t>FEC.ktoe.IE.PPA.PRINT.LIGHT.GENERIC.ELEC</t>
  </si>
  <si>
    <t>FEC.ktoe.IE.PPA.PRINT.AIRCOMP.GENERIC.ELEC</t>
  </si>
  <si>
    <t>FEC.ktoe.IE.PPA.PRINT.MOTOR.GENERIC.ELEC</t>
  </si>
  <si>
    <t>FEC.ktoe.IE.PPA.PRINT.FANS.GENERIC.ELEC</t>
  </si>
  <si>
    <t>FEC.ktoe.IE.PPA.PRINT.LOW_ENTH.TOTAL.TOTAL</t>
  </si>
  <si>
    <t>FEC.ktoe.IE.PPA.PRINT.LOW_ENTH.THERM.DIESEL_LIQBIO</t>
  </si>
  <si>
    <t>FEC.ktoe.IE.PPA.PRINT.LOW_ENTH.THERM.NG_BIOGAS</t>
  </si>
  <si>
    <t>FEC.ktoe.IE.PPA.PRINT.LOW_ENTH.THERM.SOLAR_GEO</t>
  </si>
  <si>
    <t>FEC.ktoe.IE.PPA.PRINT.LOW_ENTH.HP.AMBIENT</t>
  </si>
  <si>
    <t>FEC.ktoe.IE.PPA.PRINT.LOW_ENTH.THERM.ELEC</t>
  </si>
  <si>
    <t>Printing and publishing</t>
  </si>
  <si>
    <t>FEC.ktoe.IE.PPA.PRINT.PRINTING.MECH.ELEC</t>
  </si>
  <si>
    <t>UED.ktoe.IE.PPA.PULP.TOTAL.TOTAL.TOTAL</t>
  </si>
  <si>
    <t>UED.ktoe.IE.PPA.PULP.LIGHT.GENERIC.ELEC</t>
  </si>
  <si>
    <t>UED.ktoe.IE.PPA.PULP.AIRCOMP.GENERIC.ELEC</t>
  </si>
  <si>
    <t>UED.ktoe.IE.PPA.PULP.MOTOR.GENERIC.ELEC</t>
  </si>
  <si>
    <t>UED.ktoe.IE.PPA.PULP.FANS.GENERIC.ELEC</t>
  </si>
  <si>
    <t>UED.ktoe.IE.PPA.PULP.LOW_ENTH.TOTAL.TOTAL</t>
  </si>
  <si>
    <t>UED.ktoe.IE.PPA.PULP.LOW_ENTH.THERM.DIESEL_LIQBIO</t>
  </si>
  <si>
    <t>UED.ktoe.IE.PPA.PULP.LOW_ENTH.THERM.NG_BIOGAS</t>
  </si>
  <si>
    <t>UED.ktoe.IE.PPA.PULP.LOW_ENTH.THERM.SOLAR_GEO</t>
  </si>
  <si>
    <t>UED.ktoe.IE.PPA.PULP.LOW_ENTH.HP.AMBIENT</t>
  </si>
  <si>
    <t>UED.ktoe.IE.PPA.PULP.LOW_ENTH.THERM.ELEC</t>
  </si>
  <si>
    <t>UED.ktoe.IE.PPA.PULP.PREPARATION.MECH.ELEC</t>
  </si>
  <si>
    <t>UED.ktoe.IE.PPA.PULP.PULPING.TOTAL.TOTAL</t>
  </si>
  <si>
    <t>UED.ktoe.IE.PPA.PULP.PULPING.STEAM.SOLIDS</t>
  </si>
  <si>
    <t>UED.ktoe.IE.PPA.PULP.PULPING.STEAM.RFG</t>
  </si>
  <si>
    <t>UED.ktoe.IE.PPA.PULP.PULPING.STEAM.LPG</t>
  </si>
  <si>
    <t>UED.ktoe.IE.PPA.PULP.PULPING.STEAM.DIESEL_LIQBIO</t>
  </si>
  <si>
    <t>UED.ktoe.IE.PPA.PULP.PULPING.STEAM.RFO</t>
  </si>
  <si>
    <t>UED.ktoe.IE.PPA.PULP.PULPING.STEAM.OTHER</t>
  </si>
  <si>
    <t>UED.ktoe.IE.PPA.PULP.PULPING.STEAM.NG_BIOGAS</t>
  </si>
  <si>
    <t>UED.ktoe.IE.PPA.PULP.PULPING.STEAM.DERIVED</t>
  </si>
  <si>
    <t>UED.ktoe.IE.PPA.PULP.PULPING.STEAM.BIOMASS_WASTE</t>
  </si>
  <si>
    <t>UED.ktoe.IE.PPA.PULP.PULPING.STEAM.STEAM_DISTR</t>
  </si>
  <si>
    <t>UED.ktoe.IE.PPA.PULP.PULPING_MECH.MECH.ELEC</t>
  </si>
  <si>
    <t>UED.ktoe.IE.PPA.PULP.BLEACHING.THERM.ELEC</t>
  </si>
  <si>
    <t>UED.ktoe.IE.PPA.PAPER.TOTAL.TOTAL.TOTAL</t>
  </si>
  <si>
    <t>UED.ktoe.IE.PPA.PAPER.LIGHT.GENERIC.ELEC</t>
  </si>
  <si>
    <t>UED.ktoe.IE.PPA.PAPER.AIRCOMP.GENERIC.ELEC</t>
  </si>
  <si>
    <t>UED.ktoe.IE.PPA.PAPER.MOTOR.GENERIC.ELEC</t>
  </si>
  <si>
    <t>UED.ktoe.IE.PPA.PAPER.FANS.GENERIC.ELEC</t>
  </si>
  <si>
    <t>UED.ktoe.IE.PPA.PAPER.LOW_ENTH.TOTAL.TOTAL</t>
  </si>
  <si>
    <t>UED.ktoe.IE.PPA.PAPER.LOW_ENTH.THERM.DIESEL_LIQBIO</t>
  </si>
  <si>
    <t>UED.ktoe.IE.PPA.PAPER.LOW_ENTH.THERM.NG_BIOGAS</t>
  </si>
  <si>
    <t>UED.ktoe.IE.PPA.PAPER.LOW_ENTH.THERM.SOLAR_GEO</t>
  </si>
  <si>
    <t>UED.ktoe.IE.PPA.PAPER.LOW_ENTH.HP.AMBIENT</t>
  </si>
  <si>
    <t>UED.ktoe.IE.PPA.PAPER.LOW_ENTH.THERM.ELEC</t>
  </si>
  <si>
    <t>UED.ktoe.IE.PPA.PAPER.PREPARATION.TOTAL.TOTAL</t>
  </si>
  <si>
    <t>UED.ktoe.IE.PPA.PAPER.PREPARATION.THERM.SOLIDS</t>
  </si>
  <si>
    <t>UED.ktoe.IE.PPA.PAPER.PREPARATION.THERM.RFG</t>
  </si>
  <si>
    <t>UED.ktoe.IE.PPA.PAPER.PREPARATION.THERM.LPG</t>
  </si>
  <si>
    <t>UED.ktoe.IE.PPA.PAPER.PREPARATION.THERM.DIESEL_LIQBIO</t>
  </si>
  <si>
    <t>UED.ktoe.IE.PPA.PAPER.PREPARATION.THERM.RFO</t>
  </si>
  <si>
    <t>UED.ktoe.IE.PPA.PAPER.PREPARATION.THERM.OTHER</t>
  </si>
  <si>
    <t>UED.ktoe.IE.PPA.PAPER.PREPARATION.THERM.NG_BIOGAS</t>
  </si>
  <si>
    <t>UED.ktoe.IE.PPA.PAPER.PREPARATION.THERM.DERIVED</t>
  </si>
  <si>
    <t>UED.ktoe.IE.PPA.PAPER.PREPARATION.THERM.BIOMASS_WASTE</t>
  </si>
  <si>
    <t>UED.ktoe.IE.PPA.PAPER.PREPARATION.THERM.STEAM_DISTR</t>
  </si>
  <si>
    <t>UED.ktoe.IE.PPA.PAPER.PREPARATION_ELEC.MECH.ELEC</t>
  </si>
  <si>
    <t>UED.ktoe.IE.PPA.PAPER.PAPER_MACHINE.TOTAL.TOTAL</t>
  </si>
  <si>
    <t>UED.ktoe.IE.PPA.PAPER.PAPER_MACHINE.STEAM.SOLIDS</t>
  </si>
  <si>
    <t>UED.ktoe.IE.PPA.PAPER.PAPER_MACHINE.STEAM.RFG</t>
  </si>
  <si>
    <t>UED.ktoe.IE.PPA.PAPER.PAPER_MACHINE.STEAM.LPG</t>
  </si>
  <si>
    <t>UED.ktoe.IE.PPA.PAPER.PAPER_MACHINE.STEAM.DIESEL_LIQBIO</t>
  </si>
  <si>
    <t>UED.ktoe.IE.PPA.PAPER.PAPER_MACHINE.STEAM.RFO</t>
  </si>
  <si>
    <t>UED.ktoe.IE.PPA.PAPER.PAPER_MACHINE.STEAM.OTHER</t>
  </si>
  <si>
    <t>UED.ktoe.IE.PPA.PAPER.PAPER_MACHINE.STEAM.NG_BIOGAS</t>
  </si>
  <si>
    <t>UED.ktoe.IE.PPA.PAPER.PAPER_MACHINE.STEAM.DERIVED</t>
  </si>
  <si>
    <t>UED.ktoe.IE.PPA.PAPER.PAPER_MACHINE.STEAM.BIOMASS_WASTE</t>
  </si>
  <si>
    <t>UED.ktoe.IE.PPA.PAPER.PAPER_MACHINE.STEAM.STEAM_DISTR</t>
  </si>
  <si>
    <t>UED.ktoe.IE.PPA.PAPER.PAPER_MACHINE_ELEC.ELEC.ELEC</t>
  </si>
  <si>
    <t>UED.ktoe.IE.PPA.PAPER.FINISHING.TOTAL.TOTAL</t>
  </si>
  <si>
    <t>UED.ktoe.IE.PPA.PAPER.FINISHING.STEAM.SOLIDS</t>
  </si>
  <si>
    <t>UED.ktoe.IE.PPA.PAPER.FINISHING.STEAM.RFG</t>
  </si>
  <si>
    <t>UED.ktoe.IE.PPA.PAPER.FINISHING.STEAM.LPG</t>
  </si>
  <si>
    <t>UED.ktoe.IE.PPA.PAPER.FINISHING.STEAM.DIESEL_LIQBIO</t>
  </si>
  <si>
    <t>UED.ktoe.IE.PPA.PAPER.FINISHING.STEAM.RFO</t>
  </si>
  <si>
    <t>UED.ktoe.IE.PPA.PAPER.FINISHING.STEAM.OTHER</t>
  </si>
  <si>
    <t>UED.ktoe.IE.PPA.PAPER.FINISHING.STEAM.NG_BIOGAS</t>
  </si>
  <si>
    <t>UED.ktoe.IE.PPA.PAPER.FINISHING.STEAM.DERIVED</t>
  </si>
  <si>
    <t>UED.ktoe.IE.PPA.PAPER.FINISHING.STEAM.BIOMASS_WASTE</t>
  </si>
  <si>
    <t>UED.ktoe.IE.PPA.PAPER.FINISHING.STEAM.STEAM_DISTR</t>
  </si>
  <si>
    <t>UED.ktoe.IE.PPA.PAPER.FINISHING_ELEC.ELEC.ELEC</t>
  </si>
  <si>
    <t>UED.ktoe.IE.PPA.PRINT.TOTAL.TOTAL.TOTAL</t>
  </si>
  <si>
    <t>UED.ktoe.IE.PPA.PRINT.LIGHT.GENERIC.ELEC</t>
  </si>
  <si>
    <t>UED.ktoe.IE.PPA.PRINT.AIRCOMP.GENERIC.ELEC</t>
  </si>
  <si>
    <t>UED.ktoe.IE.PPA.PRINT.MOTOR.GENERIC.ELEC</t>
  </si>
  <si>
    <t>UED.ktoe.IE.PPA.PRINT.FANS.GENERIC.ELEC</t>
  </si>
  <si>
    <t>UED.ktoe.IE.PPA.PRINT.LOW_ENTH.TOTAL.TOTAL</t>
  </si>
  <si>
    <t>UED.ktoe.IE.PPA.PRINT.LOW_ENTH.THERM.DIESEL_LIQBIO</t>
  </si>
  <si>
    <t>UED.ktoe.IE.PPA.PRINT.LOW_ENTH.THERM.NG_BIOGAS</t>
  </si>
  <si>
    <t>UED.ktoe.IE.PPA.PRINT.LOW_ENTH.THERM.SOLAR_GEO</t>
  </si>
  <si>
    <t>UED.ktoe.IE.PPA.PRINT.LOW_ENTH.HP.AMBIENT</t>
  </si>
  <si>
    <t>UED.ktoe.IE.PPA.PRINT.LOW_ENTH.THERM.ELEC</t>
  </si>
  <si>
    <t>UED.ktoe.IE.PPA.PRINT.PRINTING.MECH.ELEC</t>
  </si>
  <si>
    <t>FUEL_EMI.ktCO2.IE.PPA.PULP.TOTAL.TOTAL.TOTAL</t>
  </si>
  <si>
    <t>FUEL_EMI.ktCO2.IE.PPA.PULP.LIGHT.GENERIC.ELEC</t>
  </si>
  <si>
    <t>FUEL_EMI.ktCO2.IE.PPA.PULP.AIRCOMP.GENERIC.ELEC</t>
  </si>
  <si>
    <t>FUEL_EMI.ktCO2.IE.PPA.PULP.MOTOR.GENERIC.ELEC</t>
  </si>
  <si>
    <t>FUEL_EMI.ktCO2.IE.PPA.PULP.FANS.GENERIC.ELEC</t>
  </si>
  <si>
    <t>FUEL_EMI.ktCO2.IE.PPA.PULP.LOW_ENTH.TOTAL.TOTAL</t>
  </si>
  <si>
    <t>FUEL_EMI.ktCO2.IE.PPA.PULP.LOW_ENTH.THERM.DIESEL_LIQBIO</t>
  </si>
  <si>
    <t>FUEL_EMI.ktCO2.IE.PPA.PULP.LOW_ENTH.THERM.NG_BIOGAS</t>
  </si>
  <si>
    <t>FUEL_EMI.ktCO2.IE.PPA.PULP.LOW_ENTH.THERM.SOLAR_GEO</t>
  </si>
  <si>
    <t>FUEL_EMI.ktCO2.IE.PPA.PULP.LOW_ENTH.HP.AMBIENT</t>
  </si>
  <si>
    <t>FUEL_EMI.ktCO2.IE.PPA.PULP.LOW_ENTH.THERM.ELEC</t>
  </si>
  <si>
    <t>FUEL_EMI.ktCO2.IE.PPA.PULP.PREPARATION.MECH.ELEC</t>
  </si>
  <si>
    <t>FUEL_EMI.ktCO2.IE.PPA.PULP.PULPING.TOTAL.TOTAL</t>
  </si>
  <si>
    <t>FUEL_EMI.ktCO2.IE.PPA.PULP.PULPING.STEAM.SOLIDS</t>
  </si>
  <si>
    <t>FUEL_EMI.ktCO2.IE.PPA.PULP.PULPING.STEAM.RFG</t>
  </si>
  <si>
    <t>FUEL_EMI.ktCO2.IE.PPA.PULP.PULPING.STEAM.LPG</t>
  </si>
  <si>
    <t>FUEL_EMI.ktCO2.IE.PPA.PULP.PULPING.STEAM.DIESEL_LIQBIO</t>
  </si>
  <si>
    <t>FUEL_EMI.ktCO2.IE.PPA.PULP.PULPING.STEAM.RFO</t>
  </si>
  <si>
    <t>FUEL_EMI.ktCO2.IE.PPA.PULP.PULPING.STEAM.OTHER</t>
  </si>
  <si>
    <t>FUEL_EMI.ktCO2.IE.PPA.PULP.PULPING.STEAM.NG_BIOGAS</t>
  </si>
  <si>
    <t>FUEL_EMI.ktCO2.IE.PPA.PULP.PULPING.STEAM.DERIVED</t>
  </si>
  <si>
    <t>FUEL_EMI.ktCO2.IE.PPA.PULP.PULPING.STEAM.BIOMASS_WASTE</t>
  </si>
  <si>
    <t>FUEL_EMI.ktCO2.IE.PPA.PULP.PULPING.STEAM.STEAM_DISTR</t>
  </si>
  <si>
    <t>FUEL_EMI.ktCO2.IE.PPA.PULP.PULPING_MECH.MECH.ELEC</t>
  </si>
  <si>
    <t>FUEL_EMI.ktCO2.IE.PPA.PULP.BLEACHING.THERM.ELEC</t>
  </si>
  <si>
    <t>FUEL_EMI.ktCO2.IE.PPA.PAPER.TOTAL.TOTAL.TOTAL</t>
  </si>
  <si>
    <t>FUEL_EMI.ktCO2.IE.PPA.PAPER.LIGHT.GENERIC.ELEC</t>
  </si>
  <si>
    <t>FUEL_EMI.ktCO2.IE.PPA.PAPER.AIRCOMP.GENERIC.ELEC</t>
  </si>
  <si>
    <t>FUEL_EMI.ktCO2.IE.PPA.PAPER.MOTOR.GENERIC.ELEC</t>
  </si>
  <si>
    <t>FUEL_EMI.ktCO2.IE.PPA.PAPER.FANS.GENERIC.ELEC</t>
  </si>
  <si>
    <t>FUEL_EMI.ktCO2.IE.PPA.PAPER.LOW_ENTH.TOTAL.TOTAL</t>
  </si>
  <si>
    <t>FUEL_EMI.ktCO2.IE.PPA.PAPER.LOW_ENTH.THERM.DIESEL_LIQBIO</t>
  </si>
  <si>
    <t>FUEL_EMI.ktCO2.IE.PPA.PAPER.LOW_ENTH.THERM.NG_BIOGAS</t>
  </si>
  <si>
    <t>FUEL_EMI.ktCO2.IE.PPA.PAPER.LOW_ENTH.THERM.SOLAR_GEO</t>
  </si>
  <si>
    <t>FUEL_EMI.ktCO2.IE.PPA.PAPER.LOW_ENTH.HP.AMBIENT</t>
  </si>
  <si>
    <t>FUEL_EMI.ktCO2.IE.PPA.PAPER.LOW_ENTH.THERM.ELEC</t>
  </si>
  <si>
    <t>FUEL_EMI.ktCO2.IE.PPA.PAPER.PREPARATION.TOTAL.TOTAL</t>
  </si>
  <si>
    <t>FUEL_EMI.ktCO2.IE.PPA.PAPER.PREPARATION.THERM.SOLIDS</t>
  </si>
  <si>
    <t>FUEL_EMI.ktCO2.IE.PPA.PAPER.PREPARATION.THERM.RFG</t>
  </si>
  <si>
    <t>FUEL_EMI.ktCO2.IE.PPA.PAPER.PREPARATION.THERM.LPG</t>
  </si>
  <si>
    <t>FUEL_EMI.ktCO2.IE.PPA.PAPER.PREPARATION.THERM.DIESEL_LIQBIO</t>
  </si>
  <si>
    <t>FUEL_EMI.ktCO2.IE.PPA.PAPER.PREPARATION.THERM.RFO</t>
  </si>
  <si>
    <t>FUEL_EMI.ktCO2.IE.PPA.PAPER.PREPARATION.THERM.OTHER</t>
  </si>
  <si>
    <t>FUEL_EMI.ktCO2.IE.PPA.PAPER.PREPARATION.THERM.NG_BIOGAS</t>
  </si>
  <si>
    <t>FUEL_EMI.ktCO2.IE.PPA.PAPER.PREPARATION.THERM.DERIVED</t>
  </si>
  <si>
    <t>FUEL_EMI.ktCO2.IE.PPA.PAPER.PREPARATION.THERM.BIOMASS_WASTE</t>
  </si>
  <si>
    <t>FUEL_EMI.ktCO2.IE.PPA.PAPER.PREPARATION.THERM.STEAM_DISTR</t>
  </si>
  <si>
    <t>FUEL_EMI.ktCO2.IE.PPA.PAPER.PREPARATION_ELEC.MECH.ELEC</t>
  </si>
  <si>
    <t>FUEL_EMI.ktCO2.IE.PPA.PAPER.PAPER_MACHINE.TOTAL.TOTAL</t>
  </si>
  <si>
    <t>FUEL_EMI.ktCO2.IE.PPA.PAPER.PAPER_MACHINE.STEAM.SOLIDS</t>
  </si>
  <si>
    <t>FUEL_EMI.ktCO2.IE.PPA.PAPER.PAPER_MACHINE.STEAM.RFG</t>
  </si>
  <si>
    <t>FUEL_EMI.ktCO2.IE.PPA.PAPER.PAPER_MACHINE.STEAM.LPG</t>
  </si>
  <si>
    <t>FUEL_EMI.ktCO2.IE.PPA.PAPER.PAPER_MACHINE.STEAM.DIESEL_LIQBIO</t>
  </si>
  <si>
    <t>FUEL_EMI.ktCO2.IE.PPA.PAPER.PAPER_MACHINE.STEAM.RFO</t>
  </si>
  <si>
    <t>FUEL_EMI.ktCO2.IE.PPA.PAPER.PAPER_MACHINE.STEAM.OTHER</t>
  </si>
  <si>
    <t>FUEL_EMI.ktCO2.IE.PPA.PAPER.PAPER_MACHINE.STEAM.NG_BIOGAS</t>
  </si>
  <si>
    <t>FUEL_EMI.ktCO2.IE.PPA.PAPER.PAPER_MACHINE.STEAM.DERIVED</t>
  </si>
  <si>
    <t>FUEL_EMI.ktCO2.IE.PPA.PAPER.PAPER_MACHINE.STEAM.BIOMASS_WASTE</t>
  </si>
  <si>
    <t>FUEL_EMI.ktCO2.IE.PPA.PAPER.PAPER_MACHINE.STEAM.STEAM_DISTR</t>
  </si>
  <si>
    <t>FUEL_EMI.ktCO2.IE.PPA.PAPER.PAPER_MACHINE_ELEC.ELEC.ELEC</t>
  </si>
  <si>
    <t>FUEL_EMI.ktCO2.IE.PPA.PAPER.FINISHING.TOTAL.TOTAL</t>
  </si>
  <si>
    <t>FUEL_EMI.ktCO2.IE.PPA.PAPER.FINISHING.STEAM.SOLIDS</t>
  </si>
  <si>
    <t>FUEL_EMI.ktCO2.IE.PPA.PAPER.FINISHING.STEAM.RFG</t>
  </si>
  <si>
    <t>FUEL_EMI.ktCO2.IE.PPA.PAPER.FINISHING.STEAM.LPG</t>
  </si>
  <si>
    <t>FUEL_EMI.ktCO2.IE.PPA.PAPER.FINISHING.STEAM.DIESEL_LIQBIO</t>
  </si>
  <si>
    <t>FUEL_EMI.ktCO2.IE.PPA.PAPER.FINISHING.STEAM.RFO</t>
  </si>
  <si>
    <t>FUEL_EMI.ktCO2.IE.PPA.PAPER.FINISHING.STEAM.OTHER</t>
  </si>
  <si>
    <t>FUEL_EMI.ktCO2.IE.PPA.PAPER.FINISHING.STEAM.NG_BIOGAS</t>
  </si>
  <si>
    <t>FUEL_EMI.ktCO2.IE.PPA.PAPER.FINISHING.STEAM.DERIVED</t>
  </si>
  <si>
    <t>FUEL_EMI.ktCO2.IE.PPA.PAPER.FINISHING.STEAM.BIOMASS_WASTE</t>
  </si>
  <si>
    <t>FUEL_EMI.ktCO2.IE.PPA.PAPER.FINISHING.STEAM.STEAM_DISTR</t>
  </si>
  <si>
    <t>FUEL_EMI.ktCO2.IE.PPA.PAPER.FINISHING_ELEC.ELEC.ELEC</t>
  </si>
  <si>
    <t>FUEL_EMI.ktCO2.IE.PPA.PRINT.TOTAL.TOTAL.TOTAL</t>
  </si>
  <si>
    <t>FUEL_EMI.ktCO2.IE.PPA.PRINT.LIGHT.GENERIC.ELEC</t>
  </si>
  <si>
    <t>FUEL_EMI.ktCO2.IE.PPA.PRINT.AIRCOMP.GENERIC.ELEC</t>
  </si>
  <si>
    <t>FUEL_EMI.ktCO2.IE.PPA.PRINT.MOTOR.GENERIC.ELEC</t>
  </si>
  <si>
    <t>FUEL_EMI.ktCO2.IE.PPA.PRINT.FANS.GENERIC.ELEC</t>
  </si>
  <si>
    <t>FUEL_EMI.ktCO2.IE.PPA.PRINT.LOW_ENTH.TOTAL.TOTAL</t>
  </si>
  <si>
    <t>FUEL_EMI.ktCO2.IE.PPA.PRINT.LOW_ENTH.THERM.DIESEL_LIQBIO</t>
  </si>
  <si>
    <t>FUEL_EMI.ktCO2.IE.PPA.PRINT.LOW_ENTH.THERM.NG_BIOGAS</t>
  </si>
  <si>
    <t>FUEL_EMI.ktCO2.IE.PPA.PRINT.LOW_ENTH.THERM.SOLAR_GEO</t>
  </si>
  <si>
    <t>FUEL_EMI.ktCO2.IE.PPA.PRINT.LOW_ENTH.HP.AMBIENT</t>
  </si>
  <si>
    <t>FUEL_EMI.ktCO2.IE.PPA.PRINT.LOW_ENTH.THERM.ELEC</t>
  </si>
  <si>
    <t>FUEL_EMI.ktCO2.IE.PPA.PRINT.PRINTING.MECH.ELEC</t>
  </si>
  <si>
    <t>VA.Meuro2015.IE.FBT.FBT</t>
  </si>
  <si>
    <t>Physical output (index)</t>
  </si>
  <si>
    <t>OUTPUT.index.IE.FBT.FBT</t>
  </si>
  <si>
    <t>Installed capacity (production index)</t>
  </si>
  <si>
    <t>CAP.index.IE.FBT.FBT</t>
  </si>
  <si>
    <t>Capacity investment (production index)</t>
  </si>
  <si>
    <t>NEWCAP.index.IE.FBT.FBT</t>
  </si>
  <si>
    <t>Decommissioned capacity (production index)</t>
  </si>
  <si>
    <t>Idle capacity (production index)</t>
  </si>
  <si>
    <t>FEC.ktoe.IE.FBT.FBT.TOTAL.TOTAL.TOTAL</t>
  </si>
  <si>
    <t>FEC.ktoe.IE.FBT.FBT.TOTAL.TOTAL.SOLIDS</t>
  </si>
  <si>
    <t>FEC.ktoe.IE.FBT.FBT.TOTAL.TOTAL.RFG</t>
  </si>
  <si>
    <t>FEC.ktoe.IE.FBT.FBT.TOTAL.TOTAL.LPG</t>
  </si>
  <si>
    <t>FEC.ktoe.IE.FBT.FBT.TOTAL.TOTAL.DIESEL</t>
  </si>
  <si>
    <t>FEC.ktoe.IE.FBT.FBT.TOTAL.TOTAL.RFO</t>
  </si>
  <si>
    <t>FEC.ktoe.IE.FBT.FBT.TOTAL.TOTAL.OTHER</t>
  </si>
  <si>
    <t>FEC.ktoe.IE.FBT.FBT.TOTAL.TOTAL.NG</t>
  </si>
  <si>
    <t>FEC.ktoe.IE.FBT.FBT.TOTAL.TOTAL.DERIVED</t>
  </si>
  <si>
    <t>FEC.ktoe.IE.FBT.FBT.TOTAL.TOTAL.BIOMASS_WASTE</t>
  </si>
  <si>
    <t>FEC.ktoe.IE.FBT.FBT.TOTAL.TOTAL.BIOGAS</t>
  </si>
  <si>
    <t>FEC.ktoe.IE.FBT.FBT.TOTAL.TOTAL.LIQBIO</t>
  </si>
  <si>
    <t>FEC.ktoe.IE.FBT.FBT.TOTAL.TOTAL.SOLAR</t>
  </si>
  <si>
    <t>FEC.ktoe.IE.FBT.FBT.TOTAL.TOTAL.GEO</t>
  </si>
  <si>
    <t>FEC.ktoe.IE.FBT.FBT.TOTAL.TOTAL.AMBIENT</t>
  </si>
  <si>
    <t>FEC.ktoe.IE.FBT.FBT.TOTAL.TOTAL.STEAM_DISTR</t>
  </si>
  <si>
    <t>FEC.ktoe.IE.FBT.FBT.TOTAL.TOTAL.ELEC</t>
  </si>
  <si>
    <t>Energy intensity (toe / physical output index)</t>
  </si>
  <si>
    <t>Useful energy demand intensity (toe useful / physical output index)</t>
  </si>
  <si>
    <t>FEC.ktoe.IE.FBT.FBT.LIGHT.GENERIC.ELEC</t>
  </si>
  <si>
    <t>FEC.ktoe.IE.FBT.FBT.AIRCOMP.GENERIC.ELEC</t>
  </si>
  <si>
    <t>FEC.ktoe.IE.FBT.FBT.MOTOR.GENERIC.ELEC</t>
  </si>
  <si>
    <t>FEC.ktoe.IE.FBT.FBT.FANS.GENERIC.ELEC</t>
  </si>
  <si>
    <t>FEC.ktoe.IE.FBT.FBT.LOW_ENTH.TOTAL.TOTAL</t>
  </si>
  <si>
    <t>FEC.ktoe.IE.FBT.FBT.LOW_ENTH.THERM.DIESEL_LIQBIO</t>
  </si>
  <si>
    <t>FEC.ktoe.IE.FBT.FBT.LOW_ENTH.THERM.NG_BIOGAS</t>
  </si>
  <si>
    <t>FEC.ktoe.IE.FBT.FBT.LOW_ENTH.THERM.SOLAR_GEO</t>
  </si>
  <si>
    <t>FEC.ktoe.IE.FBT.FBT.LOW_ENTH.HP.AMBIENT</t>
  </si>
  <si>
    <t>FEC.ktoe.IE.FBT.FBT.LOW_ENTH.THERM.ELEC</t>
  </si>
  <si>
    <t>Food: Oven (direct heat)</t>
  </si>
  <si>
    <t>Food: Direct Heat - Thermal</t>
  </si>
  <si>
    <t>FEC.ktoe.IE.FBT.FBT.OVEN.THERM.TOTAL</t>
  </si>
  <si>
    <t>FEC.ktoe.IE.FBT.FBT.OVEN.THERM.SOLIDS</t>
  </si>
  <si>
    <t>FEC.ktoe.IE.FBT.FBT.OVEN.THERM.LPG</t>
  </si>
  <si>
    <t>FEC.ktoe.IE.FBT.FBT.OVEN.THERM.DIESEL_LIQBIO</t>
  </si>
  <si>
    <t>FEC.ktoe.IE.FBT.FBT.OVEN.THERM.RFO</t>
  </si>
  <si>
    <t>FEC.ktoe.IE.FBT.FBT.OVEN.THERM.NG_BIOGAS</t>
  </si>
  <si>
    <t>Food: Direct Heat - Electric</t>
  </si>
  <si>
    <t>FEC.ktoe.IE.FBT.FBT.OVEN.ELEC.ELEC</t>
  </si>
  <si>
    <t>Food: Direct Heat - Microwave</t>
  </si>
  <si>
    <t>FEC.ktoe.IE.FBT.FBT.OVEN_MICROW.MICROW.ELEC</t>
  </si>
  <si>
    <t>Food: Specific process heat</t>
  </si>
  <si>
    <t>Food: Process Heat - Thermal</t>
  </si>
  <si>
    <t>FEC.ktoe.IE.FBT.FBT.PROC_HEAT.THERM.TOTAL</t>
  </si>
  <si>
    <t>FEC.ktoe.IE.FBT.FBT.PROC_HEAT.THERM.SOLIDS</t>
  </si>
  <si>
    <t>FEC.ktoe.IE.FBT.FBT.PROC_HEAT.THERM.LPG</t>
  </si>
  <si>
    <t>FEC.ktoe.IE.FBT.FBT.PROC_HEAT.THERM.DIESEL_LIQBIO</t>
  </si>
  <si>
    <t>FEC.ktoe.IE.FBT.FBT.PROC_HEAT.THERM.RFO</t>
  </si>
  <si>
    <t>FEC.ktoe.IE.FBT.FBT.PROC_HEAT.THERM.NG_BIOGAS</t>
  </si>
  <si>
    <t>Food: Process Heat - Electric</t>
  </si>
  <si>
    <t>FEC.ktoe.IE.FBT.FBT.PROC_HEAT.ELEC.ELEC</t>
  </si>
  <si>
    <t>Food: Process Heat - Microwave</t>
  </si>
  <si>
    <t>FEC.ktoe.IE.FBT.FBT.PROC_HEAT_MICROW.MICROW.ELEC</t>
  </si>
  <si>
    <t>Food: Steam processing</t>
  </si>
  <si>
    <t>FEC.ktoe.IE.FBT.FBT.PROCESSING.TOTAL.TOTAL</t>
  </si>
  <si>
    <t>FEC.ktoe.IE.FBT.FBT.PROCESSING.STEAM.SOLIDS</t>
  </si>
  <si>
    <t>FEC.ktoe.IE.FBT.FBT.PROCESSING.STEAM.RFG</t>
  </si>
  <si>
    <t>FEC.ktoe.IE.FBT.FBT.PROCESSING.STEAM.LPG</t>
  </si>
  <si>
    <t>FEC.ktoe.IE.FBT.FBT.PROCESSING.STEAM.DIESEL_LIQBIO</t>
  </si>
  <si>
    <t>FEC.ktoe.IE.FBT.FBT.PROCESSING.STEAM.RFO</t>
  </si>
  <si>
    <t>FEC.ktoe.IE.FBT.FBT.PROCESSING.STEAM.OTHER</t>
  </si>
  <si>
    <t>FEC.ktoe.IE.FBT.FBT.PROCESSING.STEAM.NG_BIOGAS</t>
  </si>
  <si>
    <t>FEC.ktoe.IE.FBT.FBT.PROCESSING.STEAM.DERIVED</t>
  </si>
  <si>
    <t>FEC.ktoe.IE.FBT.FBT.PROCESSING.STEAM.BIOMASS_WASTE</t>
  </si>
  <si>
    <t>FEC.ktoe.IE.FBT.FBT.PROCESSING.STEAM.STEAM_DISTR</t>
  </si>
  <si>
    <t>Food: Drying</t>
  </si>
  <si>
    <t>Food: Thermal drying</t>
  </si>
  <si>
    <t>FEC.ktoe.IE.FBT.FBT.DRYING.TOTAL.TOTAL</t>
  </si>
  <si>
    <t>FEC.ktoe.IE.FBT.FBT.DRYING.THERM.SOLIDS</t>
  </si>
  <si>
    <t>FEC.ktoe.IE.FBT.FBT.DRYING.THERM.LPG</t>
  </si>
  <si>
    <t>FEC.ktoe.IE.FBT.FBT.DRYING.THERM.DIESEL_LIQBIO</t>
  </si>
  <si>
    <t>FEC.ktoe.IE.FBT.FBT.DRYING.THERM.RFO</t>
  </si>
  <si>
    <t>FEC.ktoe.IE.FBT.FBT.DRYING.THERM.NG_BIOGAS</t>
  </si>
  <si>
    <t>Food: Steam drying</t>
  </si>
  <si>
    <t>FEC.ktoe.IE.FBT.FBT.DRYING_STEAM.TOTAL.TOTAL</t>
  </si>
  <si>
    <t>FEC.ktoe.IE.FBT.FBT.DRYING_STEAM.STEAM.SOLIDS</t>
  </si>
  <si>
    <t>FEC.ktoe.IE.FBT.FBT.DRYING_STEAM.STEAM.RFG</t>
  </si>
  <si>
    <t>FEC.ktoe.IE.FBT.FBT.DRYING_STEAM.STEAM.LPG</t>
  </si>
  <si>
    <t>FEC.ktoe.IE.FBT.FBT.DRYING_STEAM.STEAM.DIESEL_LIQBIO</t>
  </si>
  <si>
    <t>FEC.ktoe.IE.FBT.FBT.DRYING_STEAM.STEAM.RFO</t>
  </si>
  <si>
    <t>FEC.ktoe.IE.FBT.FBT.DRYING_STEAM.STEAM.OTHER</t>
  </si>
  <si>
    <t>FEC.ktoe.IE.FBT.FBT.DRYING_STEAM.STEAM.NG_BIOGAS</t>
  </si>
  <si>
    <t>FEC.ktoe.IE.FBT.FBT.DRYING_STEAM.STEAM.DERIVED</t>
  </si>
  <si>
    <t>FEC.ktoe.IE.FBT.FBT.DRYING_STEAM.STEAM.BIOMASS_WASTE</t>
  </si>
  <si>
    <t>FEC.ktoe.IE.FBT.FBT.DRYING_STEAM.STEAM.STEAM_DISTR</t>
  </si>
  <si>
    <t>Food: Electric drying</t>
  </si>
  <si>
    <t>FEC.ktoe.IE.FBT.FBT.DRYING_ELEC.ELEC.ELEC</t>
  </si>
  <si>
    <t>Food: Freeze drying</t>
  </si>
  <si>
    <t>FEC.ktoe.IE.FBT.FBT.DRYING_FREEZE.FREEZE_DRY.ELEC</t>
  </si>
  <si>
    <t>Food: Microwave drying</t>
  </si>
  <si>
    <t>FEC.ktoe.IE.FBT.FBT.DRYING_MICROW.MICROW.ELEC</t>
  </si>
  <si>
    <t>Food: Process cooling and refrigeration</t>
  </si>
  <si>
    <t>Food: Thermal cooling</t>
  </si>
  <si>
    <t>FEC.ktoe.IE.FBT.FBT.PROC_COOL_THERM.THERM.NG_BIOGAS</t>
  </si>
  <si>
    <t>Food: Steam cooling</t>
  </si>
  <si>
    <t>FEC.ktoe.IE.FBT.FBT.PROC_COOL.TOTAL.TOTAL</t>
  </si>
  <si>
    <t>FEC.ktoe.IE.FBT.FBT.PROC_COOL.STEAM.SOLIDS</t>
  </si>
  <si>
    <t>FEC.ktoe.IE.FBT.FBT.PROC_COOL.STEAM.RFG</t>
  </si>
  <si>
    <t>FEC.ktoe.IE.FBT.FBT.PROC_COOL.STEAM.LPG</t>
  </si>
  <si>
    <t>FEC.ktoe.IE.FBT.FBT.PROC_COOL.STEAM.DIESEL_LIQBIO</t>
  </si>
  <si>
    <t>FEC.ktoe.IE.FBT.FBT.PROC_COOL.STEAM.RFO</t>
  </si>
  <si>
    <t>FEC.ktoe.IE.FBT.FBT.PROC_COOL.STEAM.OTHER</t>
  </si>
  <si>
    <t>FEC.ktoe.IE.FBT.FBT.PROC_COOL.STEAM.NG_BIOGAS</t>
  </si>
  <si>
    <t>FEC.ktoe.IE.FBT.FBT.PROC_COOL.STEAM.DERIVED</t>
  </si>
  <si>
    <t>FEC.ktoe.IE.FBT.FBT.PROC_COOL.STEAM.BIOMASS_WASTE</t>
  </si>
  <si>
    <t>FEC.ktoe.IE.FBT.FBT.PROC_COOL.STEAM.STEAM_DISTR</t>
  </si>
  <si>
    <t>Food: Electric cooling</t>
  </si>
  <si>
    <t>FEC.ktoe.IE.FBT.FBT.PROC_COOL_ELEC.ELEC.ELEC</t>
  </si>
  <si>
    <t>Food: Electric machinery</t>
  </si>
  <si>
    <t>FEC.ktoe.IE.FBT.FBT.GENERIC.MECH.ELEC</t>
  </si>
  <si>
    <t>UED.ktoe.IE.FBT.FBT.TOTAL.TOTAL.TOTAL</t>
  </si>
  <si>
    <t>UED.ktoe.IE.FBT.FBT.LIGHT.GENERIC.ELEC</t>
  </si>
  <si>
    <t>UED.ktoe.IE.FBT.FBT.AIRCOMP.GENERIC.ELEC</t>
  </si>
  <si>
    <t>UED.ktoe.IE.FBT.FBT.MOTOR.GENERIC.ELEC</t>
  </si>
  <si>
    <t>UED.ktoe.IE.FBT.FBT.FANS.GENERIC.ELEC</t>
  </si>
  <si>
    <t>UED.ktoe.IE.FBT.FBT.LOW_ENTH.TOTAL.TOTAL</t>
  </si>
  <si>
    <t>UED.ktoe.IE.FBT.FBT.LOW_ENTH.THERM.DIESEL_LIQBIO</t>
  </si>
  <si>
    <t>UED.ktoe.IE.FBT.FBT.LOW_ENTH.THERM.NG_BIOGAS</t>
  </si>
  <si>
    <t>UED.ktoe.IE.FBT.FBT.LOW_ENTH.THERM.SOLAR_GEO</t>
  </si>
  <si>
    <t>UED.ktoe.IE.FBT.FBT.LOW_ENTH.HP.AMBIENT</t>
  </si>
  <si>
    <t>UED.ktoe.IE.FBT.FBT.LOW_ENTH.THERM.ELEC</t>
  </si>
  <si>
    <t>UED.ktoe.IE.FBT.FBT.OVEN.THERM.TOTAL</t>
  </si>
  <si>
    <t>UED.ktoe.IE.FBT.FBT.OVEN.THERM.SOLIDS</t>
  </si>
  <si>
    <t>UED.ktoe.IE.FBT.FBT.OVEN.THERM.LPG</t>
  </si>
  <si>
    <t>UED.ktoe.IE.FBT.FBT.OVEN.THERM.DIESEL_LIQBIO</t>
  </si>
  <si>
    <t>UED.ktoe.IE.FBT.FBT.OVEN.THERM.RFO</t>
  </si>
  <si>
    <t>UED.ktoe.IE.FBT.FBT.OVEN.THERM.NG_BIOGAS</t>
  </si>
  <si>
    <t>UED.ktoe.IE.FBT.FBT.OVEN.ELEC.ELEC</t>
  </si>
  <si>
    <t>UED.ktoe.IE.FBT.FBT.OVEN_MICROW.MICROW.ELEC</t>
  </si>
  <si>
    <t>UED.ktoe.IE.FBT.FBT.PROC_HEAT.THERM.TOTAL</t>
  </si>
  <si>
    <t>UED.ktoe.IE.FBT.FBT.PROC_HEAT.THERM.SOLIDS</t>
  </si>
  <si>
    <t>UED.ktoe.IE.FBT.FBT.PROC_HEAT.THERM.LPG</t>
  </si>
  <si>
    <t>UED.ktoe.IE.FBT.FBT.PROC_HEAT.THERM.DIESEL_LIQBIO</t>
  </si>
  <si>
    <t>UED.ktoe.IE.FBT.FBT.PROC_HEAT.THERM.RFO</t>
  </si>
  <si>
    <t>UED.ktoe.IE.FBT.FBT.PROC_HEAT.THERM.NG_BIOGAS</t>
  </si>
  <si>
    <t>UED.ktoe.IE.FBT.FBT.PROC_HEAT.ELEC.ELEC</t>
  </si>
  <si>
    <t>UED.ktoe.IE.FBT.FBT.PROC_HEAT_MICROW.MICROW.ELEC</t>
  </si>
  <si>
    <t>UED.ktoe.IE.FBT.FBT.PROCESSING.TOTAL.TOTAL</t>
  </si>
  <si>
    <t>UED.ktoe.IE.FBT.FBT.PROCESSING.STEAM.SOLIDS</t>
  </si>
  <si>
    <t>UED.ktoe.IE.FBT.FBT.PROCESSING.STEAM.RFG</t>
  </si>
  <si>
    <t>UED.ktoe.IE.FBT.FBT.PROCESSING.STEAM.LPG</t>
  </si>
  <si>
    <t>UED.ktoe.IE.FBT.FBT.PROCESSING.STEAM.DIESEL_LIQBIO</t>
  </si>
  <si>
    <t>UED.ktoe.IE.FBT.FBT.PROCESSING.STEAM.RFO</t>
  </si>
  <si>
    <t>UED.ktoe.IE.FBT.FBT.PROCESSING.STEAM.OTHER</t>
  </si>
  <si>
    <t>UED.ktoe.IE.FBT.FBT.PROCESSING.STEAM.NG_BIOGAS</t>
  </si>
  <si>
    <t>UED.ktoe.IE.FBT.FBT.PROCESSING.STEAM.DERIVED</t>
  </si>
  <si>
    <t>UED.ktoe.IE.FBT.FBT.PROCESSING.STEAM.BIOMASS_WASTE</t>
  </si>
  <si>
    <t>UED.ktoe.IE.FBT.FBT.PROCESSING.STEAM.STEAM_DISTR</t>
  </si>
  <si>
    <t>UED.ktoe.IE.FBT.FBT.DRYING.TOTAL.TOTAL</t>
  </si>
  <si>
    <t>UED.ktoe.IE.FBT.FBT.DRYING.THERM.SOLIDS</t>
  </si>
  <si>
    <t>UED.ktoe.IE.FBT.FBT.DRYING.THERM.LPG</t>
  </si>
  <si>
    <t>UED.ktoe.IE.FBT.FBT.DRYING.THERM.DIESEL_LIQBIO</t>
  </si>
  <si>
    <t>UED.ktoe.IE.FBT.FBT.DRYING.THERM.RFO</t>
  </si>
  <si>
    <t>UED.ktoe.IE.FBT.FBT.DRYING.THERM.NG_BIOGAS</t>
  </si>
  <si>
    <t>UED.ktoe.IE.FBT.FBT.DRYING_STEAM.TOTAL.TOTAL</t>
  </si>
  <si>
    <t>UED.ktoe.IE.FBT.FBT.DRYING_STEAM.STEAM.SOLIDS</t>
  </si>
  <si>
    <t>UED.ktoe.IE.FBT.FBT.DRYING_STEAM.STEAM.RFG</t>
  </si>
  <si>
    <t>UED.ktoe.IE.FBT.FBT.DRYING_STEAM.STEAM.LPG</t>
  </si>
  <si>
    <t>UED.ktoe.IE.FBT.FBT.DRYING_STEAM.STEAM.DIESEL_LIQBIO</t>
  </si>
  <si>
    <t>UED.ktoe.IE.FBT.FBT.DRYING_STEAM.STEAM.RFO</t>
  </si>
  <si>
    <t>UED.ktoe.IE.FBT.FBT.DRYING_STEAM.STEAM.OTHER</t>
  </si>
  <si>
    <t>UED.ktoe.IE.FBT.FBT.DRYING_STEAM.STEAM.NG_BIOGAS</t>
  </si>
  <si>
    <t>UED.ktoe.IE.FBT.FBT.DRYING_STEAM.STEAM.DERIVED</t>
  </si>
  <si>
    <t>UED.ktoe.IE.FBT.FBT.DRYING_STEAM.STEAM.BIOMASS_WASTE</t>
  </si>
  <si>
    <t>UED.ktoe.IE.FBT.FBT.DRYING_STEAM.STEAM.STEAM_DISTR</t>
  </si>
  <si>
    <t>UED.ktoe.IE.FBT.FBT.DRYING_ELEC.ELEC.ELEC</t>
  </si>
  <si>
    <t>UED.ktoe.IE.FBT.FBT.DRYING_FREEZE.FREEZE_DRY.ELEC</t>
  </si>
  <si>
    <t>UED.ktoe.IE.FBT.FBT.DRYING_MICROW.MICROW.ELEC</t>
  </si>
  <si>
    <t>UED.ktoe.IE.FBT.FBT.PROC_COOL_THERM.THERM.NG_BIOGAS</t>
  </si>
  <si>
    <t>UED.ktoe.IE.FBT.FBT.PROC_COOL.TOTAL.TOTAL</t>
  </si>
  <si>
    <t>UED.ktoe.IE.FBT.FBT.PROC_COOL.STEAM.SOLIDS</t>
  </si>
  <si>
    <t>UED.ktoe.IE.FBT.FBT.PROC_COOL.STEAM.RFG</t>
  </si>
  <si>
    <t>UED.ktoe.IE.FBT.FBT.PROC_COOL.STEAM.LPG</t>
  </si>
  <si>
    <t>UED.ktoe.IE.FBT.FBT.PROC_COOL.STEAM.DIESEL_LIQBIO</t>
  </si>
  <si>
    <t>UED.ktoe.IE.FBT.FBT.PROC_COOL.STEAM.RFO</t>
  </si>
  <si>
    <t>UED.ktoe.IE.FBT.FBT.PROC_COOL.STEAM.OTHER</t>
  </si>
  <si>
    <t>UED.ktoe.IE.FBT.FBT.PROC_COOL.STEAM.NG_BIOGAS</t>
  </si>
  <si>
    <t>UED.ktoe.IE.FBT.FBT.PROC_COOL.STEAM.DERIVED</t>
  </si>
  <si>
    <t>UED.ktoe.IE.FBT.FBT.PROC_COOL.STEAM.BIOMASS_WASTE</t>
  </si>
  <si>
    <t>UED.ktoe.IE.FBT.FBT.PROC_COOL.STEAM.STEAM_DISTR</t>
  </si>
  <si>
    <t>UED.ktoe.IE.FBT.FBT.PROC_COOL_ELEC.ELEC.ELEC</t>
  </si>
  <si>
    <t>UED.ktoe.IE.FBT.FBT.GENERIC.MECH.ELEC</t>
  </si>
  <si>
    <t>FUEL_EMI.ktCO2.IE.FBT.FBT.TOTAL.TOTAL.TOTAL</t>
  </si>
  <si>
    <t>FUEL_EMI.ktCO2.IE.FBT.FBT.LIGHT.GENERIC.ELEC</t>
  </si>
  <si>
    <t>FUEL_EMI.ktCO2.IE.FBT.FBT.AIRCOMP.GENERIC.ELEC</t>
  </si>
  <si>
    <t>FUEL_EMI.ktCO2.IE.FBT.FBT.MOTOR.GENERIC.ELEC</t>
  </si>
  <si>
    <t>FUEL_EMI.ktCO2.IE.FBT.FBT.FANS.GENERIC.ELEC</t>
  </si>
  <si>
    <t>FUEL_EMI.ktCO2.IE.FBT.FBT.LOW_ENTH.TOTAL.TOTAL</t>
  </si>
  <si>
    <t>FUEL_EMI.ktCO2.IE.FBT.FBT.LOW_ENTH.THERM.DIESEL_LIQBIO</t>
  </si>
  <si>
    <t>FUEL_EMI.ktCO2.IE.FBT.FBT.LOW_ENTH.THERM.NG_BIOGAS</t>
  </si>
  <si>
    <t>FUEL_EMI.ktCO2.IE.FBT.FBT.LOW_ENTH.THERM.SOLAR_GEO</t>
  </si>
  <si>
    <t>FUEL_EMI.ktCO2.IE.FBT.FBT.LOW_ENTH.HP.AMBIENT</t>
  </si>
  <si>
    <t>FUEL_EMI.ktCO2.IE.FBT.FBT.LOW_ENTH.THERM.ELEC</t>
  </si>
  <si>
    <t>FUEL_EMI.ktCO2.IE.FBT.FBT.OVEN.THERM.TOTAL</t>
  </si>
  <si>
    <t>FUEL_EMI.ktCO2.IE.FBT.FBT.OVEN.THERM.SOLIDS</t>
  </si>
  <si>
    <t>FUEL_EMI.ktCO2.IE.FBT.FBT.OVEN.THERM.LPG</t>
  </si>
  <si>
    <t>FUEL_EMI.ktCO2.IE.FBT.FBT.OVEN.THERM.DIESEL_LIQBIO</t>
  </si>
  <si>
    <t>FUEL_EMI.ktCO2.IE.FBT.FBT.OVEN.THERM.RFO</t>
  </si>
  <si>
    <t>FUEL_EMI.ktCO2.IE.FBT.FBT.OVEN.THERM.NG_BIOGAS</t>
  </si>
  <si>
    <t>FUEL_EMI.ktCO2.IE.FBT.FBT.OVEN.ELEC.ELEC</t>
  </si>
  <si>
    <t>FUEL_EMI.ktCO2.IE.FBT.FBT.OVEN_MICROW.MICROW.ELEC</t>
  </si>
  <si>
    <t>FUEL_EMI.ktCO2.IE.FBT.FBT.PROC_HEAT.THERM.TOTAL</t>
  </si>
  <si>
    <t>FUEL_EMI.ktCO2.IE.FBT.FBT.PROC_HEAT.THERM.SOLIDS</t>
  </si>
  <si>
    <t>FUEL_EMI.ktCO2.IE.FBT.FBT.PROC_HEAT.THERM.LPG</t>
  </si>
  <si>
    <t>FUEL_EMI.ktCO2.IE.FBT.FBT.PROC_HEAT.THERM.DIESEL_LIQBIO</t>
  </si>
  <si>
    <t>FUEL_EMI.ktCO2.IE.FBT.FBT.PROC_HEAT.THERM.RFO</t>
  </si>
  <si>
    <t>FUEL_EMI.ktCO2.IE.FBT.FBT.PROC_HEAT.THERM.NG_BIOGAS</t>
  </si>
  <si>
    <t>FUEL_EMI.ktCO2.IE.FBT.FBT.PROC_HEAT.ELEC.ELEC</t>
  </si>
  <si>
    <t>FUEL_EMI.ktCO2.IE.FBT.FBT.PROC_HEAT_MICROW.MICROW.ELEC</t>
  </si>
  <si>
    <t>FUEL_EMI.ktCO2.IE.FBT.FBT.PROCESSING.TOTAL.TOTAL</t>
  </si>
  <si>
    <t>FUEL_EMI.ktCO2.IE.FBT.FBT.PROCESSING.STEAM.SOLIDS</t>
  </si>
  <si>
    <t>FUEL_EMI.ktCO2.IE.FBT.FBT.PROCESSING.STEAM.RFG</t>
  </si>
  <si>
    <t>FUEL_EMI.ktCO2.IE.FBT.FBT.PROCESSING.STEAM.LPG</t>
  </si>
  <si>
    <t>FUEL_EMI.ktCO2.IE.FBT.FBT.PROCESSING.STEAM.DIESEL_LIQBIO</t>
  </si>
  <si>
    <t>FUEL_EMI.ktCO2.IE.FBT.FBT.PROCESSING.STEAM.RFO</t>
  </si>
  <si>
    <t>FUEL_EMI.ktCO2.IE.FBT.FBT.PROCESSING.STEAM.OTHER</t>
  </si>
  <si>
    <t>FUEL_EMI.ktCO2.IE.FBT.FBT.PROCESSING.STEAM.NG_BIOGAS</t>
  </si>
  <si>
    <t>FUEL_EMI.ktCO2.IE.FBT.FBT.PROCESSING.STEAM.DERIVED</t>
  </si>
  <si>
    <t>FUEL_EMI.ktCO2.IE.FBT.FBT.PROCESSING.STEAM.BIOMASS_WASTE</t>
  </si>
  <si>
    <t>FUEL_EMI.ktCO2.IE.FBT.FBT.PROCESSING.STEAM.STEAM_DISTR</t>
  </si>
  <si>
    <t>FUEL_EMI.ktCO2.IE.FBT.FBT.DRYING.TOTAL.TOTAL</t>
  </si>
  <si>
    <t>FUEL_EMI.ktCO2.IE.FBT.FBT.DRYING.THERM.SOLIDS</t>
  </si>
  <si>
    <t>FUEL_EMI.ktCO2.IE.FBT.FBT.DRYING.THERM.LPG</t>
  </si>
  <si>
    <t>FUEL_EMI.ktCO2.IE.FBT.FBT.DRYING.THERM.DIESEL_LIQBIO</t>
  </si>
  <si>
    <t>FUEL_EMI.ktCO2.IE.FBT.FBT.DRYING.THERM.RFO</t>
  </si>
  <si>
    <t>FUEL_EMI.ktCO2.IE.FBT.FBT.DRYING.THERM.NG_BIOGAS</t>
  </si>
  <si>
    <t>FUEL_EMI.ktCO2.IE.FBT.FBT.DRYING_STEAM.TOTAL.TOTAL</t>
  </si>
  <si>
    <t>FUEL_EMI.ktCO2.IE.FBT.FBT.DRYING_STEAM.STEAM.SOLIDS</t>
  </si>
  <si>
    <t>FUEL_EMI.ktCO2.IE.FBT.FBT.DRYING_STEAM.STEAM.RFG</t>
  </si>
  <si>
    <t>FUEL_EMI.ktCO2.IE.FBT.FBT.DRYING_STEAM.STEAM.LPG</t>
  </si>
  <si>
    <t>FUEL_EMI.ktCO2.IE.FBT.FBT.DRYING_STEAM.STEAM.DIESEL_LIQBIO</t>
  </si>
  <si>
    <t>FUEL_EMI.ktCO2.IE.FBT.FBT.DRYING_STEAM.STEAM.RFO</t>
  </si>
  <si>
    <t>FUEL_EMI.ktCO2.IE.FBT.FBT.DRYING_STEAM.STEAM.OTHER</t>
  </si>
  <si>
    <t>FUEL_EMI.ktCO2.IE.FBT.FBT.DRYING_STEAM.STEAM.NG_BIOGAS</t>
  </si>
  <si>
    <t>FUEL_EMI.ktCO2.IE.FBT.FBT.DRYING_STEAM.STEAM.DERIVED</t>
  </si>
  <si>
    <t>FUEL_EMI.ktCO2.IE.FBT.FBT.DRYING_STEAM.STEAM.BIOMASS_WASTE</t>
  </si>
  <si>
    <t>FUEL_EMI.ktCO2.IE.FBT.FBT.DRYING_STEAM.STEAM.STEAM_DISTR</t>
  </si>
  <si>
    <t>FUEL_EMI.ktCO2.IE.FBT.FBT.DRYING_ELEC.ELEC.ELEC</t>
  </si>
  <si>
    <t>FUEL_EMI.ktCO2.IE.FBT.FBT.DRYING_FREEZE.FREEZE_DRY.ELEC</t>
  </si>
  <si>
    <t>FUEL_EMI.ktCO2.IE.FBT.FBT.DRYING_MICROW.MICROW.ELEC</t>
  </si>
  <si>
    <t>FUEL_EMI.ktCO2.IE.FBT.FBT.PROC_COOL_THERM.THERM.NG_BIOGAS</t>
  </si>
  <si>
    <t>FUEL_EMI.ktCO2.IE.FBT.FBT.PROC_COOL.TOTAL.TOTAL</t>
  </si>
  <si>
    <t>FUEL_EMI.ktCO2.IE.FBT.FBT.PROC_COOL.STEAM.SOLIDS</t>
  </si>
  <si>
    <t>FUEL_EMI.ktCO2.IE.FBT.FBT.PROC_COOL.STEAM.RFG</t>
  </si>
  <si>
    <t>FUEL_EMI.ktCO2.IE.FBT.FBT.PROC_COOL.STEAM.LPG</t>
  </si>
  <si>
    <t>FUEL_EMI.ktCO2.IE.FBT.FBT.PROC_COOL.STEAM.DIESEL_LIQBIO</t>
  </si>
  <si>
    <t>FUEL_EMI.ktCO2.IE.FBT.FBT.PROC_COOL.STEAM.RFO</t>
  </si>
  <si>
    <t>FUEL_EMI.ktCO2.IE.FBT.FBT.PROC_COOL.STEAM.OTHER</t>
  </si>
  <si>
    <t>FUEL_EMI.ktCO2.IE.FBT.FBT.PROC_COOL.STEAM.NG_BIOGAS</t>
  </si>
  <si>
    <t>FUEL_EMI.ktCO2.IE.FBT.FBT.PROC_COOL.STEAM.DERIVED</t>
  </si>
  <si>
    <t>FUEL_EMI.ktCO2.IE.FBT.FBT.PROC_COOL.STEAM.BIOMASS_WASTE</t>
  </si>
  <si>
    <t>FUEL_EMI.ktCO2.IE.FBT.FBT.PROC_COOL.STEAM.STEAM_DISTR</t>
  </si>
  <si>
    <t>FUEL_EMI.ktCO2.IE.FBT.FBT.PROC_COOL_ELEC.ELEC.ELEC</t>
  </si>
  <si>
    <t>FUEL_EMI.ktCO2.IE.FBT.FBT.GENERIC.MECH.ELEC</t>
  </si>
  <si>
    <t>VA.Meuro2015.IE.TRE.TRE</t>
  </si>
  <si>
    <t>OUTPUT.index.IE.TRE.TRE</t>
  </si>
  <si>
    <t>CAP.index.IE.TRE.TRE</t>
  </si>
  <si>
    <t>NEWCAP.index.IE.TRE.TRE</t>
  </si>
  <si>
    <t>FEC.ktoe.IE.TRE.TRE.TOTAL.TOTAL.TOTAL</t>
  </si>
  <si>
    <t>FEC.ktoe.IE.TRE.TRE.TOTAL.TOTAL.SOLIDS</t>
  </si>
  <si>
    <t>FEC.ktoe.IE.TRE.TRE.TOTAL.TOTAL.RFG</t>
  </si>
  <si>
    <t>FEC.ktoe.IE.TRE.TRE.TOTAL.TOTAL.LPG</t>
  </si>
  <si>
    <t>FEC.ktoe.IE.TRE.TRE.TOTAL.TOTAL.DIESEL</t>
  </si>
  <si>
    <t>FEC.ktoe.IE.TRE.TRE.TOTAL.TOTAL.RFO</t>
  </si>
  <si>
    <t>FEC.ktoe.IE.TRE.TRE.TOTAL.TOTAL.OTHER</t>
  </si>
  <si>
    <t>FEC.ktoe.IE.TRE.TRE.TOTAL.TOTAL.NG</t>
  </si>
  <si>
    <t>FEC.ktoe.IE.TRE.TRE.TOTAL.TOTAL.DERIVED</t>
  </si>
  <si>
    <t>FEC.ktoe.IE.TRE.TRE.TOTAL.TOTAL.BIOMASS_WASTE</t>
  </si>
  <si>
    <t>FEC.ktoe.IE.TRE.TRE.TOTAL.TOTAL.BIOGAS</t>
  </si>
  <si>
    <t>FEC.ktoe.IE.TRE.TRE.TOTAL.TOTAL.LIQBIO</t>
  </si>
  <si>
    <t>FEC.ktoe.IE.TRE.TRE.TOTAL.TOTAL.SOLAR</t>
  </si>
  <si>
    <t>FEC.ktoe.IE.TRE.TRE.TOTAL.TOTAL.GEO</t>
  </si>
  <si>
    <t>FEC.ktoe.IE.TRE.TRE.TOTAL.TOTAL.AMBIENT</t>
  </si>
  <si>
    <t>FEC.ktoe.IE.TRE.TRE.TOTAL.TOTAL.STEAM_DISTR</t>
  </si>
  <si>
    <t>FEC.ktoe.IE.TRE.TRE.TOTAL.TOTAL.ELEC</t>
  </si>
  <si>
    <t>FEC.ktoe.IE.TRE.TRE.LIGHT.GENERIC.ELEC</t>
  </si>
  <si>
    <t>FEC.ktoe.IE.TRE.TRE.AIRCOMP.GENERIC.ELEC</t>
  </si>
  <si>
    <t>FEC.ktoe.IE.TRE.TRE.MOTOR.GENERIC.ELEC</t>
  </si>
  <si>
    <t>FEC.ktoe.IE.TRE.TRE.FANS.GENERIC.ELEC</t>
  </si>
  <si>
    <t>FEC.ktoe.IE.TRE.TRE.LOW_ENTH.TOTAL.TOTAL</t>
  </si>
  <si>
    <t>FEC.ktoe.IE.TRE.TRE.LOW_ENTH.THERM.DIESEL_LIQBIO</t>
  </si>
  <si>
    <t>FEC.ktoe.IE.TRE.TRE.LOW_ENTH.THERM.NG_BIOGAS</t>
  </si>
  <si>
    <t>FEC.ktoe.IE.TRE.TRE.LOW_ENTH.THERM.SOLAR_GEO</t>
  </si>
  <si>
    <t>FEC.ktoe.IE.TRE.TRE.LOW_ENTH.HP.AMBIENT</t>
  </si>
  <si>
    <t>FEC.ktoe.IE.TRE.TRE.LOW_ENTH.THERM.ELEC</t>
  </si>
  <si>
    <t>Trans. Eq.: Foundries</t>
  </si>
  <si>
    <t>Trans. Eq.: Thermal Foundries</t>
  </si>
  <si>
    <t>FEC.ktoe.IE.TRE.TRE.FOUNDRY.THERM.TOTAL</t>
  </si>
  <si>
    <t>FEC.ktoe.IE.TRE.TRE.FOUNDRY.THERM.SOLIDS</t>
  </si>
  <si>
    <t>FEC.ktoe.IE.TRE.TRE.FOUNDRY.THERM.LPG</t>
  </si>
  <si>
    <t>FEC.ktoe.IE.TRE.TRE.FOUNDRY.THERM.DIESEL_LIQBIO</t>
  </si>
  <si>
    <t>FEC.ktoe.IE.TRE.TRE.FOUNDRY.THERM.RFO</t>
  </si>
  <si>
    <t>FEC.ktoe.IE.TRE.TRE.FOUNDRY.THERM.NG_BIOGAS</t>
  </si>
  <si>
    <t>Trans. Eq.: Electric Foundries</t>
  </si>
  <si>
    <t>FEC.ktoe.IE.TRE.TRE.FOUNDRY.ELEC.ELEC</t>
  </si>
  <si>
    <t>Trans. Eq.: Connection techniques</t>
  </si>
  <si>
    <t>Trans. Eq.: Thermal connection</t>
  </si>
  <si>
    <t>FEC.ktoe.IE.TRE.TRE.CONNECTION_THERM.THERM.NG_BIOGAS</t>
  </si>
  <si>
    <t>Trans. Eq.: Electric connection</t>
  </si>
  <si>
    <t>FEC.ktoe.IE.TRE.TRE.CONNECTION_ELEC.ELEC.ELEC</t>
  </si>
  <si>
    <t>Trans. Eq.: Heat treatment</t>
  </si>
  <si>
    <t>Trans. Eq.: Heat treatment - Thermal</t>
  </si>
  <si>
    <t>FEC.ktoe.IE.TRE.TRE.HEAT_TREAT.THERM.TOTAL</t>
  </si>
  <si>
    <t>FEC.ktoe.IE.TRE.TRE.HEAT_TREAT.THERM.SOLIDS</t>
  </si>
  <si>
    <t>FEC.ktoe.IE.TRE.TRE.HEAT_TREAT.THERM.LPG</t>
  </si>
  <si>
    <t>FEC.ktoe.IE.TRE.TRE.HEAT_TREAT.THERM.DIESEL_LIQBIO</t>
  </si>
  <si>
    <t>FEC.ktoe.IE.TRE.TRE.HEAT_TREAT.THERM.RFO</t>
  </si>
  <si>
    <t>FEC.ktoe.IE.TRE.TRE.HEAT_TREAT.THERM.NG_BIOGAS</t>
  </si>
  <si>
    <t>Trans. Eq.: Heat treatment - Electric</t>
  </si>
  <si>
    <t>FEC.ktoe.IE.TRE.TRE.HEAT_TREAT.ELEC.ELEC</t>
  </si>
  <si>
    <t>Trans. Eq.: Steam processing</t>
  </si>
  <si>
    <t>FEC.ktoe.IE.TRE.TRE.PROCESSING.TOTAL.TOTAL</t>
  </si>
  <si>
    <t>FEC.ktoe.IE.TRE.TRE.PROCESSING.STEAM.SOLIDS</t>
  </si>
  <si>
    <t>FEC.ktoe.IE.TRE.TRE.PROCESSING.STEAM.RFG</t>
  </si>
  <si>
    <t>FEC.ktoe.IE.TRE.TRE.PROCESSING.STEAM.LPG</t>
  </si>
  <si>
    <t>FEC.ktoe.IE.TRE.TRE.PROCESSING.STEAM.DIESEL_LIQBIO</t>
  </si>
  <si>
    <t>FEC.ktoe.IE.TRE.TRE.PROCESSING.STEAM.RFO</t>
  </si>
  <si>
    <t>FEC.ktoe.IE.TRE.TRE.PROCESSING.STEAM.OTHER</t>
  </si>
  <si>
    <t>FEC.ktoe.IE.TRE.TRE.PROCESSING.STEAM.NG_BIOGAS</t>
  </si>
  <si>
    <t>FEC.ktoe.IE.TRE.TRE.PROCESSING.STEAM.DERIVED</t>
  </si>
  <si>
    <t>FEC.ktoe.IE.TRE.TRE.PROCESSING.STEAM.BIOMASS_WASTE</t>
  </si>
  <si>
    <t>FEC.ktoe.IE.TRE.TRE.PROCESSING.STEAM.STEAM_DISTR</t>
  </si>
  <si>
    <t>Trans. Eq.: General machinery</t>
  </si>
  <si>
    <t>FEC.ktoe.IE.TRE.TRE.GENERIC.MECH.ELEC</t>
  </si>
  <si>
    <t>Trans. Eq.: Product finishing</t>
  </si>
  <si>
    <t>FEC.ktoe.IE.TRE.TRE.FINISHING.THERM.ELEC</t>
  </si>
  <si>
    <t>UED.ktoe.IE.TRE.TRE.TOTAL.TOTAL.TOTAL</t>
  </si>
  <si>
    <t>UED.ktoe.IE.TRE.TRE.LIGHT.GENERIC.ELEC</t>
  </si>
  <si>
    <t>UED.ktoe.IE.TRE.TRE.AIRCOMP.GENERIC.ELEC</t>
  </si>
  <si>
    <t>UED.ktoe.IE.TRE.TRE.MOTOR.GENERIC.ELEC</t>
  </si>
  <si>
    <t>UED.ktoe.IE.TRE.TRE.FANS.GENERIC.ELEC</t>
  </si>
  <si>
    <t>UED.ktoe.IE.TRE.TRE.LOW_ENTH.TOTAL.TOTAL</t>
  </si>
  <si>
    <t>UED.ktoe.IE.TRE.TRE.LOW_ENTH.THERM.DIESEL_LIQBIO</t>
  </si>
  <si>
    <t>UED.ktoe.IE.TRE.TRE.LOW_ENTH.THERM.NG_BIOGAS</t>
  </si>
  <si>
    <t>UED.ktoe.IE.TRE.TRE.LOW_ENTH.THERM.SOLAR_GEO</t>
  </si>
  <si>
    <t>UED.ktoe.IE.TRE.TRE.LOW_ENTH.HP.AMBIENT</t>
  </si>
  <si>
    <t>UED.ktoe.IE.TRE.TRE.LOW_ENTH.THERM.ELEC</t>
  </si>
  <si>
    <t>UED.ktoe.IE.TRE.TRE.FOUNDRY.THERM.TOTAL</t>
  </si>
  <si>
    <t>UED.ktoe.IE.TRE.TRE.FOUNDRY.THERM.SOLIDS</t>
  </si>
  <si>
    <t>UED.ktoe.IE.TRE.TRE.FOUNDRY.THERM.LPG</t>
  </si>
  <si>
    <t>UED.ktoe.IE.TRE.TRE.FOUNDRY.THERM.DIESEL_LIQBIO</t>
  </si>
  <si>
    <t>UED.ktoe.IE.TRE.TRE.FOUNDRY.THERM.RFO</t>
  </si>
  <si>
    <t>UED.ktoe.IE.TRE.TRE.FOUNDRY.THERM.NG_BIOGAS</t>
  </si>
  <si>
    <t>UED.ktoe.IE.TRE.TRE.FOUNDRY.ELEC.ELEC</t>
  </si>
  <si>
    <t>UED.ktoe.IE.TRE.TRE.CONNECTION_THERM.THERM.NG_BIOGAS</t>
  </si>
  <si>
    <t>UED.ktoe.IE.TRE.TRE.CONNECTION_ELEC.ELEC.ELEC</t>
  </si>
  <si>
    <t>UED.ktoe.IE.TRE.TRE.HEAT_TREAT.THERM.TOTAL</t>
  </si>
  <si>
    <t>UED.ktoe.IE.TRE.TRE.HEAT_TREAT.THERM.SOLIDS</t>
  </si>
  <si>
    <t>UED.ktoe.IE.TRE.TRE.HEAT_TREAT.THERM.LPG</t>
  </si>
  <si>
    <t>UED.ktoe.IE.TRE.TRE.HEAT_TREAT.THERM.DIESEL_LIQBIO</t>
  </si>
  <si>
    <t>UED.ktoe.IE.TRE.TRE.HEAT_TREAT.THERM.RFO</t>
  </si>
  <si>
    <t>UED.ktoe.IE.TRE.TRE.HEAT_TREAT.THERM.NG_BIOGAS</t>
  </si>
  <si>
    <t>UED.ktoe.IE.TRE.TRE.HEAT_TREAT.ELEC.ELEC</t>
  </si>
  <si>
    <t>UED.ktoe.IE.TRE.TRE.PROCESSING.TOTAL.TOTAL</t>
  </si>
  <si>
    <t>UED.ktoe.IE.TRE.TRE.PROCESSING.STEAM.SOLIDS</t>
  </si>
  <si>
    <t>UED.ktoe.IE.TRE.TRE.PROCESSING.STEAM.RFG</t>
  </si>
  <si>
    <t>UED.ktoe.IE.TRE.TRE.PROCESSING.STEAM.LPG</t>
  </si>
  <si>
    <t>UED.ktoe.IE.TRE.TRE.PROCESSING.STEAM.DIESEL_LIQBIO</t>
  </si>
  <si>
    <t>UED.ktoe.IE.TRE.TRE.PROCESSING.STEAM.RFO</t>
  </si>
  <si>
    <t>UED.ktoe.IE.TRE.TRE.PROCESSING.STEAM.OTHER</t>
  </si>
  <si>
    <t>UED.ktoe.IE.TRE.TRE.PROCESSING.STEAM.NG_BIOGAS</t>
  </si>
  <si>
    <t>UED.ktoe.IE.TRE.TRE.PROCESSING.STEAM.DERIVED</t>
  </si>
  <si>
    <t>UED.ktoe.IE.TRE.TRE.PROCESSING.STEAM.BIOMASS_WASTE</t>
  </si>
  <si>
    <t>UED.ktoe.IE.TRE.TRE.PROCESSING.STEAM.STEAM_DISTR</t>
  </si>
  <si>
    <t>UED.ktoe.IE.TRE.TRE.GENERIC.MECH.ELEC</t>
  </si>
  <si>
    <t>UED.ktoe.IE.TRE.TRE.FINISHING.THERM.ELEC</t>
  </si>
  <si>
    <t>FUEL_EMI.ktCO2.IE.TRE.TRE.TOTAL.TOTAL.TOTAL</t>
  </si>
  <si>
    <t>FUEL_EMI.ktCO2.IE.TRE.TRE.LIGHT.GENERIC.ELEC</t>
  </si>
  <si>
    <t>FUEL_EMI.ktCO2.IE.TRE.TRE.AIRCOMP.GENERIC.ELEC</t>
  </si>
  <si>
    <t>FUEL_EMI.ktCO2.IE.TRE.TRE.MOTOR.GENERIC.ELEC</t>
  </si>
  <si>
    <t>FUEL_EMI.ktCO2.IE.TRE.TRE.FANS.GENERIC.ELEC</t>
  </si>
  <si>
    <t>FUEL_EMI.ktCO2.IE.TRE.TRE.LOW_ENTH.TOTAL.TOTAL</t>
  </si>
  <si>
    <t>FUEL_EMI.ktCO2.IE.TRE.TRE.LOW_ENTH.THERM.DIESEL_LIQBIO</t>
  </si>
  <si>
    <t>FUEL_EMI.ktCO2.IE.TRE.TRE.LOW_ENTH.THERM.NG_BIOGAS</t>
  </si>
  <si>
    <t>FUEL_EMI.ktCO2.IE.TRE.TRE.LOW_ENTH.THERM.SOLAR_GEO</t>
  </si>
  <si>
    <t>FUEL_EMI.ktCO2.IE.TRE.TRE.LOW_ENTH.HP.AMBIENT</t>
  </si>
  <si>
    <t>FUEL_EMI.ktCO2.IE.TRE.TRE.LOW_ENTH.THERM.ELEC</t>
  </si>
  <si>
    <t>FUEL_EMI.ktCO2.IE.TRE.TRE.FOUNDRY.THERM.TOTAL</t>
  </si>
  <si>
    <t>FUEL_EMI.ktCO2.IE.TRE.TRE.FOUNDRY.THERM.SOLIDS</t>
  </si>
  <si>
    <t>FUEL_EMI.ktCO2.IE.TRE.TRE.FOUNDRY.THERM.LPG</t>
  </si>
  <si>
    <t>FUEL_EMI.ktCO2.IE.TRE.TRE.FOUNDRY.THERM.DIESEL_LIQBIO</t>
  </si>
  <si>
    <t>FUEL_EMI.ktCO2.IE.TRE.TRE.FOUNDRY.THERM.RFO</t>
  </si>
  <si>
    <t>FUEL_EMI.ktCO2.IE.TRE.TRE.FOUNDRY.THERM.NG_BIOGAS</t>
  </si>
  <si>
    <t>FUEL_EMI.ktCO2.IE.TRE.TRE.FOUNDRY.ELEC.ELEC</t>
  </si>
  <si>
    <t>FUEL_EMI.ktCO2.IE.TRE.TRE.CONNECTION_THERM.THERM.NG_BIOGAS</t>
  </si>
  <si>
    <t>FUEL_EMI.ktCO2.IE.TRE.TRE.CONNECTION_ELEC.ELEC.ELEC</t>
  </si>
  <si>
    <t>FUEL_EMI.ktCO2.IE.TRE.TRE.HEAT_TREAT.THERM.TOTAL</t>
  </si>
  <si>
    <t>FUEL_EMI.ktCO2.IE.TRE.TRE.HEAT_TREAT.THERM.SOLIDS</t>
  </si>
  <si>
    <t>FUEL_EMI.ktCO2.IE.TRE.TRE.HEAT_TREAT.THERM.LPG</t>
  </si>
  <si>
    <t>FUEL_EMI.ktCO2.IE.TRE.TRE.HEAT_TREAT.THERM.DIESEL_LIQBIO</t>
  </si>
  <si>
    <t>FUEL_EMI.ktCO2.IE.TRE.TRE.HEAT_TREAT.THERM.RFO</t>
  </si>
  <si>
    <t>FUEL_EMI.ktCO2.IE.TRE.TRE.HEAT_TREAT.THERM.NG_BIOGAS</t>
  </si>
  <si>
    <t>FUEL_EMI.ktCO2.IE.TRE.TRE.HEAT_TREAT.ELEC.ELEC</t>
  </si>
  <si>
    <t>FUEL_EMI.ktCO2.IE.TRE.TRE.PROCESSING.TOTAL.TOTAL</t>
  </si>
  <si>
    <t>FUEL_EMI.ktCO2.IE.TRE.TRE.PROCESSING.STEAM.SOLIDS</t>
  </si>
  <si>
    <t>FUEL_EMI.ktCO2.IE.TRE.TRE.PROCESSING.STEAM.RFG</t>
  </si>
  <si>
    <t>FUEL_EMI.ktCO2.IE.TRE.TRE.PROCESSING.STEAM.LPG</t>
  </si>
  <si>
    <t>FUEL_EMI.ktCO2.IE.TRE.TRE.PROCESSING.STEAM.DIESEL_LIQBIO</t>
  </si>
  <si>
    <t>FUEL_EMI.ktCO2.IE.TRE.TRE.PROCESSING.STEAM.RFO</t>
  </si>
  <si>
    <t>FUEL_EMI.ktCO2.IE.TRE.TRE.PROCESSING.STEAM.OTHER</t>
  </si>
  <si>
    <t>FUEL_EMI.ktCO2.IE.TRE.TRE.PROCESSING.STEAM.NG_BIOGAS</t>
  </si>
  <si>
    <t>FUEL_EMI.ktCO2.IE.TRE.TRE.PROCESSING.STEAM.DERIVED</t>
  </si>
  <si>
    <t>FUEL_EMI.ktCO2.IE.TRE.TRE.PROCESSING.STEAM.BIOMASS_WASTE</t>
  </si>
  <si>
    <t>FUEL_EMI.ktCO2.IE.TRE.TRE.PROCESSING.STEAM.STEAM_DISTR</t>
  </si>
  <si>
    <t>FUEL_EMI.ktCO2.IE.TRE.TRE.GENERIC.MECH.ELEC</t>
  </si>
  <si>
    <t>FUEL_EMI.ktCO2.IE.TRE.TRE.FINISHING.THERM.ELEC</t>
  </si>
  <si>
    <t>VA.Meuro2015.IE.MAE.MAE</t>
  </si>
  <si>
    <t>OUTPUT.index.IE.MAE.MAE</t>
  </si>
  <si>
    <t>CAP.index.IE.MAE.MAE</t>
  </si>
  <si>
    <t>NEWCAP.index.IE.MAE.MAE</t>
  </si>
  <si>
    <t>FEC.ktoe.IE.MAE.MAE.TOTAL.TOTAL.TOTAL</t>
  </si>
  <si>
    <t>FEC.ktoe.IE.MAE.MAE.TOTAL.TOTAL.SOLIDS</t>
  </si>
  <si>
    <t>FEC.ktoe.IE.MAE.MAE.TOTAL.TOTAL.RFG</t>
  </si>
  <si>
    <t>FEC.ktoe.IE.MAE.MAE.TOTAL.TOTAL.LPG</t>
  </si>
  <si>
    <t>FEC.ktoe.IE.MAE.MAE.TOTAL.TOTAL.DIESEL</t>
  </si>
  <si>
    <t>FEC.ktoe.IE.MAE.MAE.TOTAL.TOTAL.RFO</t>
  </si>
  <si>
    <t>FEC.ktoe.IE.MAE.MAE.TOTAL.TOTAL.OTHER</t>
  </si>
  <si>
    <t>FEC.ktoe.IE.MAE.MAE.TOTAL.TOTAL.NG</t>
  </si>
  <si>
    <t>FEC.ktoe.IE.MAE.MAE.TOTAL.TOTAL.DERIVED</t>
  </si>
  <si>
    <t>FEC.ktoe.IE.MAE.MAE.TOTAL.TOTAL.BIOMASS_WASTE</t>
  </si>
  <si>
    <t>FEC.ktoe.IE.MAE.MAE.TOTAL.TOTAL.BIOGAS</t>
  </si>
  <si>
    <t>FEC.ktoe.IE.MAE.MAE.TOTAL.TOTAL.LIQBIO</t>
  </si>
  <si>
    <t>FEC.ktoe.IE.MAE.MAE.TOTAL.TOTAL.SOLAR</t>
  </si>
  <si>
    <t>FEC.ktoe.IE.MAE.MAE.TOTAL.TOTAL.GEO</t>
  </si>
  <si>
    <t>FEC.ktoe.IE.MAE.MAE.TOTAL.TOTAL.AMBIENT</t>
  </si>
  <si>
    <t>FEC.ktoe.IE.MAE.MAE.TOTAL.TOTAL.STEAM_DISTR</t>
  </si>
  <si>
    <t>FEC.ktoe.IE.MAE.MAE.TOTAL.TOTAL.ELEC</t>
  </si>
  <si>
    <t>FEC.ktoe.IE.MAE.MAE.LIGHT.GENERIC.ELEC</t>
  </si>
  <si>
    <t>FEC.ktoe.IE.MAE.MAE.AIRCOMP.GENERIC.ELEC</t>
  </si>
  <si>
    <t>FEC.ktoe.IE.MAE.MAE.MOTOR.GENERIC.ELEC</t>
  </si>
  <si>
    <t>FEC.ktoe.IE.MAE.MAE.FANS.GENERIC.ELEC</t>
  </si>
  <si>
    <t>FEC.ktoe.IE.MAE.MAE.LOW_ENTH.TOTAL.TOTAL</t>
  </si>
  <si>
    <t>FEC.ktoe.IE.MAE.MAE.LOW_ENTH.THERM.DIESEL_LIQBIO</t>
  </si>
  <si>
    <t>FEC.ktoe.IE.MAE.MAE.LOW_ENTH.THERM.NG_BIOGAS</t>
  </si>
  <si>
    <t>FEC.ktoe.IE.MAE.MAE.LOW_ENTH.THERM.SOLAR_GEO</t>
  </si>
  <si>
    <t>FEC.ktoe.IE.MAE.MAE.LOW_ENTH.HP.AMBIENT</t>
  </si>
  <si>
    <t>FEC.ktoe.IE.MAE.MAE.LOW_ENTH.THERM.ELEC</t>
  </si>
  <si>
    <t>Mach. Eq.: Foundries</t>
  </si>
  <si>
    <t>Mach. Eq.: Thermal Foundries</t>
  </si>
  <si>
    <t>FEC.ktoe.IE.MAE.MAE.FOUNDRY.THERM.TOTAL</t>
  </si>
  <si>
    <t>FEC.ktoe.IE.MAE.MAE.FOUNDRY.THERM.SOLIDS</t>
  </si>
  <si>
    <t>FEC.ktoe.IE.MAE.MAE.FOUNDRY.THERM.LPG</t>
  </si>
  <si>
    <t>FEC.ktoe.IE.MAE.MAE.FOUNDRY.THERM.DIESEL_LIQBIO</t>
  </si>
  <si>
    <t>FEC.ktoe.IE.MAE.MAE.FOUNDRY.THERM.RFO</t>
  </si>
  <si>
    <t>FEC.ktoe.IE.MAE.MAE.FOUNDRY.THERM.NG_BIOGAS</t>
  </si>
  <si>
    <t>Mach. Eq.: Electric Foundries</t>
  </si>
  <si>
    <t>FEC.ktoe.IE.MAE.MAE.FOUNDRY.ELEC.ELEC</t>
  </si>
  <si>
    <t>Mach. Eq.: Connection techniques</t>
  </si>
  <si>
    <t>Mach. Eq.: Thermal connection</t>
  </si>
  <si>
    <t>FEC.ktoe.IE.MAE.MAE.CONNECTION_THERM.THERM.NG_BIOGAS</t>
  </si>
  <si>
    <t>Mach. Eq.: Electric connection</t>
  </si>
  <si>
    <t>FEC.ktoe.IE.MAE.MAE.CONNECTION_ELEC.ELEC.ELEC</t>
  </si>
  <si>
    <t>Mach. Eq.: Heat treatment</t>
  </si>
  <si>
    <t>Mach. Eq.: Heat treatment - Thermal</t>
  </si>
  <si>
    <t>FEC.ktoe.IE.MAE.MAE.HEAT_TREAT.THERM.TOTAL</t>
  </si>
  <si>
    <t>FEC.ktoe.IE.MAE.MAE.HEAT_TREAT.THERM.SOLIDS</t>
  </si>
  <si>
    <t>FEC.ktoe.IE.MAE.MAE.HEAT_TREAT.THERM.LPG</t>
  </si>
  <si>
    <t>FEC.ktoe.IE.MAE.MAE.HEAT_TREAT.THERM.DIESEL_LIQBIO</t>
  </si>
  <si>
    <t>FEC.ktoe.IE.MAE.MAE.HEAT_TREAT.THERM.RFO</t>
  </si>
  <si>
    <t>FEC.ktoe.IE.MAE.MAE.HEAT_TREAT.THERM.NG_BIOGAS</t>
  </si>
  <si>
    <t>Mach. Eq.: Heat treatment - Electric</t>
  </si>
  <si>
    <t>FEC.ktoe.IE.MAE.MAE.HEAT_TREAT.ELEC.ELEC</t>
  </si>
  <si>
    <t>Mach. Eq.: Steam processing</t>
  </si>
  <si>
    <t>FEC.ktoe.IE.MAE.MAE.PROCESSING.TOTAL.TOTAL</t>
  </si>
  <si>
    <t>FEC.ktoe.IE.MAE.MAE.PROCESSING.STEAM.SOLIDS</t>
  </si>
  <si>
    <t>FEC.ktoe.IE.MAE.MAE.PROCESSING.STEAM.RFG</t>
  </si>
  <si>
    <t>FEC.ktoe.IE.MAE.MAE.PROCESSING.STEAM.LPG</t>
  </si>
  <si>
    <t>FEC.ktoe.IE.MAE.MAE.PROCESSING.STEAM.DIESEL_LIQBIO</t>
  </si>
  <si>
    <t>FEC.ktoe.IE.MAE.MAE.PROCESSING.STEAM.RFO</t>
  </si>
  <si>
    <t>FEC.ktoe.IE.MAE.MAE.PROCESSING.STEAM.OTHER</t>
  </si>
  <si>
    <t>FEC.ktoe.IE.MAE.MAE.PROCESSING.STEAM.NG_BIOGAS</t>
  </si>
  <si>
    <t>FEC.ktoe.IE.MAE.MAE.PROCESSING.STEAM.DERIVED</t>
  </si>
  <si>
    <t>FEC.ktoe.IE.MAE.MAE.PROCESSING.STEAM.BIOMASS_WASTE</t>
  </si>
  <si>
    <t>FEC.ktoe.IE.MAE.MAE.PROCESSING.STEAM.STEAM_DISTR</t>
  </si>
  <si>
    <t>Mach. Eq.: General machinery</t>
  </si>
  <si>
    <t>FEC.ktoe.IE.MAE.MAE.GENERIC.MECH.ELEC</t>
  </si>
  <si>
    <t>Mach. Eq.: Product finishing</t>
  </si>
  <si>
    <t>FEC.ktoe.IE.MAE.MAE.FINISHING.THERM.ELEC</t>
  </si>
  <si>
    <t>UED.ktoe.IE.MAE.MAE.TOTAL.TOTAL.TOTAL</t>
  </si>
  <si>
    <t>UED.ktoe.IE.MAE.MAE.LIGHT.GENERIC.ELEC</t>
  </si>
  <si>
    <t>UED.ktoe.IE.MAE.MAE.AIRCOMP.GENERIC.ELEC</t>
  </si>
  <si>
    <t>UED.ktoe.IE.MAE.MAE.MOTOR.GENERIC.ELEC</t>
  </si>
  <si>
    <t>UED.ktoe.IE.MAE.MAE.FANS.GENERIC.ELEC</t>
  </si>
  <si>
    <t>UED.ktoe.IE.MAE.MAE.LOW_ENTH.TOTAL.TOTAL</t>
  </si>
  <si>
    <t>UED.ktoe.IE.MAE.MAE.LOW_ENTH.THERM.DIESEL_LIQBIO</t>
  </si>
  <si>
    <t>UED.ktoe.IE.MAE.MAE.LOW_ENTH.THERM.NG_BIOGAS</t>
  </si>
  <si>
    <t>UED.ktoe.IE.MAE.MAE.LOW_ENTH.THERM.SOLAR_GEO</t>
  </si>
  <si>
    <t>UED.ktoe.IE.MAE.MAE.LOW_ENTH.HP.AMBIENT</t>
  </si>
  <si>
    <t>UED.ktoe.IE.MAE.MAE.LOW_ENTH.THERM.ELEC</t>
  </si>
  <si>
    <t>UED.ktoe.IE.MAE.MAE.FOUNDRY.THERM.TOTAL</t>
  </si>
  <si>
    <t>UED.ktoe.IE.MAE.MAE.FOUNDRY.THERM.SOLIDS</t>
  </si>
  <si>
    <t>UED.ktoe.IE.MAE.MAE.FOUNDRY.THERM.LPG</t>
  </si>
  <si>
    <t>UED.ktoe.IE.MAE.MAE.FOUNDRY.THERM.DIESEL_LIQBIO</t>
  </si>
  <si>
    <t>UED.ktoe.IE.MAE.MAE.FOUNDRY.THERM.RFO</t>
  </si>
  <si>
    <t>UED.ktoe.IE.MAE.MAE.FOUNDRY.THERM.NG_BIOGAS</t>
  </si>
  <si>
    <t>UED.ktoe.IE.MAE.MAE.FOUNDRY.ELEC.ELEC</t>
  </si>
  <si>
    <t>UED.ktoe.IE.MAE.MAE.CONNECTION_THERM.THERM.NG_BIOGAS</t>
  </si>
  <si>
    <t>UED.ktoe.IE.MAE.MAE.CONNECTION_ELEC.ELEC.ELEC</t>
  </si>
  <si>
    <t>UED.ktoe.IE.MAE.MAE.HEAT_TREAT.THERM.TOTAL</t>
  </si>
  <si>
    <t>UED.ktoe.IE.MAE.MAE.HEAT_TREAT.THERM.SOLIDS</t>
  </si>
  <si>
    <t>UED.ktoe.IE.MAE.MAE.HEAT_TREAT.THERM.LPG</t>
  </si>
  <si>
    <t>UED.ktoe.IE.MAE.MAE.HEAT_TREAT.THERM.DIESEL_LIQBIO</t>
  </si>
  <si>
    <t>UED.ktoe.IE.MAE.MAE.HEAT_TREAT.THERM.RFO</t>
  </si>
  <si>
    <t>UED.ktoe.IE.MAE.MAE.HEAT_TREAT.THERM.NG_BIOGAS</t>
  </si>
  <si>
    <t>UED.ktoe.IE.MAE.MAE.HEAT_TREAT.ELEC.ELEC</t>
  </si>
  <si>
    <t>UED.ktoe.IE.MAE.MAE.PROCESSING.TOTAL.TOTAL</t>
  </si>
  <si>
    <t>UED.ktoe.IE.MAE.MAE.PROCESSING.STEAM.SOLIDS</t>
  </si>
  <si>
    <t>UED.ktoe.IE.MAE.MAE.PROCESSING.STEAM.RFG</t>
  </si>
  <si>
    <t>UED.ktoe.IE.MAE.MAE.PROCESSING.STEAM.LPG</t>
  </si>
  <si>
    <t>UED.ktoe.IE.MAE.MAE.PROCESSING.STEAM.DIESEL_LIQBIO</t>
  </si>
  <si>
    <t>UED.ktoe.IE.MAE.MAE.PROCESSING.STEAM.RFO</t>
  </si>
  <si>
    <t>UED.ktoe.IE.MAE.MAE.PROCESSING.STEAM.OTHER</t>
  </si>
  <si>
    <t>UED.ktoe.IE.MAE.MAE.PROCESSING.STEAM.NG_BIOGAS</t>
  </si>
  <si>
    <t>UED.ktoe.IE.MAE.MAE.PROCESSING.STEAM.DERIVED</t>
  </si>
  <si>
    <t>UED.ktoe.IE.MAE.MAE.PROCESSING.STEAM.BIOMASS_WASTE</t>
  </si>
  <si>
    <t>UED.ktoe.IE.MAE.MAE.PROCESSING.STEAM.STEAM_DISTR</t>
  </si>
  <si>
    <t>UED.ktoe.IE.MAE.MAE.GENERIC.MECH.ELEC</t>
  </si>
  <si>
    <t>UED.ktoe.IE.MAE.MAE.FINISHING.THERM.ELEC</t>
  </si>
  <si>
    <t>FUEL_EMI.ktCO2.IE.MAE.MAE.TOTAL.TOTAL.TOTAL</t>
  </si>
  <si>
    <t>FUEL_EMI.ktCO2.IE.MAE.MAE.LIGHT.GENERIC.ELEC</t>
  </si>
  <si>
    <t>FUEL_EMI.ktCO2.IE.MAE.MAE.AIRCOMP.GENERIC.ELEC</t>
  </si>
  <si>
    <t>FUEL_EMI.ktCO2.IE.MAE.MAE.MOTOR.GENERIC.ELEC</t>
  </si>
  <si>
    <t>FUEL_EMI.ktCO2.IE.MAE.MAE.FANS.GENERIC.ELEC</t>
  </si>
  <si>
    <t>FUEL_EMI.ktCO2.IE.MAE.MAE.LOW_ENTH.TOTAL.TOTAL</t>
  </si>
  <si>
    <t>FUEL_EMI.ktCO2.IE.MAE.MAE.LOW_ENTH.THERM.DIESEL_LIQBIO</t>
  </si>
  <si>
    <t>FUEL_EMI.ktCO2.IE.MAE.MAE.LOW_ENTH.THERM.NG_BIOGAS</t>
  </si>
  <si>
    <t>FUEL_EMI.ktCO2.IE.MAE.MAE.LOW_ENTH.THERM.SOLAR_GEO</t>
  </si>
  <si>
    <t>FUEL_EMI.ktCO2.IE.MAE.MAE.LOW_ENTH.HP.AMBIENT</t>
  </si>
  <si>
    <t>FUEL_EMI.ktCO2.IE.MAE.MAE.LOW_ENTH.THERM.ELEC</t>
  </si>
  <si>
    <t>FUEL_EMI.ktCO2.IE.MAE.MAE.FOUNDRY.THERM.TOTAL</t>
  </si>
  <si>
    <t>FUEL_EMI.ktCO2.IE.MAE.MAE.FOUNDRY.THERM.SOLIDS</t>
  </si>
  <si>
    <t>FUEL_EMI.ktCO2.IE.MAE.MAE.FOUNDRY.THERM.LPG</t>
  </si>
  <si>
    <t>FUEL_EMI.ktCO2.IE.MAE.MAE.FOUNDRY.THERM.DIESEL_LIQBIO</t>
  </si>
  <si>
    <t>FUEL_EMI.ktCO2.IE.MAE.MAE.FOUNDRY.THERM.RFO</t>
  </si>
  <si>
    <t>FUEL_EMI.ktCO2.IE.MAE.MAE.FOUNDRY.THERM.NG_BIOGAS</t>
  </si>
  <si>
    <t>FUEL_EMI.ktCO2.IE.MAE.MAE.FOUNDRY.ELEC.ELEC</t>
  </si>
  <si>
    <t>FUEL_EMI.ktCO2.IE.MAE.MAE.CONNECTION_THERM.THERM.NG_BIOGAS</t>
  </si>
  <si>
    <t>FUEL_EMI.ktCO2.IE.MAE.MAE.CONNECTION_ELEC.ELEC.ELEC</t>
  </si>
  <si>
    <t>FUEL_EMI.ktCO2.IE.MAE.MAE.HEAT_TREAT.THERM.TOTAL</t>
  </si>
  <si>
    <t>FUEL_EMI.ktCO2.IE.MAE.MAE.HEAT_TREAT.THERM.SOLIDS</t>
  </si>
  <si>
    <t>FUEL_EMI.ktCO2.IE.MAE.MAE.HEAT_TREAT.THERM.LPG</t>
  </si>
  <si>
    <t>FUEL_EMI.ktCO2.IE.MAE.MAE.HEAT_TREAT.THERM.DIESEL_LIQBIO</t>
  </si>
  <si>
    <t>FUEL_EMI.ktCO2.IE.MAE.MAE.HEAT_TREAT.THERM.RFO</t>
  </si>
  <si>
    <t>FUEL_EMI.ktCO2.IE.MAE.MAE.HEAT_TREAT.THERM.NG_BIOGAS</t>
  </si>
  <si>
    <t>FUEL_EMI.ktCO2.IE.MAE.MAE.HEAT_TREAT.ELEC.ELEC</t>
  </si>
  <si>
    <t>FUEL_EMI.ktCO2.IE.MAE.MAE.PROCESSING.TOTAL.TOTAL</t>
  </si>
  <si>
    <t>FUEL_EMI.ktCO2.IE.MAE.MAE.PROCESSING.STEAM.SOLIDS</t>
  </si>
  <si>
    <t>FUEL_EMI.ktCO2.IE.MAE.MAE.PROCESSING.STEAM.RFG</t>
  </si>
  <si>
    <t>FUEL_EMI.ktCO2.IE.MAE.MAE.PROCESSING.STEAM.LPG</t>
  </si>
  <si>
    <t>FUEL_EMI.ktCO2.IE.MAE.MAE.PROCESSING.STEAM.DIESEL_LIQBIO</t>
  </si>
  <si>
    <t>FUEL_EMI.ktCO2.IE.MAE.MAE.PROCESSING.STEAM.RFO</t>
  </si>
  <si>
    <t>FUEL_EMI.ktCO2.IE.MAE.MAE.PROCESSING.STEAM.OTHER</t>
  </si>
  <si>
    <t>FUEL_EMI.ktCO2.IE.MAE.MAE.PROCESSING.STEAM.NG_BIOGAS</t>
  </si>
  <si>
    <t>FUEL_EMI.ktCO2.IE.MAE.MAE.PROCESSING.STEAM.DERIVED</t>
  </si>
  <si>
    <t>FUEL_EMI.ktCO2.IE.MAE.MAE.PROCESSING.STEAM.BIOMASS_WASTE</t>
  </si>
  <si>
    <t>FUEL_EMI.ktCO2.IE.MAE.MAE.PROCESSING.STEAM.STEAM_DISTR</t>
  </si>
  <si>
    <t>FUEL_EMI.ktCO2.IE.MAE.MAE.GENERIC.MECH.ELEC</t>
  </si>
  <si>
    <t>FUEL_EMI.ktCO2.IE.MAE.MAE.FINISHING.THERM.ELEC</t>
  </si>
  <si>
    <t>VA.Meuro2015.IE.TEL.TEL</t>
  </si>
  <si>
    <t>OUTPUT.index.IE.TEL.TEL</t>
  </si>
  <si>
    <t>CAP.index.IE.TEL.TEL</t>
  </si>
  <si>
    <t>NEWCAP.index.IE.TEL.TEL</t>
  </si>
  <si>
    <t>FEC.ktoe.IE.TEL.TEL.TOTAL.TOTAL.TOTAL</t>
  </si>
  <si>
    <t>FEC.ktoe.IE.TEL.TEL.TOTAL.TOTAL.SOLIDS</t>
  </si>
  <si>
    <t>FEC.ktoe.IE.TEL.TEL.TOTAL.TOTAL.RFG</t>
  </si>
  <si>
    <t>FEC.ktoe.IE.TEL.TEL.TOTAL.TOTAL.LPG</t>
  </si>
  <si>
    <t>FEC.ktoe.IE.TEL.TEL.TOTAL.TOTAL.DIESEL</t>
  </si>
  <si>
    <t>FEC.ktoe.IE.TEL.TEL.TOTAL.TOTAL.RFO</t>
  </si>
  <si>
    <t>FEC.ktoe.IE.TEL.TEL.TOTAL.TOTAL.OTHER</t>
  </si>
  <si>
    <t>FEC.ktoe.IE.TEL.TEL.TOTAL.TOTAL.NG</t>
  </si>
  <si>
    <t>FEC.ktoe.IE.TEL.TEL.TOTAL.TOTAL.DERIVED</t>
  </si>
  <si>
    <t>FEC.ktoe.IE.TEL.TEL.TOTAL.TOTAL.BIOMASS_WASTE</t>
  </si>
  <si>
    <t>FEC.ktoe.IE.TEL.TEL.TOTAL.TOTAL.BIOGAS</t>
  </si>
  <si>
    <t>FEC.ktoe.IE.TEL.TEL.TOTAL.TOTAL.LIQBIO</t>
  </si>
  <si>
    <t>FEC.ktoe.IE.TEL.TEL.TOTAL.TOTAL.SOLAR</t>
  </si>
  <si>
    <t>FEC.ktoe.IE.TEL.TEL.TOTAL.TOTAL.GEO</t>
  </si>
  <si>
    <t>FEC.ktoe.IE.TEL.TEL.TOTAL.TOTAL.AMBIENT</t>
  </si>
  <si>
    <t>FEC.ktoe.IE.TEL.TEL.TOTAL.TOTAL.STEAM_DISTR</t>
  </si>
  <si>
    <t>FEC.ktoe.IE.TEL.TEL.TOTAL.TOTAL.ELEC</t>
  </si>
  <si>
    <t>FEC.ktoe.IE.TEL.TEL.LIGHT.GENERIC.ELEC</t>
  </si>
  <si>
    <t>FEC.ktoe.IE.TEL.TEL.AIRCOMP.GENERIC.ELEC</t>
  </si>
  <si>
    <t>FEC.ktoe.IE.TEL.TEL.MOTOR.GENERIC.ELEC</t>
  </si>
  <si>
    <t>FEC.ktoe.IE.TEL.TEL.FANS.GENERIC.ELEC</t>
  </si>
  <si>
    <t>FEC.ktoe.IE.TEL.TEL.LOW_ENTH.TOTAL.TOTAL</t>
  </si>
  <si>
    <t>FEC.ktoe.IE.TEL.TEL.LOW_ENTH.THERM.DIESEL_LIQBIO</t>
  </si>
  <si>
    <t>FEC.ktoe.IE.TEL.TEL.LOW_ENTH.THERM.NG_BIOGAS</t>
  </si>
  <si>
    <t>FEC.ktoe.IE.TEL.TEL.LOW_ENTH.THERM.SOLAR_GEO</t>
  </si>
  <si>
    <t>FEC.ktoe.IE.TEL.TEL.LOW_ENTH.HP.AMBIENT</t>
  </si>
  <si>
    <t>FEC.ktoe.IE.TEL.TEL.LOW_ENTH.THERM.ELEC</t>
  </si>
  <si>
    <t>Textiles: Pretreatment with steam</t>
  </si>
  <si>
    <t>FEC.ktoe.IE.TEL.TEL.PRETREAT.TOTAL.TOTAL</t>
  </si>
  <si>
    <t>FEC.ktoe.IE.TEL.TEL.PRETREAT.STEAM.SOLIDS</t>
  </si>
  <si>
    <t>FEC.ktoe.IE.TEL.TEL.PRETREAT.STEAM.RFG</t>
  </si>
  <si>
    <t>FEC.ktoe.IE.TEL.TEL.PRETREAT.STEAM.LPG</t>
  </si>
  <si>
    <t>FEC.ktoe.IE.TEL.TEL.PRETREAT.STEAM.DIESEL_LIQBIO</t>
  </si>
  <si>
    <t>FEC.ktoe.IE.TEL.TEL.PRETREAT.STEAM.RFO</t>
  </si>
  <si>
    <t>FEC.ktoe.IE.TEL.TEL.PRETREAT.STEAM.OTHER</t>
  </si>
  <si>
    <t>FEC.ktoe.IE.TEL.TEL.PRETREAT.STEAM.NG_BIOGAS</t>
  </si>
  <si>
    <t>FEC.ktoe.IE.TEL.TEL.PRETREAT.STEAM.DERIVED</t>
  </si>
  <si>
    <t>FEC.ktoe.IE.TEL.TEL.PRETREAT.STEAM.BIOMASS_WASTE</t>
  </si>
  <si>
    <t>FEC.ktoe.IE.TEL.TEL.PRETREAT.STEAM.STEAM_DISTR</t>
  </si>
  <si>
    <t>Textiles: Wet processing with steam</t>
  </si>
  <si>
    <t>FEC.ktoe.IE.TEL.TEL.PROCESSING.TOTAL.TOTAL</t>
  </si>
  <si>
    <t>FEC.ktoe.IE.TEL.TEL.PROCESSING.STEAM.SOLIDS</t>
  </si>
  <si>
    <t>FEC.ktoe.IE.TEL.TEL.PROCESSING.STEAM.RFG</t>
  </si>
  <si>
    <t>FEC.ktoe.IE.TEL.TEL.PROCESSING.STEAM.LPG</t>
  </si>
  <si>
    <t>FEC.ktoe.IE.TEL.TEL.PROCESSING.STEAM.DIESEL_LIQBIO</t>
  </si>
  <si>
    <t>FEC.ktoe.IE.TEL.TEL.PROCESSING.STEAM.RFO</t>
  </si>
  <si>
    <t>FEC.ktoe.IE.TEL.TEL.PROCESSING.STEAM.OTHER</t>
  </si>
  <si>
    <t>FEC.ktoe.IE.TEL.TEL.PROCESSING.STEAM.NG_BIOGAS</t>
  </si>
  <si>
    <t>FEC.ktoe.IE.TEL.TEL.PROCESSING.STEAM.DERIVED</t>
  </si>
  <si>
    <t>FEC.ktoe.IE.TEL.TEL.PROCESSING.STEAM.BIOMASS_WASTE</t>
  </si>
  <si>
    <t>FEC.ktoe.IE.TEL.TEL.PROCESSING.STEAM.STEAM_DISTR</t>
  </si>
  <si>
    <t>Textiles: Electric general machinery</t>
  </si>
  <si>
    <t>FEC.ktoe.IE.TEL.TEL.GENERIC.MECH.ELEC</t>
  </si>
  <si>
    <t>Textiles: Drying</t>
  </si>
  <si>
    <t>Textiles: Thermal drying</t>
  </si>
  <si>
    <t>FEC.ktoe.IE.TEL.TEL.DRYING.TOTAL.TOTAL</t>
  </si>
  <si>
    <t>FEC.ktoe.IE.TEL.TEL.DRYING.THERM.SOLIDS</t>
  </si>
  <si>
    <t>FEC.ktoe.IE.TEL.TEL.DRYING.THERM.LPG</t>
  </si>
  <si>
    <t>FEC.ktoe.IE.TEL.TEL.DRYING.THERM.DIESEL_LIQBIO</t>
  </si>
  <si>
    <t>FEC.ktoe.IE.TEL.TEL.DRYING.THERM.RFO</t>
  </si>
  <si>
    <t>FEC.ktoe.IE.TEL.TEL.DRYING.THERM.NG_BIOGAS</t>
  </si>
  <si>
    <t>Textiles: Steam drying</t>
  </si>
  <si>
    <t>FEC.ktoe.IE.TEL.TEL.DRYING_STEAM.TOTAL.TOTAL</t>
  </si>
  <si>
    <t>FEC.ktoe.IE.TEL.TEL.DRYING_STEAM.STEAM.SOLIDS</t>
  </si>
  <si>
    <t>FEC.ktoe.IE.TEL.TEL.DRYING_STEAM.STEAM.RFG</t>
  </si>
  <si>
    <t>FEC.ktoe.IE.TEL.TEL.DRYING_STEAM.STEAM.LPG</t>
  </si>
  <si>
    <t>FEC.ktoe.IE.TEL.TEL.DRYING_STEAM.STEAM.DIESEL_LIQBIO</t>
  </si>
  <si>
    <t>FEC.ktoe.IE.TEL.TEL.DRYING_STEAM.STEAM.RFO</t>
  </si>
  <si>
    <t>FEC.ktoe.IE.TEL.TEL.DRYING_STEAM.STEAM.OTHER</t>
  </si>
  <si>
    <t>FEC.ktoe.IE.TEL.TEL.DRYING_STEAM.STEAM.NG_BIOGAS</t>
  </si>
  <si>
    <t>FEC.ktoe.IE.TEL.TEL.DRYING_STEAM.STEAM.DERIVED</t>
  </si>
  <si>
    <t>FEC.ktoe.IE.TEL.TEL.DRYING_STEAM.STEAM.BIOMASS_WASTE</t>
  </si>
  <si>
    <t>FEC.ktoe.IE.TEL.TEL.DRYING_STEAM.STEAM.STEAM_DISTR</t>
  </si>
  <si>
    <t>Textiles: Electric drying</t>
  </si>
  <si>
    <t>FEC.ktoe.IE.TEL.TEL.DRYING_ELEC.ELEC.ELEC</t>
  </si>
  <si>
    <t>Textiles: Microwave drying</t>
  </si>
  <si>
    <t>FEC.ktoe.IE.TEL.TEL.DRYING_MICROW.MICROW.ELEC</t>
  </si>
  <si>
    <t>Textiles: Finishing Electric</t>
  </si>
  <si>
    <t>FEC.ktoe.IE.TEL.TEL.FINISHING.THERM.ELEC</t>
  </si>
  <si>
    <t>UED.ktoe.IE.TEL.TEL.TOTAL.TOTAL.TOTAL</t>
  </si>
  <si>
    <t>UED.ktoe.IE.TEL.TEL.LIGHT.GENERIC.ELEC</t>
  </si>
  <si>
    <t>UED.ktoe.IE.TEL.TEL.AIRCOMP.GENERIC.ELEC</t>
  </si>
  <si>
    <t>UED.ktoe.IE.TEL.TEL.MOTOR.GENERIC.ELEC</t>
  </si>
  <si>
    <t>UED.ktoe.IE.TEL.TEL.FANS.GENERIC.ELEC</t>
  </si>
  <si>
    <t>UED.ktoe.IE.TEL.TEL.LOW_ENTH.TOTAL.TOTAL</t>
  </si>
  <si>
    <t>UED.ktoe.IE.TEL.TEL.LOW_ENTH.THERM.DIESEL_LIQBIO</t>
  </si>
  <si>
    <t>UED.ktoe.IE.TEL.TEL.LOW_ENTH.THERM.NG_BIOGAS</t>
  </si>
  <si>
    <t>UED.ktoe.IE.TEL.TEL.LOW_ENTH.THERM.SOLAR_GEO</t>
  </si>
  <si>
    <t>UED.ktoe.IE.TEL.TEL.LOW_ENTH.HP.AMBIENT</t>
  </si>
  <si>
    <t>UED.ktoe.IE.TEL.TEL.LOW_ENTH.THERM.ELEC</t>
  </si>
  <si>
    <t>UED.ktoe.IE.TEL.TEL.PRETREAT.TOTAL.TOTAL</t>
  </si>
  <si>
    <t>UED.ktoe.IE.TEL.TEL.PRETREAT.STEAM.SOLIDS</t>
  </si>
  <si>
    <t>UED.ktoe.IE.TEL.TEL.PRETREAT.STEAM.RFG</t>
  </si>
  <si>
    <t>UED.ktoe.IE.TEL.TEL.PRETREAT.STEAM.LPG</t>
  </si>
  <si>
    <t>UED.ktoe.IE.TEL.TEL.PRETREAT.STEAM.DIESEL_LIQBIO</t>
  </si>
  <si>
    <t>UED.ktoe.IE.TEL.TEL.PRETREAT.STEAM.RFO</t>
  </si>
  <si>
    <t>UED.ktoe.IE.TEL.TEL.PRETREAT.STEAM.OTHER</t>
  </si>
  <si>
    <t>UED.ktoe.IE.TEL.TEL.PRETREAT.STEAM.NG_BIOGAS</t>
  </si>
  <si>
    <t>UED.ktoe.IE.TEL.TEL.PRETREAT.STEAM.DERIVED</t>
  </si>
  <si>
    <t>UED.ktoe.IE.TEL.TEL.PRETREAT.STEAM.BIOMASS_WASTE</t>
  </si>
  <si>
    <t>UED.ktoe.IE.TEL.TEL.PRETREAT.STEAM.STEAM_DISTR</t>
  </si>
  <si>
    <t>UED.ktoe.IE.TEL.TEL.PROCESSING.TOTAL.TOTAL</t>
  </si>
  <si>
    <t>UED.ktoe.IE.TEL.TEL.PROCESSING.STEAM.SOLIDS</t>
  </si>
  <si>
    <t>UED.ktoe.IE.TEL.TEL.PROCESSING.STEAM.RFG</t>
  </si>
  <si>
    <t>UED.ktoe.IE.TEL.TEL.PROCESSING.STEAM.LPG</t>
  </si>
  <si>
    <t>UED.ktoe.IE.TEL.TEL.PROCESSING.STEAM.DIESEL_LIQBIO</t>
  </si>
  <si>
    <t>UED.ktoe.IE.TEL.TEL.PROCESSING.STEAM.RFO</t>
  </si>
  <si>
    <t>UED.ktoe.IE.TEL.TEL.PROCESSING.STEAM.OTHER</t>
  </si>
  <si>
    <t>UED.ktoe.IE.TEL.TEL.PROCESSING.STEAM.NG_BIOGAS</t>
  </si>
  <si>
    <t>UED.ktoe.IE.TEL.TEL.PROCESSING.STEAM.DERIVED</t>
  </si>
  <si>
    <t>UED.ktoe.IE.TEL.TEL.PROCESSING.STEAM.BIOMASS_WASTE</t>
  </si>
  <si>
    <t>UED.ktoe.IE.TEL.TEL.PROCESSING.STEAM.STEAM_DISTR</t>
  </si>
  <si>
    <t>UED.ktoe.IE.TEL.TEL.GENERIC.MECH.ELEC</t>
  </si>
  <si>
    <t>UED.ktoe.IE.TEL.TEL.DRYING.TOTAL.TOTAL</t>
  </si>
  <si>
    <t>UED.ktoe.IE.TEL.TEL.DRYING.THERM.SOLIDS</t>
  </si>
  <si>
    <t>UED.ktoe.IE.TEL.TEL.DRYING.THERM.LPG</t>
  </si>
  <si>
    <t>UED.ktoe.IE.TEL.TEL.DRYING.THERM.DIESEL_LIQBIO</t>
  </si>
  <si>
    <t>UED.ktoe.IE.TEL.TEL.DRYING.THERM.RFO</t>
  </si>
  <si>
    <t>UED.ktoe.IE.TEL.TEL.DRYING.THERM.NG_BIOGAS</t>
  </si>
  <si>
    <t>UED.ktoe.IE.TEL.TEL.DRYING_STEAM.TOTAL.TOTAL</t>
  </si>
  <si>
    <t>UED.ktoe.IE.TEL.TEL.DRYING_STEAM.STEAM.SOLIDS</t>
  </si>
  <si>
    <t>UED.ktoe.IE.TEL.TEL.DRYING_STEAM.STEAM.RFG</t>
  </si>
  <si>
    <t>UED.ktoe.IE.TEL.TEL.DRYING_STEAM.STEAM.LPG</t>
  </si>
  <si>
    <t>UED.ktoe.IE.TEL.TEL.DRYING_STEAM.STEAM.DIESEL_LIQBIO</t>
  </si>
  <si>
    <t>UED.ktoe.IE.TEL.TEL.DRYING_STEAM.STEAM.RFO</t>
  </si>
  <si>
    <t>UED.ktoe.IE.TEL.TEL.DRYING_STEAM.STEAM.OTHER</t>
  </si>
  <si>
    <t>UED.ktoe.IE.TEL.TEL.DRYING_STEAM.STEAM.NG_BIOGAS</t>
  </si>
  <si>
    <t>UED.ktoe.IE.TEL.TEL.DRYING_STEAM.STEAM.DERIVED</t>
  </si>
  <si>
    <t>UED.ktoe.IE.TEL.TEL.DRYING_STEAM.STEAM.BIOMASS_WASTE</t>
  </si>
  <si>
    <t>UED.ktoe.IE.TEL.TEL.DRYING_STEAM.STEAM.STEAM_DISTR</t>
  </si>
  <si>
    <t>UED.ktoe.IE.TEL.TEL.DRYING_ELEC.ELEC.ELEC</t>
  </si>
  <si>
    <t>UED.ktoe.IE.TEL.TEL.DRYING_MICROW.MICROW.ELEC</t>
  </si>
  <si>
    <t>UED.ktoe.IE.TEL.TEL.FINISHING.THERM.ELEC</t>
  </si>
  <si>
    <t>FUEL_EMI.ktCO2.IE.TEL.TEL.TOTAL.TOTAL.TOTAL</t>
  </si>
  <si>
    <t>FUEL_EMI.ktCO2.IE.TEL.TEL.LIGHT.GENERIC.ELEC</t>
  </si>
  <si>
    <t>FUEL_EMI.ktCO2.IE.TEL.TEL.AIRCOMP.GENERIC.ELEC</t>
  </si>
  <si>
    <t>FUEL_EMI.ktCO2.IE.TEL.TEL.MOTOR.GENERIC.ELEC</t>
  </si>
  <si>
    <t>FUEL_EMI.ktCO2.IE.TEL.TEL.FANS.GENERIC.ELEC</t>
  </si>
  <si>
    <t>FUEL_EMI.ktCO2.IE.TEL.TEL.LOW_ENTH.TOTAL.TOTAL</t>
  </si>
  <si>
    <t>FUEL_EMI.ktCO2.IE.TEL.TEL.LOW_ENTH.THERM.DIESEL_LIQBIO</t>
  </si>
  <si>
    <t>FUEL_EMI.ktCO2.IE.TEL.TEL.LOW_ENTH.THERM.NG_BIOGAS</t>
  </si>
  <si>
    <t>FUEL_EMI.ktCO2.IE.TEL.TEL.LOW_ENTH.THERM.SOLAR_GEO</t>
  </si>
  <si>
    <t>FUEL_EMI.ktCO2.IE.TEL.TEL.LOW_ENTH.HP.AMBIENT</t>
  </si>
  <si>
    <t>FUEL_EMI.ktCO2.IE.TEL.TEL.LOW_ENTH.THERM.ELEC</t>
  </si>
  <si>
    <t>FUEL_EMI.ktCO2.IE.TEL.TEL.PRETREAT.TOTAL.TOTAL</t>
  </si>
  <si>
    <t>FUEL_EMI.ktCO2.IE.TEL.TEL.PRETREAT.STEAM.SOLIDS</t>
  </si>
  <si>
    <t>FUEL_EMI.ktCO2.IE.TEL.TEL.PRETREAT.STEAM.RFG</t>
  </si>
  <si>
    <t>FUEL_EMI.ktCO2.IE.TEL.TEL.PRETREAT.STEAM.LPG</t>
  </si>
  <si>
    <t>FUEL_EMI.ktCO2.IE.TEL.TEL.PRETREAT.STEAM.DIESEL_LIQBIO</t>
  </si>
  <si>
    <t>FUEL_EMI.ktCO2.IE.TEL.TEL.PRETREAT.STEAM.RFO</t>
  </si>
  <si>
    <t>FUEL_EMI.ktCO2.IE.TEL.TEL.PRETREAT.STEAM.OTHER</t>
  </si>
  <si>
    <t>FUEL_EMI.ktCO2.IE.TEL.TEL.PRETREAT.STEAM.NG_BIOGAS</t>
  </si>
  <si>
    <t>FUEL_EMI.ktCO2.IE.TEL.TEL.PRETREAT.STEAM.DERIVED</t>
  </si>
  <si>
    <t>FUEL_EMI.ktCO2.IE.TEL.TEL.PRETREAT.STEAM.BIOMASS_WASTE</t>
  </si>
  <si>
    <t>FUEL_EMI.ktCO2.IE.TEL.TEL.PRETREAT.STEAM.STEAM_DISTR</t>
  </si>
  <si>
    <t>FUEL_EMI.ktCO2.IE.TEL.TEL.PROCESSING.TOTAL.TOTAL</t>
  </si>
  <si>
    <t>FUEL_EMI.ktCO2.IE.TEL.TEL.PROCESSING.STEAM.SOLIDS</t>
  </si>
  <si>
    <t>FUEL_EMI.ktCO2.IE.TEL.TEL.PROCESSING.STEAM.RFG</t>
  </si>
  <si>
    <t>FUEL_EMI.ktCO2.IE.TEL.TEL.PROCESSING.STEAM.LPG</t>
  </si>
  <si>
    <t>FUEL_EMI.ktCO2.IE.TEL.TEL.PROCESSING.STEAM.DIESEL_LIQBIO</t>
  </si>
  <si>
    <t>FUEL_EMI.ktCO2.IE.TEL.TEL.PROCESSING.STEAM.RFO</t>
  </si>
  <si>
    <t>FUEL_EMI.ktCO2.IE.TEL.TEL.PROCESSING.STEAM.OTHER</t>
  </si>
  <si>
    <t>FUEL_EMI.ktCO2.IE.TEL.TEL.PROCESSING.STEAM.NG_BIOGAS</t>
  </si>
  <si>
    <t>FUEL_EMI.ktCO2.IE.TEL.TEL.PROCESSING.STEAM.DERIVED</t>
  </si>
  <si>
    <t>FUEL_EMI.ktCO2.IE.TEL.TEL.PROCESSING.STEAM.BIOMASS_WASTE</t>
  </si>
  <si>
    <t>FUEL_EMI.ktCO2.IE.TEL.TEL.PROCESSING.STEAM.STEAM_DISTR</t>
  </si>
  <si>
    <t>FUEL_EMI.ktCO2.IE.TEL.TEL.GENERIC.MECH.ELEC</t>
  </si>
  <si>
    <t>FUEL_EMI.ktCO2.IE.TEL.TEL.DRYING.TOTAL.TOTAL</t>
  </si>
  <si>
    <t>FUEL_EMI.ktCO2.IE.TEL.TEL.DRYING.THERM.SOLIDS</t>
  </si>
  <si>
    <t>FUEL_EMI.ktCO2.IE.TEL.TEL.DRYING.THERM.LPG</t>
  </si>
  <si>
    <t>FUEL_EMI.ktCO2.IE.TEL.TEL.DRYING.THERM.DIESEL_LIQBIO</t>
  </si>
  <si>
    <t>FUEL_EMI.ktCO2.IE.TEL.TEL.DRYING.THERM.RFO</t>
  </si>
  <si>
    <t>FUEL_EMI.ktCO2.IE.TEL.TEL.DRYING.THERM.NG_BIOGAS</t>
  </si>
  <si>
    <t>FUEL_EMI.ktCO2.IE.TEL.TEL.DRYING_STEAM.TOTAL.TOTAL</t>
  </si>
  <si>
    <t>FUEL_EMI.ktCO2.IE.TEL.TEL.DRYING_STEAM.STEAM.SOLIDS</t>
  </si>
  <si>
    <t>FUEL_EMI.ktCO2.IE.TEL.TEL.DRYING_STEAM.STEAM.RFG</t>
  </si>
  <si>
    <t>FUEL_EMI.ktCO2.IE.TEL.TEL.DRYING_STEAM.STEAM.LPG</t>
  </si>
  <si>
    <t>FUEL_EMI.ktCO2.IE.TEL.TEL.DRYING_STEAM.STEAM.DIESEL_LIQBIO</t>
  </si>
  <si>
    <t>FUEL_EMI.ktCO2.IE.TEL.TEL.DRYING_STEAM.STEAM.RFO</t>
  </si>
  <si>
    <t>FUEL_EMI.ktCO2.IE.TEL.TEL.DRYING_STEAM.STEAM.OTHER</t>
  </si>
  <si>
    <t>FUEL_EMI.ktCO2.IE.TEL.TEL.DRYING_STEAM.STEAM.NG_BIOGAS</t>
  </si>
  <si>
    <t>FUEL_EMI.ktCO2.IE.TEL.TEL.DRYING_STEAM.STEAM.DERIVED</t>
  </si>
  <si>
    <t>FUEL_EMI.ktCO2.IE.TEL.TEL.DRYING_STEAM.STEAM.BIOMASS_WASTE</t>
  </si>
  <si>
    <t>FUEL_EMI.ktCO2.IE.TEL.TEL.DRYING_STEAM.STEAM.STEAM_DISTR</t>
  </si>
  <si>
    <t>FUEL_EMI.ktCO2.IE.TEL.TEL.DRYING_ELEC.ELEC.ELEC</t>
  </si>
  <si>
    <t>FUEL_EMI.ktCO2.IE.TEL.TEL.DRYING_MICROW.MICROW.ELEC</t>
  </si>
  <si>
    <t>FUEL_EMI.ktCO2.IE.TEL.TEL.FINISHING.THERM.ELEC</t>
  </si>
  <si>
    <t>VA.Meuro2015.IE.WWP.WWP</t>
  </si>
  <si>
    <t>OUTPUT.index.IE.WWP.WWP</t>
  </si>
  <si>
    <t>CAP.index.IE.WWP.WWP</t>
  </si>
  <si>
    <t>NEWCAP.index.IE.WWP.WWP</t>
  </si>
  <si>
    <t>FEC.ktoe.IE.WWP.WWP.TOTAL.TOTAL.TOTAL</t>
  </si>
  <si>
    <t>FEC.ktoe.IE.WWP.WWP.TOTAL.TOTAL.SOLIDS</t>
  </si>
  <si>
    <t>FEC.ktoe.IE.WWP.WWP.TOTAL.TOTAL.RFG</t>
  </si>
  <si>
    <t>FEC.ktoe.IE.WWP.WWP.TOTAL.TOTAL.LPG</t>
  </si>
  <si>
    <t>FEC.ktoe.IE.WWP.WWP.TOTAL.TOTAL.DIESEL</t>
  </si>
  <si>
    <t>FEC.ktoe.IE.WWP.WWP.TOTAL.TOTAL.RFO</t>
  </si>
  <si>
    <t>FEC.ktoe.IE.WWP.WWP.TOTAL.TOTAL.OTHER</t>
  </si>
  <si>
    <t>FEC.ktoe.IE.WWP.WWP.TOTAL.TOTAL.NG</t>
  </si>
  <si>
    <t>FEC.ktoe.IE.WWP.WWP.TOTAL.TOTAL.DERIVED</t>
  </si>
  <si>
    <t>FEC.ktoe.IE.WWP.WWP.TOTAL.TOTAL.BIOMASS_WASTE</t>
  </si>
  <si>
    <t>FEC.ktoe.IE.WWP.WWP.TOTAL.TOTAL.BIOGAS</t>
  </si>
  <si>
    <t>FEC.ktoe.IE.WWP.WWP.TOTAL.TOTAL.LIQBIO</t>
  </si>
  <si>
    <t>FEC.ktoe.IE.WWP.WWP.TOTAL.TOTAL.SOLAR</t>
  </si>
  <si>
    <t>FEC.ktoe.IE.WWP.WWP.TOTAL.TOTAL.GEO</t>
  </si>
  <si>
    <t>FEC.ktoe.IE.WWP.WWP.TOTAL.TOTAL.AMBIENT</t>
  </si>
  <si>
    <t>FEC.ktoe.IE.WWP.WWP.TOTAL.TOTAL.STEAM_DISTR</t>
  </si>
  <si>
    <t>FEC.ktoe.IE.WWP.WWP.TOTAL.TOTAL.ELEC</t>
  </si>
  <si>
    <t>FEC.ktoe.IE.WWP.WWP.LIGHT.GENERIC.ELEC</t>
  </si>
  <si>
    <t>FEC.ktoe.IE.WWP.WWP.AIRCOMP.GENERIC.ELEC</t>
  </si>
  <si>
    <t>FEC.ktoe.IE.WWP.WWP.MOTOR.GENERIC.ELEC</t>
  </si>
  <si>
    <t>FEC.ktoe.IE.WWP.WWP.FANS.GENERIC.ELEC</t>
  </si>
  <si>
    <t>FEC.ktoe.IE.WWP.WWP.LOW_ENTH.TOTAL.TOTAL</t>
  </si>
  <si>
    <t>FEC.ktoe.IE.WWP.WWP.LOW_ENTH.THERM.DIESEL_LIQBIO</t>
  </si>
  <si>
    <t>FEC.ktoe.IE.WWP.WWP.LOW_ENTH.THERM.NG_BIOGAS</t>
  </si>
  <si>
    <t>FEC.ktoe.IE.WWP.WWP.LOW_ENTH.THERM.SOLAR_GEO</t>
  </si>
  <si>
    <t>FEC.ktoe.IE.WWP.WWP.LOW_ENTH.HP.AMBIENT</t>
  </si>
  <si>
    <t>FEC.ktoe.IE.WWP.WWP.LOW_ENTH.THERM.ELEC</t>
  </si>
  <si>
    <t>Wood: Specific processes with steam</t>
  </si>
  <si>
    <t>FEC.ktoe.IE.WWP.WWP.PROCESSING.TOTAL.TOTAL</t>
  </si>
  <si>
    <t>FEC.ktoe.IE.WWP.WWP.PROCESSING.STEAM.SOLIDS</t>
  </si>
  <si>
    <t>FEC.ktoe.IE.WWP.WWP.PROCESSING.STEAM.RFG</t>
  </si>
  <si>
    <t>FEC.ktoe.IE.WWP.WWP.PROCESSING.STEAM.LPG</t>
  </si>
  <si>
    <t>FEC.ktoe.IE.WWP.WWP.PROCESSING.STEAM.DIESEL_LIQBIO</t>
  </si>
  <si>
    <t>FEC.ktoe.IE.WWP.WWP.PROCESSING.STEAM.RFO</t>
  </si>
  <si>
    <t>FEC.ktoe.IE.WWP.WWP.PROCESSING.STEAM.OTHER</t>
  </si>
  <si>
    <t>FEC.ktoe.IE.WWP.WWP.PROCESSING.STEAM.NG_BIOGAS</t>
  </si>
  <si>
    <t>FEC.ktoe.IE.WWP.WWP.PROCESSING.STEAM.DERIVED</t>
  </si>
  <si>
    <t>FEC.ktoe.IE.WWP.WWP.PROCESSING.STEAM.BIOMASS_WASTE</t>
  </si>
  <si>
    <t>FEC.ktoe.IE.WWP.WWP.PROCESSING.STEAM.STEAM_DISTR</t>
  </si>
  <si>
    <t>Wood: Electric mechanical processes</t>
  </si>
  <si>
    <t>FEC.ktoe.IE.WWP.WWP.GENERIC.MECH.ELEC</t>
  </si>
  <si>
    <t>Wood: Drying</t>
  </si>
  <si>
    <t>Wood: Thermal drying</t>
  </si>
  <si>
    <t>FEC.ktoe.IE.WWP.WWP.DRYING.TOTAL.TOTAL</t>
  </si>
  <si>
    <t>FEC.ktoe.IE.WWP.WWP.DRYING.THERM.SOLIDS</t>
  </si>
  <si>
    <t>FEC.ktoe.IE.WWP.WWP.DRYING.THERM.LPG</t>
  </si>
  <si>
    <t>FEC.ktoe.IE.WWP.WWP.DRYING.THERM.DIESEL_LIQBIO</t>
  </si>
  <si>
    <t>FEC.ktoe.IE.WWP.WWP.DRYING.THERM.RFO</t>
  </si>
  <si>
    <t>FEC.ktoe.IE.WWP.WWP.DRYING.THERM.NG_BIOGAS</t>
  </si>
  <si>
    <t>Wood: Steam drying</t>
  </si>
  <si>
    <t>FEC.ktoe.IE.WWP.WWP.DRYING_STEAM.TOTAL.TOTAL</t>
  </si>
  <si>
    <t>FEC.ktoe.IE.WWP.WWP.DRYING_STEAM.STEAM.SOLIDS</t>
  </si>
  <si>
    <t>FEC.ktoe.IE.WWP.WWP.DRYING_STEAM.STEAM.RFG</t>
  </si>
  <si>
    <t>FEC.ktoe.IE.WWP.WWP.DRYING_STEAM.STEAM.LPG</t>
  </si>
  <si>
    <t>FEC.ktoe.IE.WWP.WWP.DRYING_STEAM.STEAM.DIESEL_LIQBIO</t>
  </si>
  <si>
    <t>FEC.ktoe.IE.WWP.WWP.DRYING_STEAM.STEAM.RFO</t>
  </si>
  <si>
    <t>FEC.ktoe.IE.WWP.WWP.DRYING_STEAM.STEAM.OTHER</t>
  </si>
  <si>
    <t>FEC.ktoe.IE.WWP.WWP.DRYING_STEAM.STEAM.NG_BIOGAS</t>
  </si>
  <si>
    <t>FEC.ktoe.IE.WWP.WWP.DRYING_STEAM.STEAM.DERIVED</t>
  </si>
  <si>
    <t>FEC.ktoe.IE.WWP.WWP.DRYING_STEAM.STEAM.BIOMASS_WASTE</t>
  </si>
  <si>
    <t>FEC.ktoe.IE.WWP.WWP.DRYING_STEAM.STEAM.STEAM_DISTR</t>
  </si>
  <si>
    <t>Wood: Electric drying</t>
  </si>
  <si>
    <t>FEC.ktoe.IE.WWP.WWP.DRYING_ELEC.ELEC.ELEC</t>
  </si>
  <si>
    <t>Wood: Microwave drying</t>
  </si>
  <si>
    <t>FEC.ktoe.IE.WWP.WWP.DRYING_MICROW.MICROW.ELEC</t>
  </si>
  <si>
    <t>Wood: Finishing Electric</t>
  </si>
  <si>
    <t>FEC.ktoe.IE.WWP.WWP.FINISHING.ELEC.ELEC</t>
  </si>
  <si>
    <t>UED.ktoe.IE.WWP.WWP.TOTAL.TOTAL.TOTAL</t>
  </si>
  <si>
    <t>UED.ktoe.IE.WWP.WWP.LIGHT.GENERIC.ELEC</t>
  </si>
  <si>
    <t>UED.ktoe.IE.WWP.WWP.AIRCOMP.GENERIC.ELEC</t>
  </si>
  <si>
    <t>UED.ktoe.IE.WWP.WWP.MOTOR.GENERIC.ELEC</t>
  </si>
  <si>
    <t>UED.ktoe.IE.WWP.WWP.FANS.GENERIC.ELEC</t>
  </si>
  <si>
    <t>UED.ktoe.IE.WWP.WWP.LOW_ENTH.TOTAL.TOTAL</t>
  </si>
  <si>
    <t>UED.ktoe.IE.WWP.WWP.LOW_ENTH.THERM.DIESEL_LIQBIO</t>
  </si>
  <si>
    <t>UED.ktoe.IE.WWP.WWP.LOW_ENTH.THERM.NG_BIOGAS</t>
  </si>
  <si>
    <t>UED.ktoe.IE.WWP.WWP.LOW_ENTH.THERM.SOLAR_GEO</t>
  </si>
  <si>
    <t>UED.ktoe.IE.WWP.WWP.LOW_ENTH.HP.AMBIENT</t>
  </si>
  <si>
    <t>UED.ktoe.IE.WWP.WWP.LOW_ENTH.THERM.ELEC</t>
  </si>
  <si>
    <t>UED.ktoe.IE.WWP.WWP.PROCESSING.TOTAL.TOTAL</t>
  </si>
  <si>
    <t>UED.ktoe.IE.WWP.WWP.PROCESSING.STEAM.SOLIDS</t>
  </si>
  <si>
    <t>UED.ktoe.IE.WWP.WWP.PROCESSING.STEAM.RFG</t>
  </si>
  <si>
    <t>UED.ktoe.IE.WWP.WWP.PROCESSING.STEAM.LPG</t>
  </si>
  <si>
    <t>UED.ktoe.IE.WWP.WWP.PROCESSING.STEAM.DIESEL_LIQBIO</t>
  </si>
  <si>
    <t>UED.ktoe.IE.WWP.WWP.PROCESSING.STEAM.RFO</t>
  </si>
  <si>
    <t>UED.ktoe.IE.WWP.WWP.PROCESSING.STEAM.OTHER</t>
  </si>
  <si>
    <t>UED.ktoe.IE.WWP.WWP.PROCESSING.STEAM.NG_BIOGAS</t>
  </si>
  <si>
    <t>UED.ktoe.IE.WWP.WWP.PROCESSING.STEAM.DERIVED</t>
  </si>
  <si>
    <t>UED.ktoe.IE.WWP.WWP.PROCESSING.STEAM.BIOMASS_WASTE</t>
  </si>
  <si>
    <t>UED.ktoe.IE.WWP.WWP.PROCESSING.STEAM.STEAM_DISTR</t>
  </si>
  <si>
    <t>UED.ktoe.IE.WWP.WWP.GENERIC.MECH.ELEC</t>
  </si>
  <si>
    <t>UED.ktoe.IE.WWP.WWP.DRYING.TOTAL.TOTAL</t>
  </si>
  <si>
    <t>UED.ktoe.IE.WWP.WWP.DRYING.THERM.SOLIDS</t>
  </si>
  <si>
    <t>UED.ktoe.IE.WWP.WWP.DRYING.THERM.LPG</t>
  </si>
  <si>
    <t>UED.ktoe.IE.WWP.WWP.DRYING.THERM.DIESEL_LIQBIO</t>
  </si>
  <si>
    <t>UED.ktoe.IE.WWP.WWP.DRYING.THERM.RFO</t>
  </si>
  <si>
    <t>UED.ktoe.IE.WWP.WWP.DRYING.THERM.NG_BIOGAS</t>
  </si>
  <si>
    <t>UED.ktoe.IE.WWP.WWP.DRYING_STEAM.TOTAL.TOTAL</t>
  </si>
  <si>
    <t>UED.ktoe.IE.WWP.WWP.DRYING_STEAM.STEAM.SOLIDS</t>
  </si>
  <si>
    <t>UED.ktoe.IE.WWP.WWP.DRYING_STEAM.STEAM.RFG</t>
  </si>
  <si>
    <t>UED.ktoe.IE.WWP.WWP.DRYING_STEAM.STEAM.LPG</t>
  </si>
  <si>
    <t>UED.ktoe.IE.WWP.WWP.DRYING_STEAM.STEAM.DIESEL_LIQBIO</t>
  </si>
  <si>
    <t>UED.ktoe.IE.WWP.WWP.DRYING_STEAM.STEAM.RFO</t>
  </si>
  <si>
    <t>UED.ktoe.IE.WWP.WWP.DRYING_STEAM.STEAM.OTHER</t>
  </si>
  <si>
    <t>UED.ktoe.IE.WWP.WWP.DRYING_STEAM.STEAM.NG_BIOGAS</t>
  </si>
  <si>
    <t>UED.ktoe.IE.WWP.WWP.DRYING_STEAM.STEAM.DERIVED</t>
  </si>
  <si>
    <t>UED.ktoe.IE.WWP.WWP.DRYING_STEAM.STEAM.BIOMASS_WASTE</t>
  </si>
  <si>
    <t>UED.ktoe.IE.WWP.WWP.DRYING_STEAM.STEAM.STEAM_DISTR</t>
  </si>
  <si>
    <t>UED.ktoe.IE.WWP.WWP.DRYING_ELEC.ELEC.ELEC</t>
  </si>
  <si>
    <t>UED.ktoe.IE.WWP.WWP.DRYING_MICROW.MICROW.ELEC</t>
  </si>
  <si>
    <t>UED.ktoe.IE.WWP.WWP.FINISHING.ELEC.ELEC</t>
  </si>
  <si>
    <t>FUEL_EMI.ktCO2.IE.WWP.WWP.TOTAL.TOTAL.TOTAL</t>
  </si>
  <si>
    <t>FUEL_EMI.ktCO2.IE.WWP.WWP.LIGHT.GENERIC.ELEC</t>
  </si>
  <si>
    <t>FUEL_EMI.ktCO2.IE.WWP.WWP.AIRCOMP.GENERIC.ELEC</t>
  </si>
  <si>
    <t>FUEL_EMI.ktCO2.IE.WWP.WWP.MOTOR.GENERIC.ELEC</t>
  </si>
  <si>
    <t>FUEL_EMI.ktCO2.IE.WWP.WWP.FANS.GENERIC.ELEC</t>
  </si>
  <si>
    <t>FUEL_EMI.ktCO2.IE.WWP.WWP.LOW_ENTH.TOTAL.TOTAL</t>
  </si>
  <si>
    <t>FUEL_EMI.ktCO2.IE.WWP.WWP.LOW_ENTH.THERM.DIESEL_LIQBIO</t>
  </si>
  <si>
    <t>FUEL_EMI.ktCO2.IE.WWP.WWP.LOW_ENTH.THERM.NG_BIOGAS</t>
  </si>
  <si>
    <t>FUEL_EMI.ktCO2.IE.WWP.WWP.LOW_ENTH.THERM.SOLAR_GEO</t>
  </si>
  <si>
    <t>FUEL_EMI.ktCO2.IE.WWP.WWP.LOW_ENTH.HP.AMBIENT</t>
  </si>
  <si>
    <t>FUEL_EMI.ktCO2.IE.WWP.WWP.LOW_ENTH.THERM.ELEC</t>
  </si>
  <si>
    <t>FUEL_EMI.ktCO2.IE.WWP.WWP.PROCESSING.TOTAL.TOTAL</t>
  </si>
  <si>
    <t>FUEL_EMI.ktCO2.IE.WWP.WWP.PROCESSING.STEAM.SOLIDS</t>
  </si>
  <si>
    <t>FUEL_EMI.ktCO2.IE.WWP.WWP.PROCESSING.STEAM.RFG</t>
  </si>
  <si>
    <t>FUEL_EMI.ktCO2.IE.WWP.WWP.PROCESSING.STEAM.LPG</t>
  </si>
  <si>
    <t>FUEL_EMI.ktCO2.IE.WWP.WWP.PROCESSING.STEAM.DIESEL_LIQBIO</t>
  </si>
  <si>
    <t>FUEL_EMI.ktCO2.IE.WWP.WWP.PROCESSING.STEAM.RFO</t>
  </si>
  <si>
    <t>FUEL_EMI.ktCO2.IE.WWP.WWP.PROCESSING.STEAM.OTHER</t>
  </si>
  <si>
    <t>FUEL_EMI.ktCO2.IE.WWP.WWP.PROCESSING.STEAM.NG_BIOGAS</t>
  </si>
  <si>
    <t>FUEL_EMI.ktCO2.IE.WWP.WWP.PROCESSING.STEAM.DERIVED</t>
  </si>
  <si>
    <t>FUEL_EMI.ktCO2.IE.WWP.WWP.PROCESSING.STEAM.BIOMASS_WASTE</t>
  </si>
  <si>
    <t>FUEL_EMI.ktCO2.IE.WWP.WWP.PROCESSING.STEAM.STEAM_DISTR</t>
  </si>
  <si>
    <t>FUEL_EMI.ktCO2.IE.WWP.WWP.GENERIC.MECH.ELEC</t>
  </si>
  <si>
    <t>FUEL_EMI.ktCO2.IE.WWP.WWP.DRYING.TOTAL.TOTAL</t>
  </si>
  <si>
    <t>FUEL_EMI.ktCO2.IE.WWP.WWP.DRYING.THERM.SOLIDS</t>
  </si>
  <si>
    <t>FUEL_EMI.ktCO2.IE.WWP.WWP.DRYING.THERM.LPG</t>
  </si>
  <si>
    <t>FUEL_EMI.ktCO2.IE.WWP.WWP.DRYING.THERM.DIESEL_LIQBIO</t>
  </si>
  <si>
    <t>FUEL_EMI.ktCO2.IE.WWP.WWP.DRYING.THERM.RFO</t>
  </si>
  <si>
    <t>FUEL_EMI.ktCO2.IE.WWP.WWP.DRYING.THERM.NG_BIOGAS</t>
  </si>
  <si>
    <t>FUEL_EMI.ktCO2.IE.WWP.WWP.DRYING_STEAM.TOTAL.TOTAL</t>
  </si>
  <si>
    <t>FUEL_EMI.ktCO2.IE.WWP.WWP.DRYING_STEAM.STEAM.SOLIDS</t>
  </si>
  <si>
    <t>FUEL_EMI.ktCO2.IE.WWP.WWP.DRYING_STEAM.STEAM.RFG</t>
  </si>
  <si>
    <t>FUEL_EMI.ktCO2.IE.WWP.WWP.DRYING_STEAM.STEAM.LPG</t>
  </si>
  <si>
    <t>FUEL_EMI.ktCO2.IE.WWP.WWP.DRYING_STEAM.STEAM.DIESEL_LIQBIO</t>
  </si>
  <si>
    <t>FUEL_EMI.ktCO2.IE.WWP.WWP.DRYING_STEAM.STEAM.RFO</t>
  </si>
  <si>
    <t>FUEL_EMI.ktCO2.IE.WWP.WWP.DRYING_STEAM.STEAM.OTHER</t>
  </si>
  <si>
    <t>FUEL_EMI.ktCO2.IE.WWP.WWP.DRYING_STEAM.STEAM.NG_BIOGAS</t>
  </si>
  <si>
    <t>FUEL_EMI.ktCO2.IE.WWP.WWP.DRYING_STEAM.STEAM.DERIVED</t>
  </si>
  <si>
    <t>FUEL_EMI.ktCO2.IE.WWP.WWP.DRYING_STEAM.STEAM.BIOMASS_WASTE</t>
  </si>
  <si>
    <t>FUEL_EMI.ktCO2.IE.WWP.WWP.DRYING_STEAM.STEAM.STEAM_DISTR</t>
  </si>
  <si>
    <t>FUEL_EMI.ktCO2.IE.WWP.WWP.DRYING_ELEC.ELEC.ELEC</t>
  </si>
  <si>
    <t>FUEL_EMI.ktCO2.IE.WWP.WWP.DRYING_MICROW.MICROW.ELEC</t>
  </si>
  <si>
    <t>FUEL_EMI.ktCO2.IE.WWP.WWP.FINISHING.ELEC.ELEC</t>
  </si>
  <si>
    <t>VA.Meuro2015.IE.OIS.OIS</t>
  </si>
  <si>
    <t>OUTPUT.index.IE.OIS.OIS</t>
  </si>
  <si>
    <t>CAP.index.IE.OIS.OIS</t>
  </si>
  <si>
    <t>NEWCAP.index.IE.OIS.OIS</t>
  </si>
  <si>
    <t>Energy consumption (ktoe)*</t>
  </si>
  <si>
    <t>FEC.ktoe.IE.OIS.OIS.TOTAL.TOTAL.TOTAL</t>
  </si>
  <si>
    <t>FEC.ktoe.IE.OIS.OIS.TOTAL.TOTAL.SOLIDS</t>
  </si>
  <si>
    <t>FEC.ktoe.IE.OIS.OIS.TOTAL.TOTAL.RFG</t>
  </si>
  <si>
    <t>FEC.ktoe.IE.OIS.OIS.TOTAL.TOTAL.LPG</t>
  </si>
  <si>
    <t>FEC.ktoe.IE.OIS.OIS.TOTAL.TOTAL.DIESEL</t>
  </si>
  <si>
    <t>FEC.ktoe.IE.OIS.OIS.TOTAL.TOTAL.RFO</t>
  </si>
  <si>
    <t>FEC.ktoe.IE.OIS.OIS.TOTAL.TOTAL.OTHER</t>
  </si>
  <si>
    <t>FEC.ktoe.IE.OIS.OIS.TOTAL.TOTAL.NG</t>
  </si>
  <si>
    <t>FEC.ktoe.IE.OIS.OIS.TOTAL.TOTAL.DERIVED</t>
  </si>
  <si>
    <t>FEC.ktoe.IE.OIS.OIS.TOTAL.TOTAL.BIOMASS_WASTE</t>
  </si>
  <si>
    <t>FEC.ktoe.IE.OIS.OIS.TOTAL.TOTAL.BIOGAS</t>
  </si>
  <si>
    <t>FEC.ktoe.IE.OIS.OIS.TOTAL.TOTAL.LIQBIO</t>
  </si>
  <si>
    <t>FEC.ktoe.IE.OIS.OIS.TOTAL.TOTAL.SOLAR</t>
  </si>
  <si>
    <t>FEC.ktoe.IE.OIS.OIS.TOTAL.TOTAL.GEO</t>
  </si>
  <si>
    <t>FEC.ktoe.IE.OIS.OIS.TOTAL.TOTAL.AMBIENT</t>
  </si>
  <si>
    <t>FEC.ktoe.IE.OIS.OIS.TOTAL.TOTAL.STEAM_DISTR</t>
  </si>
  <si>
    <t>FEC.ktoe.IE.OIS.OIS.TOTAL.TOTAL.ELEC</t>
  </si>
  <si>
    <t>*Energy consumption includes consumption in Mining and Quarrying and Construction sectors</t>
  </si>
  <si>
    <t>FEC.ktoe.IE.OIS.OIS.LIGHT.GENERIC.ELEC</t>
  </si>
  <si>
    <t>FEC.ktoe.IE.OIS.OIS.AIRCOMP.GENERIC.ELEC</t>
  </si>
  <si>
    <t>FEC.ktoe.IE.OIS.OIS.MOTOR.GENERIC.ELEC</t>
  </si>
  <si>
    <t>FEC.ktoe.IE.OIS.OIS.FANS.GENERIC.ELEC</t>
  </si>
  <si>
    <t>FEC.ktoe.IE.OIS.OIS.LOW_ENTH.TOTAL.TOTAL</t>
  </si>
  <si>
    <t>FEC.ktoe.IE.OIS.OIS.LOW_ENTH.THERM.DIESEL_LIQBIO</t>
  </si>
  <si>
    <t>FEC.ktoe.IE.OIS.OIS.LOW_ENTH.THERM.NG_BIOGAS</t>
  </si>
  <si>
    <t>FEC.ktoe.IE.OIS.OIS.LOW_ENTH.THERM.SOLAR_GEO</t>
  </si>
  <si>
    <t>FEC.ktoe.IE.OIS.OIS.LOW_ENTH.HP.AMBIENT</t>
  </si>
  <si>
    <t>FEC.ktoe.IE.OIS.OIS.LOW_ENTH.THERM.ELEC</t>
  </si>
  <si>
    <t>Other Industrial sectors: Steam processing</t>
  </si>
  <si>
    <t>FEC.ktoe.IE.OIS.OIS.PROCESSING.TOTAL.TOTAL</t>
  </si>
  <si>
    <t>FEC.ktoe.IE.OIS.OIS.PROCESSING.STEAM.SOLIDS</t>
  </si>
  <si>
    <t>FEC.ktoe.IE.OIS.OIS.PROCESSING.STEAM.RFG</t>
  </si>
  <si>
    <t>FEC.ktoe.IE.OIS.OIS.PROCESSING.STEAM.LPG</t>
  </si>
  <si>
    <t>FEC.ktoe.IE.OIS.OIS.PROCESSING.STEAM.DIESEL_LIQBIO</t>
  </si>
  <si>
    <t>FEC.ktoe.IE.OIS.OIS.PROCESSING.STEAM.RFO</t>
  </si>
  <si>
    <t>FEC.ktoe.IE.OIS.OIS.PROCESSING.STEAM.OTHER</t>
  </si>
  <si>
    <t>FEC.ktoe.IE.OIS.OIS.PROCESSING.STEAM.NG_BIOGAS</t>
  </si>
  <si>
    <t>FEC.ktoe.IE.OIS.OIS.PROCESSING.STEAM.DERIVED</t>
  </si>
  <si>
    <t>FEC.ktoe.IE.OIS.OIS.PROCESSING.STEAM.BIOMASS_WASTE</t>
  </si>
  <si>
    <t>FEC.ktoe.IE.OIS.OIS.PROCESSING.STEAM.STEAM_DISTR</t>
  </si>
  <si>
    <t>Other Industrial sectors: Process heating</t>
  </si>
  <si>
    <t>Other Industrial sectors: Thermal processing</t>
  </si>
  <si>
    <t>FEC.ktoe.IE.OIS.OIS.PROC_HEAT.TOTAL.TOTAL</t>
  </si>
  <si>
    <t>FEC.ktoe.IE.OIS.OIS.PROC_HEAT.THERM.SOLIDS</t>
  </si>
  <si>
    <t>FEC.ktoe.IE.OIS.OIS.PROC_HEAT.THERM.LPG</t>
  </si>
  <si>
    <t>FEC.ktoe.IE.OIS.OIS.PROC_HEAT.THERM.DIESEL_LIQBIO</t>
  </si>
  <si>
    <t>FEC.ktoe.IE.OIS.OIS.PROC_HEAT.THERM.RFO</t>
  </si>
  <si>
    <t>FEC.ktoe.IE.OIS.OIS.PROC_HEAT.THERM.NG_BIOGAS</t>
  </si>
  <si>
    <t>Other Industrial sectors: Electric processing</t>
  </si>
  <si>
    <t>FEC.ktoe.IE.OIS.OIS.PROC_HEAT_ELEC.ELEC.ELEC</t>
  </si>
  <si>
    <t>Other Industrial sectors: Drying</t>
  </si>
  <si>
    <t>Other Industries: Thermal drying</t>
  </si>
  <si>
    <t>FEC.ktoe.IE.OIS.OIS.DRYING.TOTAL.TOTAL</t>
  </si>
  <si>
    <t>FEC.ktoe.IE.OIS.OIS.DRYING.THERM.SOLIDS</t>
  </si>
  <si>
    <t>FEC.ktoe.IE.OIS.OIS.DRYING.THERM.LPG</t>
  </si>
  <si>
    <t>FEC.ktoe.IE.OIS.OIS.DRYING.THERM.DIESEL_LIQBIO</t>
  </si>
  <si>
    <t>FEC.ktoe.IE.OIS.OIS.DRYING.THERM.RFO</t>
  </si>
  <si>
    <t>FEC.ktoe.IE.OIS.OIS.DRYING.THERM.NG_BIOGAS</t>
  </si>
  <si>
    <t>Other Industries: Steam drying</t>
  </si>
  <si>
    <t>FEC.ktoe.IE.OIS.OIS.DRYING_STEAM.TOTAL.TOTAL</t>
  </si>
  <si>
    <t>FEC.ktoe.IE.OIS.OIS.DRYING_STEAM.STEAM.SOLIDS</t>
  </si>
  <si>
    <t>FEC.ktoe.IE.OIS.OIS.DRYING_STEAM.STEAM.RFG</t>
  </si>
  <si>
    <t>FEC.ktoe.IE.OIS.OIS.DRYING_STEAM.STEAM.LPG</t>
  </si>
  <si>
    <t>FEC.ktoe.IE.OIS.OIS.DRYING_STEAM.STEAM.DIESEL_LIQBIO</t>
  </si>
  <si>
    <t>FEC.ktoe.IE.OIS.OIS.DRYING_STEAM.STEAM.RFO</t>
  </si>
  <si>
    <t>FEC.ktoe.IE.OIS.OIS.DRYING_STEAM.STEAM.OTHER</t>
  </si>
  <si>
    <t>FEC.ktoe.IE.OIS.OIS.DRYING_STEAM.STEAM.NG_BIOGAS</t>
  </si>
  <si>
    <t>FEC.ktoe.IE.OIS.OIS.DRYING_STEAM.STEAM.DERIVED</t>
  </si>
  <si>
    <t>FEC.ktoe.IE.OIS.OIS.DRYING_STEAM.STEAM.BIOMASS_WASTE</t>
  </si>
  <si>
    <t>FEC.ktoe.IE.OIS.OIS.DRYING_STEAM.STEAM.STEAM_DISTR</t>
  </si>
  <si>
    <t>Other Industries: Electric drying</t>
  </si>
  <si>
    <t>FEC.ktoe.IE.OIS.OIS.DRYING_ELEC.ELEC.ELEC</t>
  </si>
  <si>
    <t>Other Industrial sectors: Process Cooling</t>
  </si>
  <si>
    <t>Other Industries: Thermal cooling</t>
  </si>
  <si>
    <t>FEC.ktoe.IE.OIS.OIS.PROC_COOL_THERM.THERM.NG_BIOGAS</t>
  </si>
  <si>
    <t>Other Industries: Steam cooling</t>
  </si>
  <si>
    <t>FEC.ktoe.IE.OIS.OIS.PROC_COOL_STEAM.TOTAL.TOTAL</t>
  </si>
  <si>
    <t>FEC.ktoe.IE.OIS.OIS.PROC_COOL_STEAM.STEAM.SOLIDS</t>
  </si>
  <si>
    <t>FEC.ktoe.IE.OIS.OIS.PROC_COOL_STEAM.STEAM.RFG</t>
  </si>
  <si>
    <t>FEC.ktoe.IE.OIS.OIS.PROC_COOL_STEAM.STEAM.LPG</t>
  </si>
  <si>
    <t>FEC.ktoe.IE.OIS.OIS.PROC_COOL_STEAM.STEAM.DIESEL_LIQBIO</t>
  </si>
  <si>
    <t>FEC.ktoe.IE.OIS.OIS.PROC_COOL_STEAM.STEAM.RFO</t>
  </si>
  <si>
    <t>FEC.ktoe.IE.OIS.OIS.PROC_COOL_STEAM.STEAM.OTHER</t>
  </si>
  <si>
    <t>FEC.ktoe.IE.OIS.OIS.PROC_COOL_STEAM.STEAM.NG_BIOGAS</t>
  </si>
  <si>
    <t>FEC.ktoe.IE.OIS.OIS.PROC_COOL_STEAM.STEAM.DERIVED</t>
  </si>
  <si>
    <t>FEC.ktoe.IE.OIS.OIS.PROC_COOL_STEAM.STEAM.BIOMASS_WASTE</t>
  </si>
  <si>
    <t>FEC.ktoe.IE.OIS.OIS.PROC_COOL_STEAM.STEAM.STEAM_DISTR</t>
  </si>
  <si>
    <t>Other Industries: Electric cooling</t>
  </si>
  <si>
    <t>FEC.ktoe.IE.OIS.OIS.PROC_COOL_ELEC.ELEC.ELEC</t>
  </si>
  <si>
    <t>Other Industrial sectors: Diesel motors (incl. biofuels)</t>
  </si>
  <si>
    <t>FEC.ktoe.IE.OIS.OIS.MOTOR.MECH.DIESEL_LIQBIO</t>
  </si>
  <si>
    <t>Other Industrial sectors: Electric machinery</t>
  </si>
  <si>
    <t>FEC.ktoe.IE.OIS.OIS.GENERIC.MECH.ELEC</t>
  </si>
  <si>
    <t>Other Industrial sectors: Diesel motors</t>
  </si>
  <si>
    <t>UED.ktoe.IE.OIS.OIS.TOTAL.TOTAL.TOTAL</t>
  </si>
  <si>
    <t>UED.ktoe.IE.OIS.OIS.LIGHT.GENERIC.ELEC</t>
  </si>
  <si>
    <t>UED.ktoe.IE.OIS.OIS.AIRCOMP.GENERIC.ELEC</t>
  </si>
  <si>
    <t>UED.ktoe.IE.OIS.OIS.MOTOR.GENERIC.ELEC</t>
  </si>
  <si>
    <t>UED.ktoe.IE.OIS.OIS.FANS.GENERIC.ELEC</t>
  </si>
  <si>
    <t>UED.ktoe.IE.OIS.OIS.LOW_ENTH.TOTAL.TOTAL</t>
  </si>
  <si>
    <t>UED.ktoe.IE.OIS.OIS.LOW_ENTH.THERM.DIESEL_LIQBIO</t>
  </si>
  <si>
    <t>UED.ktoe.IE.OIS.OIS.LOW_ENTH.THERM.NG_BIOGAS</t>
  </si>
  <si>
    <t>UED.ktoe.IE.OIS.OIS.LOW_ENTH.THERM.SOLAR_GEO</t>
  </si>
  <si>
    <t>UED.ktoe.IE.OIS.OIS.LOW_ENTH.HP.AMBIENT</t>
  </si>
  <si>
    <t>UED.ktoe.IE.OIS.OIS.LOW_ENTH.THERM.ELEC</t>
  </si>
  <si>
    <t>UED.ktoe.IE.OIS.OIS.PROCESSING.TOTAL.TOTAL</t>
  </si>
  <si>
    <t>UED.ktoe.IE.OIS.OIS.PROCESSING.STEAM.SOLIDS</t>
  </si>
  <si>
    <t>UED.ktoe.IE.OIS.OIS.PROCESSING.STEAM.RFG</t>
  </si>
  <si>
    <t>UED.ktoe.IE.OIS.OIS.PROCESSING.STEAM.LPG</t>
  </si>
  <si>
    <t>UED.ktoe.IE.OIS.OIS.PROCESSING.STEAM.DIESEL_LIQBIO</t>
  </si>
  <si>
    <t>UED.ktoe.IE.OIS.OIS.PROCESSING.STEAM.RFO</t>
  </si>
  <si>
    <t>UED.ktoe.IE.OIS.OIS.PROCESSING.STEAM.OTHER</t>
  </si>
  <si>
    <t>UED.ktoe.IE.OIS.OIS.PROCESSING.STEAM.NG_BIOGAS</t>
  </si>
  <si>
    <t>UED.ktoe.IE.OIS.OIS.PROCESSING.STEAM.DERIVED</t>
  </si>
  <si>
    <t>UED.ktoe.IE.OIS.OIS.PROCESSING.STEAM.BIOMASS_WASTE</t>
  </si>
  <si>
    <t>UED.ktoe.IE.OIS.OIS.PROCESSING.STEAM.STEAM_DISTR</t>
  </si>
  <si>
    <t>UED.ktoe.IE.OIS.OIS.PROC_HEAT.TOTAL.TOTAL</t>
  </si>
  <si>
    <t>UED.ktoe.IE.OIS.OIS.PROC_HEAT.THERM.SOLIDS</t>
  </si>
  <si>
    <t>UED.ktoe.IE.OIS.OIS.PROC_HEAT.THERM.LPG</t>
  </si>
  <si>
    <t>UED.ktoe.IE.OIS.OIS.PROC_HEAT.THERM.DIESEL_LIQBIO</t>
  </si>
  <si>
    <t>UED.ktoe.IE.OIS.OIS.PROC_HEAT.THERM.RFO</t>
  </si>
  <si>
    <t>UED.ktoe.IE.OIS.OIS.PROC_HEAT.THERM.NG_BIOGAS</t>
  </si>
  <si>
    <t>UED.ktoe.IE.OIS.OIS.PROC_HEAT_ELEC.ELEC.ELEC</t>
  </si>
  <si>
    <t>UED.ktoe.IE.OIS.OIS.DRYING.TOTAL.TOTAL</t>
  </si>
  <si>
    <t>UED.ktoe.IE.OIS.OIS.DRYING.THERM.SOLIDS</t>
  </si>
  <si>
    <t>UED.ktoe.IE.OIS.OIS.DRYING.THERM.LPG</t>
  </si>
  <si>
    <t>UED.ktoe.IE.OIS.OIS.DRYING.THERM.DIESEL_LIQBIO</t>
  </si>
  <si>
    <t>UED.ktoe.IE.OIS.OIS.DRYING.THERM.RFO</t>
  </si>
  <si>
    <t>UED.ktoe.IE.OIS.OIS.DRYING.THERM.NG_BIOGAS</t>
  </si>
  <si>
    <t>UED.ktoe.IE.OIS.OIS.DRYING_STEAM.TOTAL.TOTAL</t>
  </si>
  <si>
    <t>UED.ktoe.IE.OIS.OIS.DRYING_STEAM.STEAM.SOLIDS</t>
  </si>
  <si>
    <t>UED.ktoe.IE.OIS.OIS.DRYING_STEAM.STEAM.RFG</t>
  </si>
  <si>
    <t>UED.ktoe.IE.OIS.OIS.DRYING_STEAM.STEAM.LPG</t>
  </si>
  <si>
    <t>UED.ktoe.IE.OIS.OIS.DRYING_STEAM.STEAM.DIESEL_LIQBIO</t>
  </si>
  <si>
    <t>UED.ktoe.IE.OIS.OIS.DRYING_STEAM.STEAM.RFO</t>
  </si>
  <si>
    <t>UED.ktoe.IE.OIS.OIS.DRYING_STEAM.STEAM.OTHER</t>
  </si>
  <si>
    <t>UED.ktoe.IE.OIS.OIS.DRYING_STEAM.STEAM.NG_BIOGAS</t>
  </si>
  <si>
    <t>UED.ktoe.IE.OIS.OIS.DRYING_STEAM.STEAM.DERIVED</t>
  </si>
  <si>
    <t>UED.ktoe.IE.OIS.OIS.DRYING_STEAM.STEAM.BIOMASS_WASTE</t>
  </si>
  <si>
    <t>UED.ktoe.IE.OIS.OIS.DRYING_STEAM.STEAM.STEAM_DISTR</t>
  </si>
  <si>
    <t>UED.ktoe.IE.OIS.OIS.DRYING_ELEC.ELEC.ELEC</t>
  </si>
  <si>
    <t>UED.ktoe.IE.OIS.OIS.PROC_COOL_THERM.THERM.NG_BIOGAS</t>
  </si>
  <si>
    <t>UED.ktoe.IE.OIS.OIS.PROC_COOL_STEAM.TOTAL.TOTAL</t>
  </si>
  <si>
    <t>UED.ktoe.IE.OIS.OIS.PROC_COOL_STEAM.STEAM.SOLIDS</t>
  </si>
  <si>
    <t>UED.ktoe.IE.OIS.OIS.PROC_COOL_STEAM.STEAM.RFG</t>
  </si>
  <si>
    <t>UED.ktoe.IE.OIS.OIS.PROC_COOL_STEAM.STEAM.LPG</t>
  </si>
  <si>
    <t>UED.ktoe.IE.OIS.OIS.PROC_COOL_STEAM.STEAM.DIESEL_LIQBIO</t>
  </si>
  <si>
    <t>UED.ktoe.IE.OIS.OIS.PROC_COOL_STEAM.STEAM.RFO</t>
  </si>
  <si>
    <t>UED.ktoe.IE.OIS.OIS.PROC_COOL_STEAM.STEAM.OTHER</t>
  </si>
  <si>
    <t>UED.ktoe.IE.OIS.OIS.PROC_COOL_STEAM.STEAM.NG_BIOGAS</t>
  </si>
  <si>
    <t>UED.ktoe.IE.OIS.OIS.PROC_COOL_STEAM.STEAM.DERIVED</t>
  </si>
  <si>
    <t>UED.ktoe.IE.OIS.OIS.PROC_COOL_STEAM.STEAM.BIOMASS_WASTE</t>
  </si>
  <si>
    <t>UED.ktoe.IE.OIS.OIS.PROC_COOL_STEAM.STEAM.STEAM_DISTR</t>
  </si>
  <si>
    <t>UED.ktoe.IE.OIS.OIS.PROC_COOL_ELEC.ELEC.ELEC</t>
  </si>
  <si>
    <t>UED.ktoe.IE.OIS.OIS.MOTOR.MECH.DIESEL_LIQBIO</t>
  </si>
  <si>
    <t>UED.ktoe.IE.OIS.OIS.GENERIC.MECH.ELEC</t>
  </si>
  <si>
    <t>FUEL_EMI.ktCO2.IE.OIS.OIS.TOTAL.TOTAL.TOTAL</t>
  </si>
  <si>
    <t>FUEL_EMI.ktCO2.IE.OIS.OIS.LIGHT.GENERIC.ELEC</t>
  </si>
  <si>
    <t>FUEL_EMI.ktCO2.IE.OIS.OIS.AIRCOMP.GENERIC.ELEC</t>
  </si>
  <si>
    <t>FUEL_EMI.ktCO2.IE.OIS.OIS.MOTOR.GENERIC.ELEC</t>
  </si>
  <si>
    <t>FUEL_EMI.ktCO2.IE.OIS.OIS.FANS.GENERIC.ELEC</t>
  </si>
  <si>
    <t>FUEL_EMI.ktCO2.IE.OIS.OIS.LOW_ENTH.TOTAL.TOTAL</t>
  </si>
  <si>
    <t>FUEL_EMI.ktCO2.IE.OIS.OIS.LOW_ENTH.THERM.DIESEL_LIQBIO</t>
  </si>
  <si>
    <t>FUEL_EMI.ktCO2.IE.OIS.OIS.LOW_ENTH.THERM.NG_BIOGAS</t>
  </si>
  <si>
    <t>FUEL_EMI.ktCO2.IE.OIS.OIS.LOW_ENTH.THERM.SOLAR_GEO</t>
  </si>
  <si>
    <t>FUEL_EMI.ktCO2.IE.OIS.OIS.LOW_ENTH.HP.AMBIENT</t>
  </si>
  <si>
    <t>FUEL_EMI.ktCO2.IE.OIS.OIS.LOW_ENTH.THERM.ELEC</t>
  </si>
  <si>
    <t>FUEL_EMI.ktCO2.IE.OIS.OIS.PROCESSING.TOTAL.TOTAL</t>
  </si>
  <si>
    <t>FUEL_EMI.ktCO2.IE.OIS.OIS.PROCESSING.STEAM.SOLIDS</t>
  </si>
  <si>
    <t>FUEL_EMI.ktCO2.IE.OIS.OIS.PROCESSING.STEAM.RFG</t>
  </si>
  <si>
    <t>FUEL_EMI.ktCO2.IE.OIS.OIS.PROCESSING.STEAM.LPG</t>
  </si>
  <si>
    <t>FUEL_EMI.ktCO2.IE.OIS.OIS.PROCESSING.STEAM.DIESEL_LIQBIO</t>
  </si>
  <si>
    <t>FUEL_EMI.ktCO2.IE.OIS.OIS.PROCESSING.STEAM.RFO</t>
  </si>
  <si>
    <t>FUEL_EMI.ktCO2.IE.OIS.OIS.PROCESSING.STEAM.OTHER</t>
  </si>
  <si>
    <t>FUEL_EMI.ktCO2.IE.OIS.OIS.PROCESSING.STEAM.NG_BIOGAS</t>
  </si>
  <si>
    <t>FUEL_EMI.ktCO2.IE.OIS.OIS.PROCESSING.STEAM.DERIVED</t>
  </si>
  <si>
    <t>FUEL_EMI.ktCO2.IE.OIS.OIS.PROCESSING.STEAM.BIOMASS_WASTE</t>
  </si>
  <si>
    <t>FUEL_EMI.ktCO2.IE.OIS.OIS.PROCESSING.STEAM.STEAM_DISTR</t>
  </si>
  <si>
    <t>FUEL_EMI.ktCO2.IE.OIS.OIS.PROC_HEAT.TOTAL.TOTAL</t>
  </si>
  <si>
    <t>FUEL_EMI.ktCO2.IE.OIS.OIS.PROC_HEAT.THERM.SOLIDS</t>
  </si>
  <si>
    <t>FUEL_EMI.ktCO2.IE.OIS.OIS.PROC_HEAT.THERM.LPG</t>
  </si>
  <si>
    <t>FUEL_EMI.ktCO2.IE.OIS.OIS.PROC_HEAT.THERM.DIESEL_LIQBIO</t>
  </si>
  <si>
    <t>FUEL_EMI.ktCO2.IE.OIS.OIS.PROC_HEAT.THERM.RFO</t>
  </si>
  <si>
    <t>FUEL_EMI.ktCO2.IE.OIS.OIS.PROC_HEAT.THERM.NG_BIOGAS</t>
  </si>
  <si>
    <t>FUEL_EMI.ktCO2.IE.OIS.OIS.PROC_HEAT_ELEC.ELEC.ELEC</t>
  </si>
  <si>
    <t>FUEL_EMI.ktCO2.IE.OIS.OIS.DRYING.TOTAL.TOTAL</t>
  </si>
  <si>
    <t>FUEL_EMI.ktCO2.IE.OIS.OIS.DRYING.THERM.SOLIDS</t>
  </si>
  <si>
    <t>FUEL_EMI.ktCO2.IE.OIS.OIS.DRYING.THERM.LPG</t>
  </si>
  <si>
    <t>FUEL_EMI.ktCO2.IE.OIS.OIS.DRYING.THERM.DIESEL_LIQBIO</t>
  </si>
  <si>
    <t>FUEL_EMI.ktCO2.IE.OIS.OIS.DRYING.THERM.RFO</t>
  </si>
  <si>
    <t>FUEL_EMI.ktCO2.IE.OIS.OIS.DRYING.THERM.NG_BIOGAS</t>
  </si>
  <si>
    <t>FUEL_EMI.ktCO2.IE.OIS.OIS.DRYING_STEAM.TOTAL.TOTAL</t>
  </si>
  <si>
    <t>FUEL_EMI.ktCO2.IE.OIS.OIS.DRYING_STEAM.STEAM.SOLIDS</t>
  </si>
  <si>
    <t>FUEL_EMI.ktCO2.IE.OIS.OIS.DRYING_STEAM.STEAM.RFG</t>
  </si>
  <si>
    <t>FUEL_EMI.ktCO2.IE.OIS.OIS.DRYING_STEAM.STEAM.LPG</t>
  </si>
  <si>
    <t>FUEL_EMI.ktCO2.IE.OIS.OIS.DRYING_STEAM.STEAM.DIESEL_LIQBIO</t>
  </si>
  <si>
    <t>FUEL_EMI.ktCO2.IE.OIS.OIS.DRYING_STEAM.STEAM.RFO</t>
  </si>
  <si>
    <t>FUEL_EMI.ktCO2.IE.OIS.OIS.DRYING_STEAM.STEAM.OTHER</t>
  </si>
  <si>
    <t>FUEL_EMI.ktCO2.IE.OIS.OIS.DRYING_STEAM.STEAM.NG_BIOGAS</t>
  </si>
  <si>
    <t>FUEL_EMI.ktCO2.IE.OIS.OIS.DRYING_STEAM.STEAM.DERIVED</t>
  </si>
  <si>
    <t>FUEL_EMI.ktCO2.IE.OIS.OIS.DRYING_STEAM.STEAM.BIOMASS_WASTE</t>
  </si>
  <si>
    <t>FUEL_EMI.ktCO2.IE.OIS.OIS.DRYING_STEAM.STEAM.STEAM_DISTR</t>
  </si>
  <si>
    <t>FUEL_EMI.ktCO2.IE.OIS.OIS.DRYING_ELEC.ELEC.ELEC</t>
  </si>
  <si>
    <t>FUEL_EMI.ktCO2.IE.OIS.OIS.PROC_COOL_THERM.THERM.NG_BIOGAS</t>
  </si>
  <si>
    <t>FUEL_EMI.ktCO2.IE.OIS.OIS.PROC_COOL_STEAM.TOTAL.TOTAL</t>
  </si>
  <si>
    <t>FUEL_EMI.ktCO2.IE.OIS.OIS.PROC_COOL_STEAM.STEAM.SOLIDS</t>
  </si>
  <si>
    <t>FUEL_EMI.ktCO2.IE.OIS.OIS.PROC_COOL_STEAM.STEAM.RFG</t>
  </si>
  <si>
    <t>FUEL_EMI.ktCO2.IE.OIS.OIS.PROC_COOL_STEAM.STEAM.LPG</t>
  </si>
  <si>
    <t>FUEL_EMI.ktCO2.IE.OIS.OIS.PROC_COOL_STEAM.STEAM.DIESEL_LIQBIO</t>
  </si>
  <si>
    <t>FUEL_EMI.ktCO2.IE.OIS.OIS.PROC_COOL_STEAM.STEAM.RFO</t>
  </si>
  <si>
    <t>FUEL_EMI.ktCO2.IE.OIS.OIS.PROC_COOL_STEAM.STEAM.OTHER</t>
  </si>
  <si>
    <t>FUEL_EMI.ktCO2.IE.OIS.OIS.PROC_COOL_STEAM.STEAM.NG_BIOGAS</t>
  </si>
  <si>
    <t>FUEL_EMI.ktCO2.IE.OIS.OIS.PROC_COOL_STEAM.STEAM.DERIVED</t>
  </si>
  <si>
    <t>FUEL_EMI.ktCO2.IE.OIS.OIS.PROC_COOL_STEAM.STEAM.BIOMASS_WASTE</t>
  </si>
  <si>
    <t>FUEL_EMI.ktCO2.IE.OIS.OIS.PROC_COOL_STEAM.STEAM.STEAM_DISTR</t>
  </si>
  <si>
    <t>FUEL_EMI.ktCO2.IE.OIS.OIS.PROC_COOL_ELEC.ELEC.ELEC</t>
  </si>
  <si>
    <t>FUEL_EMI.ktCO2.IE.OIS.OIS.MOTOR.MECH.DIESEL_LIQBIO</t>
  </si>
  <si>
    <t>FUEL_EMI.ktCO2.IE.OIS.OIS.GENERIC.MECH.ELEC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</si>
</sst>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45432.785960648151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IE: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46605.888377594747</v>
      </c>
      <c r="C3" s="205">
        <f>ISI!C$3+NFM!C$3+CHI!C$3+NMM!C$3+PPA!C$3+FBT!C$3+TRE!C$3+MAE!C$3+TEL!C$3+WWP!C$3+OIS!C$3</f>
        <v>52381.136194228522</v>
      </c>
      <c r="D3" s="205">
        <f>ISI!D$3+NFM!D$3+CHI!D$3+NMM!D$3+PPA!D$3+FBT!D$3+TRE!D$3+MAE!D$3+TEL!D$3+WWP!D$3+OIS!D$3</f>
        <v>57916.470243479824</v>
      </c>
      <c r="E3" s="205">
        <f>ISI!E$3+NFM!E$3+CHI!E$3+NMM!E$3+PPA!E$3+FBT!E$3+TRE!E$3+MAE!E$3+TEL!E$3+WWP!E$3+OIS!E$3</f>
        <v>53603.123076737407</v>
      </c>
      <c r="F3" s="205">
        <f>ISI!F$3+NFM!F$3+CHI!F$3+NMM!F$3+PPA!F$3+FBT!F$3+TRE!F$3+MAE!F$3+TEL!F$3+WWP!F$3+OIS!F$3</f>
        <v>53937.112014012178</v>
      </c>
      <c r="G3" s="205">
        <f>ISI!G$3+NFM!G$3+CHI!G$3+NMM!G$3+PPA!G$3+FBT!G$3+TRE!G$3+MAE!G$3+TEL!G$3+WWP!G$3+OIS!G$3</f>
        <v>56239.920994539338</v>
      </c>
      <c r="H3" s="205">
        <f>ISI!H$3+NFM!H$3+CHI!H$3+NMM!H$3+PPA!H$3+FBT!H$3+TRE!H$3+MAE!H$3+TEL!H$3+WWP!H$3+OIS!H$3</f>
        <v>58648.81477921702</v>
      </c>
      <c r="I3" s="205">
        <f>ISI!I$3+NFM!I$3+CHI!I$3+NMM!I$3+PPA!I$3+FBT!I$3+TRE!I$3+MAE!I$3+TEL!I$3+WWP!I$3+OIS!I$3</f>
        <v>58766.939337309625</v>
      </c>
      <c r="J3" s="205">
        <f>ISI!J$3+NFM!J$3+CHI!J$3+NMM!J$3+PPA!J$3+FBT!J$3+TRE!J$3+MAE!J$3+TEL!J$3+WWP!J$3+OIS!J$3</f>
        <v>51085.742406555437</v>
      </c>
      <c r="K3" s="205">
        <f>ISI!K$3+NFM!K$3+CHI!K$3+NMM!K$3+PPA!K$3+FBT!K$3+TRE!K$3+MAE!K$3+TEL!K$3+WWP!K$3+OIS!K$3</f>
        <v>46442.720777768649</v>
      </c>
      <c r="L3" s="205">
        <f>ISI!L$3+NFM!L$3+CHI!L$3+NMM!L$3+PPA!L$3+FBT!L$3+TRE!L$3+MAE!L$3+TEL!L$3+WWP!L$3+OIS!L$3</f>
        <v>42452.009490258104</v>
      </c>
      <c r="M3" s="205">
        <f>ISI!M$3+NFM!M$3+CHI!M$3+NMM!M$3+PPA!M$3+FBT!M$3+TRE!M$3+MAE!M$3+TEL!M$3+WWP!M$3+OIS!M$3</f>
        <v>44813.505475999955</v>
      </c>
      <c r="N3" s="205">
        <f>ISI!N$3+NFM!N$3+CHI!N$3+NMM!N$3+PPA!N$3+FBT!N$3+TRE!N$3+MAE!N$3+TEL!N$3+WWP!N$3+OIS!N$3</f>
        <v>42818.554012945737</v>
      </c>
      <c r="O3" s="205">
        <f>ISI!O$3+NFM!O$3+CHI!O$3+NMM!O$3+PPA!O$3+FBT!O$3+TRE!O$3+MAE!O$3+TEL!O$3+WWP!O$3+OIS!O$3</f>
        <v>42762.249885358302</v>
      </c>
      <c r="P3" s="205">
        <f>ISI!P$3+NFM!P$3+CHI!P$3+NMM!P$3+PPA!P$3+FBT!P$3+TRE!P$3+MAE!P$3+TEL!P$3+WWP!P$3+OIS!P$3</f>
        <v>47960.185828891765</v>
      </c>
      <c r="Q3" s="205">
        <f>ISI!Q$3+NFM!Q$3+CHI!Q$3+NMM!Q$3+PPA!Q$3+FBT!Q$3+TRE!Q$3+MAE!Q$3+TEL!Q$3+WWP!Q$3+OIS!Q$3</f>
        <v>96472.492034819326</v>
      </c>
      <c r="R3" s="205">
        <f>ISI!R$3+NFM!R$3+CHI!R$3+NMM!R$3+PPA!R$3+FBT!R$3+TRE!R$3+MAE!R$3+TEL!R$3+WWP!R$3+OIS!R$3</f>
        <v>93801.447815126245</v>
      </c>
      <c r="S3" s="205">
        <f>ISI!S$3+NFM!S$3+CHI!S$3+NMM!S$3+PPA!S$3+FBT!S$3+TRE!S$3+MAE!S$3+TEL!S$3+WWP!S$3+OIS!S$3</f>
        <v>99245.252267836753</v>
      </c>
      <c r="T3" s="205">
        <f>ISI!T$3+NFM!T$3+CHI!T$3+NMM!T$3+PPA!T$3+FBT!T$3+TRE!T$3+MAE!T$3+TEL!T$3+WWP!T$3+OIS!T$3</f>
        <v>110095.63285003613</v>
      </c>
      <c r="U3" s="205">
        <f>ISI!U$3+NFM!U$3+CHI!U$3+NMM!U$3+PPA!U$3+FBT!U$3+TRE!U$3+MAE!U$3+TEL!U$3+WWP!U$3+OIS!U$3</f>
        <v>111417.77132503323</v>
      </c>
      <c r="V3" s="205">
        <f>ISI!V$3+NFM!V$3+CHI!V$3+NMM!V$3+PPA!V$3+FBT!V$3+TRE!V$3+MAE!V$3+TEL!V$3+WWP!V$3+OIS!V$3</f>
        <v>127247.17139437635</v>
      </c>
      <c r="W3" s="205">
        <f>ISI!W$3+NFM!W$3+CHI!W$3+NMM!W$3+PPA!W$3+FBT!W$3+TRE!W$3+MAE!W$3+TEL!W$3+WWP!W$3+OIS!W$3</f>
        <v>150534.79322328095</v>
      </c>
    </row>
    <row r="4" spans="1:23" ht="12" customHeight="1" x14ac:dyDescent="0.25">
      <c r="A4" s="12" t="s">
        <v>16</v>
      </c>
      <c r="B4" s="206">
        <f>ISI!B$3</f>
        <v>13.614816342987</v>
      </c>
      <c r="C4" s="206">
        <f>ISI!C$3</f>
        <v>15</v>
      </c>
      <c r="D4" s="206">
        <f>ISI!D$3</f>
        <v>0</v>
      </c>
      <c r="E4" s="206">
        <f>ISI!E$3</f>
        <v>0</v>
      </c>
      <c r="F4" s="206">
        <f>ISI!F$3</f>
        <v>0</v>
      </c>
      <c r="G4" s="206">
        <f>ISI!G$3</f>
        <v>0</v>
      </c>
      <c r="H4" s="206">
        <f>ISI!H$3</f>
        <v>0</v>
      </c>
      <c r="I4" s="206">
        <f>ISI!I$3</f>
        <v>0</v>
      </c>
      <c r="J4" s="206">
        <f>ISI!J$3</f>
        <v>0</v>
      </c>
      <c r="K4" s="206">
        <f>ISI!K$3</f>
        <v>0</v>
      </c>
      <c r="L4" s="206">
        <f>ISI!L$3</f>
        <v>0</v>
      </c>
      <c r="M4" s="206">
        <f>ISI!M$3</f>
        <v>0</v>
      </c>
      <c r="N4" s="206">
        <f>ISI!N$3</f>
        <v>0</v>
      </c>
      <c r="O4" s="206">
        <f>ISI!O$3</f>
        <v>0</v>
      </c>
      <c r="P4" s="206">
        <f>ISI!P$3</f>
        <v>0</v>
      </c>
      <c r="Q4" s="206">
        <f>ISI!Q$3</f>
        <v>0</v>
      </c>
      <c r="R4" s="206">
        <f>ISI!R$3</f>
        <v>0</v>
      </c>
      <c r="S4" s="206">
        <f>ISI!S$3</f>
        <v>0</v>
      </c>
      <c r="T4" s="206">
        <f>ISI!T$3</f>
        <v>0</v>
      </c>
      <c r="U4" s="206">
        <f>ISI!U$3</f>
        <v>0</v>
      </c>
      <c r="V4" s="206">
        <f>ISI!V$3</f>
        <v>0</v>
      </c>
      <c r="W4" s="206">
        <f>ISI!W$3</f>
        <v>0</v>
      </c>
    </row>
    <row r="5" spans="1:23" ht="12" customHeight="1" x14ac:dyDescent="0.25">
      <c r="A5" s="13" t="s">
        <v>20</v>
      </c>
      <c r="B5" s="207">
        <f>NFM!B$3</f>
        <v>265.22481841026945</v>
      </c>
      <c r="C5" s="207">
        <f>NFM!C$3</f>
        <v>292.20902992226604</v>
      </c>
      <c r="D5" s="207">
        <f>NFM!D$3</f>
        <v>231.50330628002095</v>
      </c>
      <c r="E5" s="207">
        <f>NFM!E$3</f>
        <v>248.83246648243571</v>
      </c>
      <c r="F5" s="207">
        <f>NFM!F$3</f>
        <v>299.9034875546605</v>
      </c>
      <c r="G5" s="207">
        <f>NFM!G$3</f>
        <v>268.50238178227028</v>
      </c>
      <c r="H5" s="207">
        <f>NFM!H$3</f>
        <v>383.78577735060406</v>
      </c>
      <c r="I5" s="207">
        <f>NFM!I$3</f>
        <v>291.39576782337207</v>
      </c>
      <c r="J5" s="207">
        <f>NFM!J$3</f>
        <v>261.8508091281559</v>
      </c>
      <c r="K5" s="207">
        <f>NFM!K$3</f>
        <v>155.48310401242924</v>
      </c>
      <c r="L5" s="207">
        <f>NFM!L$3</f>
        <v>219.40230546169144</v>
      </c>
      <c r="M5" s="207">
        <f>NFM!M$3</f>
        <v>184.28501474996719</v>
      </c>
      <c r="N5" s="207">
        <f>NFM!N$3</f>
        <v>166.1672880309234</v>
      </c>
      <c r="O5" s="207">
        <f>NFM!O$3</f>
        <v>203.67077139885245</v>
      </c>
      <c r="P5" s="207">
        <f>NFM!P$3</f>
        <v>245.4177287825118</v>
      </c>
      <c r="Q5" s="207">
        <f>NFM!Q$3</f>
        <v>262.59999999999997</v>
      </c>
      <c r="R5" s="207">
        <f>NFM!R$3</f>
        <v>228.19296908257516</v>
      </c>
      <c r="S5" s="207">
        <f>NFM!S$3</f>
        <v>284.5407235683985</v>
      </c>
      <c r="T5" s="207">
        <f>NFM!T$3</f>
        <v>280.5821174139968</v>
      </c>
      <c r="U5" s="207">
        <f>NFM!U$3</f>
        <v>339.99502446305661</v>
      </c>
      <c r="V5" s="207">
        <f>NFM!V$3</f>
        <v>263.73770002053885</v>
      </c>
      <c r="W5" s="207">
        <f>NFM!W$3</f>
        <v>218.47562114702035</v>
      </c>
    </row>
    <row r="6" spans="1:23" ht="12" customHeight="1" x14ac:dyDescent="0.25">
      <c r="A6" s="14" t="s">
        <v>43</v>
      </c>
      <c r="B6" s="206">
        <f>NFM!B$4</f>
        <v>225.65468111144719</v>
      </c>
      <c r="C6" s="206">
        <f>NFM!C$4</f>
        <v>248.61299127367471</v>
      </c>
      <c r="D6" s="206">
        <f>NFM!D$4</f>
        <v>208.84802593012469</v>
      </c>
      <c r="E6" s="206">
        <f>NFM!E$4</f>
        <v>224.48132705854809</v>
      </c>
      <c r="F6" s="206">
        <f>NFM!F$4</f>
        <v>270.55445709094818</v>
      </c>
      <c r="G6" s="206">
        <f>NFM!G$4</f>
        <v>242.2263132818301</v>
      </c>
      <c r="H6" s="206">
        <f>NFM!H$4</f>
        <v>346.2278931030944</v>
      </c>
      <c r="I6" s="206">
        <f>NFM!I$4</f>
        <v>262.87931629232321</v>
      </c>
      <c r="J6" s="206">
        <f>NFM!J$4</f>
        <v>236.22567406649949</v>
      </c>
      <c r="K6" s="206">
        <f>NFM!K$4</f>
        <v>79.617884911855072</v>
      </c>
      <c r="L6" s="206">
        <f>NFM!L$4</f>
        <v>187.95039317437659</v>
      </c>
      <c r="M6" s="206">
        <f>NFM!M$4</f>
        <v>141.9419126769962</v>
      </c>
      <c r="N6" s="206">
        <f>NFM!N$4</f>
        <v>127.4819305013102</v>
      </c>
      <c r="O6" s="206">
        <f>NFM!O$4</f>
        <v>145</v>
      </c>
      <c r="P6" s="206">
        <f>NFM!P$4</f>
        <v>170</v>
      </c>
      <c r="Q6" s="206">
        <f>NFM!Q$4</f>
        <v>188.80105011506919</v>
      </c>
      <c r="R6" s="206">
        <f>NFM!R$4</f>
        <v>146.10060540749481</v>
      </c>
      <c r="S6" s="206">
        <f>NFM!S$4</f>
        <v>208.2138975034965</v>
      </c>
      <c r="T6" s="206">
        <f>NFM!T$4</f>
        <v>220</v>
      </c>
      <c r="U6" s="206">
        <f>NFM!U$4</f>
        <v>250</v>
      </c>
      <c r="V6" s="206">
        <f>NFM!V$4</f>
        <v>200</v>
      </c>
      <c r="W6" s="206">
        <f>NFM!W$4</f>
        <v>150</v>
      </c>
    </row>
    <row r="7" spans="1:23" ht="12" customHeight="1" x14ac:dyDescent="0.25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25">
      <c r="A8" s="14" t="s">
        <v>45</v>
      </c>
      <c r="B8" s="206">
        <f>NFM!B$8</f>
        <v>39.57013729882226</v>
      </c>
      <c r="C8" s="206">
        <f>NFM!C$8</f>
        <v>43.596038648591332</v>
      </c>
      <c r="D8" s="206">
        <f>NFM!D$8</f>
        <v>22.655280349896259</v>
      </c>
      <c r="E8" s="206">
        <f>NFM!E$8</f>
        <v>24.35113942388762</v>
      </c>
      <c r="F8" s="206">
        <f>NFM!F$8</f>
        <v>29.349030463712321</v>
      </c>
      <c r="G8" s="206">
        <f>NFM!G$8</f>
        <v>26.276068500440179</v>
      </c>
      <c r="H8" s="206">
        <f>NFM!H$8</f>
        <v>37.557884247509662</v>
      </c>
      <c r="I8" s="206">
        <f>NFM!I$8</f>
        <v>28.516451531048862</v>
      </c>
      <c r="J8" s="206">
        <f>NFM!J$8</f>
        <v>25.62513506165638</v>
      </c>
      <c r="K8" s="206">
        <f>NFM!K$8</f>
        <v>75.865219100574166</v>
      </c>
      <c r="L8" s="206">
        <f>NFM!L$8</f>
        <v>31.451912287314851</v>
      </c>
      <c r="M8" s="206">
        <f>NFM!M$8</f>
        <v>42.343102072970993</v>
      </c>
      <c r="N8" s="206">
        <f>NFM!N$8</f>
        <v>38.685357529613192</v>
      </c>
      <c r="O8" s="206">
        <f>NFM!O$8</f>
        <v>58.670771398852452</v>
      </c>
      <c r="P8" s="206">
        <f>NFM!P$8</f>
        <v>75.417728782511801</v>
      </c>
      <c r="Q8" s="206">
        <f>NFM!Q$8</f>
        <v>73.798949884930778</v>
      </c>
      <c r="R8" s="206">
        <f>NFM!R$8</f>
        <v>82.09236367508035</v>
      </c>
      <c r="S8" s="206">
        <f>NFM!S$8</f>
        <v>76.326826064902008</v>
      </c>
      <c r="T8" s="206">
        <f>NFM!T$8</f>
        <v>60.582117413996798</v>
      </c>
      <c r="U8" s="206">
        <f>NFM!U$8</f>
        <v>89.995024463056609</v>
      </c>
      <c r="V8" s="206">
        <f>NFM!V$8</f>
        <v>63.73770002053886</v>
      </c>
      <c r="W8" s="206">
        <f>NFM!W$8</f>
        <v>68.475621147020348</v>
      </c>
    </row>
    <row r="9" spans="1:23" ht="12" customHeight="1" x14ac:dyDescent="0.25">
      <c r="A9" s="13" t="s">
        <v>21</v>
      </c>
      <c r="B9" s="207">
        <f>CHI!B$3</f>
        <v>15228.711971495763</v>
      </c>
      <c r="C9" s="207">
        <f>CHI!C$3</f>
        <v>17701.788946864024</v>
      </c>
      <c r="D9" s="207">
        <f>CHI!D$3</f>
        <v>23282.072190299041</v>
      </c>
      <c r="E9" s="207">
        <f>CHI!E$3</f>
        <v>17959.984070860522</v>
      </c>
      <c r="F9" s="207">
        <f>CHI!F$3</f>
        <v>15949.217772588074</v>
      </c>
      <c r="G9" s="207">
        <f>CHI!G$3</f>
        <v>15205.646566747995</v>
      </c>
      <c r="H9" s="207">
        <f>CHI!H$3</f>
        <v>14145.534606658699</v>
      </c>
      <c r="I9" s="207">
        <f>CHI!I$3</f>
        <v>16162.841444445694</v>
      </c>
      <c r="J9" s="207">
        <f>CHI!J$3</f>
        <v>15679.69053995285</v>
      </c>
      <c r="K9" s="207">
        <f>CHI!K$3</f>
        <v>19761.184543496438</v>
      </c>
      <c r="L9" s="207">
        <f>CHI!L$3</f>
        <v>19667.840966280819</v>
      </c>
      <c r="M9" s="207">
        <f>CHI!M$3</f>
        <v>21851.688184499995</v>
      </c>
      <c r="N9" s="207">
        <f>CHI!N$3</f>
        <v>19872.486905606005</v>
      </c>
      <c r="O9" s="207">
        <f>CHI!O$3</f>
        <v>17721.25848628215</v>
      </c>
      <c r="P9" s="207">
        <f>CHI!P$3</f>
        <v>19627.128369803915</v>
      </c>
      <c r="Q9" s="207">
        <f>CHI!Q$3</f>
        <v>69920.839472602238</v>
      </c>
      <c r="R9" s="207">
        <f>CHI!R$3</f>
        <v>65835.1468365951</v>
      </c>
      <c r="S9" s="207">
        <f>CHI!S$3</f>
        <v>68669.032971089924</v>
      </c>
      <c r="T9" s="207">
        <f>CHI!T$3</f>
        <v>78987.1197631619</v>
      </c>
      <c r="U9" s="207">
        <f>CHI!U$3</f>
        <v>77878.449079146594</v>
      </c>
      <c r="V9" s="207">
        <f>CHI!V$3</f>
        <v>92059.083853708711</v>
      </c>
      <c r="W9" s="207">
        <f>CHI!W$3</f>
        <v>111684.32606884654</v>
      </c>
    </row>
    <row r="10" spans="1:23" ht="12" customHeight="1" x14ac:dyDescent="0.25">
      <c r="A10" s="14" t="s">
        <v>57</v>
      </c>
      <c r="B10" s="206">
        <f>CHI!B$5</f>
        <v>0</v>
      </c>
      <c r="C10" s="206">
        <f>CHI!C$5</f>
        <v>0</v>
      </c>
      <c r="D10" s="206">
        <f>CHI!D$5</f>
        <v>0</v>
      </c>
      <c r="E10" s="206">
        <f>CHI!E$5</f>
        <v>0</v>
      </c>
      <c r="F10" s="206">
        <f>CHI!F$5</f>
        <v>0</v>
      </c>
      <c r="G10" s="206">
        <f>CHI!G$5</f>
        <v>0</v>
      </c>
      <c r="H10" s="206">
        <f>CHI!H$5</f>
        <v>0</v>
      </c>
      <c r="I10" s="206">
        <f>CHI!I$5</f>
        <v>0</v>
      </c>
      <c r="J10" s="206">
        <f>CHI!J$5</f>
        <v>0</v>
      </c>
      <c r="K10" s="206">
        <f>CHI!K$5</f>
        <v>0</v>
      </c>
      <c r="L10" s="206">
        <f>CHI!L$5</f>
        <v>0</v>
      </c>
      <c r="M10" s="206">
        <f>CHI!M$5</f>
        <v>0</v>
      </c>
      <c r="N10" s="206">
        <f>CHI!N$5</f>
        <v>0</v>
      </c>
      <c r="O10" s="206">
        <f>CHI!O$5</f>
        <v>0</v>
      </c>
      <c r="P10" s="206">
        <f>CHI!P$5</f>
        <v>0</v>
      </c>
      <c r="Q10" s="206">
        <f>CHI!Q$5</f>
        <v>0</v>
      </c>
      <c r="R10" s="206">
        <f>CHI!R$5</f>
        <v>0</v>
      </c>
      <c r="S10" s="206">
        <f>CHI!S$5</f>
        <v>0</v>
      </c>
      <c r="T10" s="206">
        <f>CHI!T$5</f>
        <v>0</v>
      </c>
      <c r="U10" s="206">
        <f>CHI!U$5</f>
        <v>0</v>
      </c>
      <c r="V10" s="206">
        <f>CHI!V$5</f>
        <v>0</v>
      </c>
      <c r="W10" s="206">
        <f>CHI!W$5</f>
        <v>0</v>
      </c>
    </row>
    <row r="11" spans="1:23" ht="12" customHeight="1" x14ac:dyDescent="0.25">
      <c r="A11" s="14" t="s">
        <v>47</v>
      </c>
      <c r="B11" s="206">
        <f>CHI!B$6</f>
        <v>2776.567661526482</v>
      </c>
      <c r="C11" s="206">
        <f>CHI!C$6</f>
        <v>1052.7366627622259</v>
      </c>
      <c r="D11" s="206">
        <f>CHI!D$6</f>
        <v>1100.9466535859519</v>
      </c>
      <c r="E11" s="206">
        <f>CHI!E$6</f>
        <v>850.15748126515098</v>
      </c>
      <c r="F11" s="206">
        <f>CHI!F$6</f>
        <v>1043.8833748376551</v>
      </c>
      <c r="G11" s="206">
        <f>CHI!G$6</f>
        <v>869.75717439293442</v>
      </c>
      <c r="H11" s="206">
        <f>CHI!H$6</f>
        <v>802.77613241391964</v>
      </c>
      <c r="I11" s="206">
        <f>CHI!I$6</f>
        <v>2056.1082327137651</v>
      </c>
      <c r="J11" s="206">
        <f>CHI!J$6</f>
        <v>1787.5208862642789</v>
      </c>
      <c r="K11" s="206">
        <f>CHI!K$6</f>
        <v>2077.0706559480282</v>
      </c>
      <c r="L11" s="206">
        <f>CHI!L$6</f>
        <v>1946.7011766961421</v>
      </c>
      <c r="M11" s="206">
        <f>CHI!M$6</f>
        <v>2880.364031578064</v>
      </c>
      <c r="N11" s="206">
        <f>CHI!N$6</f>
        <v>3592.5527778413129</v>
      </c>
      <c r="O11" s="206">
        <f>CHI!O$6</f>
        <v>4026.5521368095001</v>
      </c>
      <c r="P11" s="206">
        <f>CHI!P$6</f>
        <v>4060.979243221776</v>
      </c>
      <c r="Q11" s="206">
        <f>CHI!Q$6</f>
        <v>3770.0095289941628</v>
      </c>
      <c r="R11" s="206">
        <f>CHI!R$6</f>
        <v>4385.1531517965659</v>
      </c>
      <c r="S11" s="206">
        <f>CHI!S$6</f>
        <v>4546.6557833654997</v>
      </c>
      <c r="T11" s="206">
        <f>CHI!T$6</f>
        <v>4593.8667922783634</v>
      </c>
      <c r="U11" s="206">
        <f>CHI!U$6</f>
        <v>4821.3719244866161</v>
      </c>
      <c r="V11" s="206">
        <f>CHI!V$6</f>
        <v>5134.7904953220004</v>
      </c>
      <c r="W11" s="206">
        <f>CHI!W$6</f>
        <v>5513.4063858369373</v>
      </c>
    </row>
    <row r="12" spans="1:23" ht="12" customHeight="1" x14ac:dyDescent="0.25">
      <c r="A12" s="14" t="s">
        <v>48</v>
      </c>
      <c r="B12" s="206">
        <f>CHI!B$7</f>
        <v>12452.144309969281</v>
      </c>
      <c r="C12" s="206">
        <f>CHI!C$7</f>
        <v>16649.052284101799</v>
      </c>
      <c r="D12" s="206">
        <f>CHI!D$7</f>
        <v>22181.125536713091</v>
      </c>
      <c r="E12" s="206">
        <f>CHI!E$7</f>
        <v>17109.82658959537</v>
      </c>
      <c r="F12" s="206">
        <f>CHI!F$7</f>
        <v>14905.334397750419</v>
      </c>
      <c r="G12" s="206">
        <f>CHI!G$7</f>
        <v>14335.88939235506</v>
      </c>
      <c r="H12" s="206">
        <f>CHI!H$7</f>
        <v>13342.75847424478</v>
      </c>
      <c r="I12" s="206">
        <f>CHI!I$7</f>
        <v>14106.733211731929</v>
      </c>
      <c r="J12" s="206">
        <f>CHI!J$7</f>
        <v>13892.16965368857</v>
      </c>
      <c r="K12" s="206">
        <f>CHI!K$7</f>
        <v>17684.11388754841</v>
      </c>
      <c r="L12" s="206">
        <f>CHI!L$7</f>
        <v>17721.139789584679</v>
      </c>
      <c r="M12" s="206">
        <f>CHI!M$7</f>
        <v>18971.32415292193</v>
      </c>
      <c r="N12" s="206">
        <f>CHI!N$7</f>
        <v>16279.934127764691</v>
      </c>
      <c r="O12" s="206">
        <f>CHI!O$7</f>
        <v>13694.70634947265</v>
      </c>
      <c r="P12" s="206">
        <f>CHI!P$7</f>
        <v>15566.149126582141</v>
      </c>
      <c r="Q12" s="206">
        <f>CHI!Q$7</f>
        <v>66150.829943608071</v>
      </c>
      <c r="R12" s="206">
        <f>CHI!R$7</f>
        <v>61449.993684798537</v>
      </c>
      <c r="S12" s="206">
        <f>CHI!S$7</f>
        <v>64122.377187724429</v>
      </c>
      <c r="T12" s="206">
        <f>CHI!T$7</f>
        <v>74393.252970883535</v>
      </c>
      <c r="U12" s="206">
        <f>CHI!U$7</f>
        <v>73057.077154659972</v>
      </c>
      <c r="V12" s="206">
        <f>CHI!V$7</f>
        <v>86924.293358386712</v>
      </c>
      <c r="W12" s="206">
        <f>CHI!W$7</f>
        <v>106170.9196830096</v>
      </c>
    </row>
    <row r="13" spans="1:23" ht="12" customHeight="1" x14ac:dyDescent="0.25">
      <c r="A13" s="13" t="s">
        <v>22</v>
      </c>
      <c r="B13" s="207">
        <f>NMM!B$3</f>
        <v>1153.1526333251591</v>
      </c>
      <c r="C13" s="207">
        <f>NMM!C$3</f>
        <v>1077.7606218720048</v>
      </c>
      <c r="D13" s="207">
        <f>NMM!D$3</f>
        <v>1002.8412348541797</v>
      </c>
      <c r="E13" s="207">
        <f>NMM!E$3</f>
        <v>1014.1552125695391</v>
      </c>
      <c r="F13" s="207">
        <f>NMM!F$3</f>
        <v>1068.6668175914783</v>
      </c>
      <c r="G13" s="207">
        <f>NMM!G$3</f>
        <v>1179.0403160218427</v>
      </c>
      <c r="H13" s="207">
        <f>NMM!H$3</f>
        <v>1226.572191736424</v>
      </c>
      <c r="I13" s="207">
        <f>NMM!I$3</f>
        <v>1331.1997135279703</v>
      </c>
      <c r="J13" s="207">
        <f>NMM!J$3</f>
        <v>984.80166632333078</v>
      </c>
      <c r="K13" s="207">
        <f>NMM!K$3</f>
        <v>631.34850107696479</v>
      </c>
      <c r="L13" s="207">
        <f>NMM!L$3</f>
        <v>454.74153425839393</v>
      </c>
      <c r="M13" s="207">
        <f>NMM!M$3</f>
        <v>497.79646239654124</v>
      </c>
      <c r="N13" s="207">
        <f>NMM!N$3</f>
        <v>415.70412387639811</v>
      </c>
      <c r="O13" s="207">
        <f>NMM!O$3</f>
        <v>550.16832757328655</v>
      </c>
      <c r="P13" s="207">
        <f>NMM!P$3</f>
        <v>720.69387890224129</v>
      </c>
      <c r="Q13" s="207">
        <f>NMM!Q$3</f>
        <v>577.00000000000011</v>
      </c>
      <c r="R13" s="207">
        <f>NMM!R$3</f>
        <v>791.39895654928682</v>
      </c>
      <c r="S13" s="207">
        <f>NMM!S$3</f>
        <v>818.2229190915474</v>
      </c>
      <c r="T13" s="207">
        <f>NMM!T$3</f>
        <v>821.17413996723678</v>
      </c>
      <c r="U13" s="207">
        <f>NMM!U$3</f>
        <v>907.48265472537798</v>
      </c>
      <c r="V13" s="207">
        <f>NMM!V$3</f>
        <v>942.45383423268652</v>
      </c>
      <c r="W13" s="207">
        <f>NMM!W$3</f>
        <v>963.75864001494494</v>
      </c>
    </row>
    <row r="14" spans="1:23" ht="12" customHeight="1" x14ac:dyDescent="0.25">
      <c r="A14" s="14" t="s">
        <v>49</v>
      </c>
      <c r="B14" s="206">
        <f>NMM!B$4</f>
        <v>401.29174387591672</v>
      </c>
      <c r="C14" s="206">
        <f>NMM!C$4</f>
        <v>419.64858492288829</v>
      </c>
      <c r="D14" s="206">
        <f>NMM!D$4</f>
        <v>405.42977239226917</v>
      </c>
      <c r="E14" s="206">
        <f>NMM!E$4</f>
        <v>423.83328786302468</v>
      </c>
      <c r="F14" s="206">
        <f>NMM!F$4</f>
        <v>544.16388530483994</v>
      </c>
      <c r="G14" s="206">
        <f>NMM!G$4</f>
        <v>553.31783638113495</v>
      </c>
      <c r="H14" s="206">
        <f>NMM!H$4</f>
        <v>560.61154106589777</v>
      </c>
      <c r="I14" s="206">
        <f>NMM!I$4</f>
        <v>585.07134540850393</v>
      </c>
      <c r="J14" s="206">
        <f>NMM!J$4</f>
        <v>463.06360970621091</v>
      </c>
      <c r="K14" s="206">
        <f>NMM!K$4</f>
        <v>351.6078189656651</v>
      </c>
      <c r="L14" s="206">
        <f>NMM!L$4</f>
        <v>314.9546881247021</v>
      </c>
      <c r="M14" s="206">
        <f>NMM!M$4</f>
        <v>281.95720986326302</v>
      </c>
      <c r="N14" s="206">
        <f>NMM!N$4</f>
        <v>143.30492512700849</v>
      </c>
      <c r="O14" s="206">
        <f>NMM!O$4</f>
        <v>189.65852504649069</v>
      </c>
      <c r="P14" s="206">
        <f>NMM!P$4</f>
        <v>248.44348762411391</v>
      </c>
      <c r="Q14" s="206">
        <f>NMM!Q$4</f>
        <v>198.90815858942341</v>
      </c>
      <c r="R14" s="206">
        <f>NMM!R$4</f>
        <v>272.81752020244312</v>
      </c>
      <c r="S14" s="206">
        <f>NMM!S$4</f>
        <v>282.06449593095738</v>
      </c>
      <c r="T14" s="206">
        <f>NMM!T$4</f>
        <v>283.08186492571309</v>
      </c>
      <c r="U14" s="206">
        <f>NMM!U$4</f>
        <v>312.83484194673548</v>
      </c>
      <c r="V14" s="206">
        <f>NMM!V$4</f>
        <v>324.89039293373543</v>
      </c>
      <c r="W14" s="206">
        <f>NMM!W$4</f>
        <v>332.23475980939281</v>
      </c>
    </row>
    <row r="15" spans="1:23" ht="12" customHeight="1" x14ac:dyDescent="0.25">
      <c r="A15" s="14" t="s">
        <v>50</v>
      </c>
      <c r="B15" s="206">
        <f>NMM!B$5</f>
        <v>501.5886504007351</v>
      </c>
      <c r="C15" s="206">
        <f>NMM!C$5</f>
        <v>460.23006039734969</v>
      </c>
      <c r="D15" s="206">
        <f>NMM!D$5</f>
        <v>426.21152707556797</v>
      </c>
      <c r="E15" s="206">
        <f>NMM!E$5</f>
        <v>459.71169698367731</v>
      </c>
      <c r="F15" s="206">
        <f>NMM!F$5</f>
        <v>395.95955358591709</v>
      </c>
      <c r="G15" s="206">
        <f>NMM!G$5</f>
        <v>497.38866731944029</v>
      </c>
      <c r="H15" s="206">
        <f>NMM!H$5</f>
        <v>533.28838125828452</v>
      </c>
      <c r="I15" s="206">
        <f>NMM!I$5</f>
        <v>599.48939771766641</v>
      </c>
      <c r="J15" s="206">
        <f>NMM!J$5</f>
        <v>400.64501821505701</v>
      </c>
      <c r="K15" s="206">
        <f>NMM!K$5</f>
        <v>222.71009306854529</v>
      </c>
      <c r="L15" s="206">
        <f>NMM!L$5</f>
        <v>61.619999845700427</v>
      </c>
      <c r="M15" s="206">
        <f>NMM!M$5</f>
        <v>131.25944548923849</v>
      </c>
      <c r="N15" s="206">
        <f>NMM!N$5</f>
        <v>224.16111774968729</v>
      </c>
      <c r="O15" s="206">
        <f>NMM!O$5</f>
        <v>296.66856828192738</v>
      </c>
      <c r="P15" s="206">
        <f>NMM!P$5</f>
        <v>388.62146457348717</v>
      </c>
      <c r="Q15" s="206">
        <f>NMM!Q$5</f>
        <v>311.1370744544904</v>
      </c>
      <c r="R15" s="206">
        <f>NMM!R$5</f>
        <v>426.74793079216892</v>
      </c>
      <c r="S15" s="206">
        <f>NMM!S$5</f>
        <v>441.21227954550648</v>
      </c>
      <c r="T15" s="206">
        <f>NMM!T$5</f>
        <v>442.8036733571721</v>
      </c>
      <c r="U15" s="206">
        <f>NMM!U$5</f>
        <v>489.34401786732849</v>
      </c>
      <c r="V15" s="206">
        <f>NMM!V$5</f>
        <v>508.20160969077182</v>
      </c>
      <c r="W15" s="206">
        <f>NMM!W$5</f>
        <v>519.68985049304729</v>
      </c>
    </row>
    <row r="16" spans="1:23" ht="12" customHeight="1" x14ac:dyDescent="0.25">
      <c r="A16" s="14" t="s">
        <v>58</v>
      </c>
      <c r="B16" s="206">
        <f>NMM!B$6</f>
        <v>250.2722390485072</v>
      </c>
      <c r="C16" s="206">
        <f>NMM!C$6</f>
        <v>197.88197655176671</v>
      </c>
      <c r="D16" s="206">
        <f>NMM!D$6</f>
        <v>171.1999353863425</v>
      </c>
      <c r="E16" s="206">
        <f>NMM!E$6</f>
        <v>130.61022772283721</v>
      </c>
      <c r="F16" s="206">
        <f>NMM!F$6</f>
        <v>128.54337870072129</v>
      </c>
      <c r="G16" s="206">
        <f>NMM!G$6</f>
        <v>128.33381232126749</v>
      </c>
      <c r="H16" s="206">
        <f>NMM!H$6</f>
        <v>132.67226941224169</v>
      </c>
      <c r="I16" s="206">
        <f>NMM!I$6</f>
        <v>146.63897040180001</v>
      </c>
      <c r="J16" s="206">
        <f>NMM!J$6</f>
        <v>121.0930384020629</v>
      </c>
      <c r="K16" s="206">
        <f>NMM!K$6</f>
        <v>57.030589042754379</v>
      </c>
      <c r="L16" s="206">
        <f>NMM!L$6</f>
        <v>78.16684628799139</v>
      </c>
      <c r="M16" s="206">
        <f>NMM!M$6</f>
        <v>84.57980704403974</v>
      </c>
      <c r="N16" s="206">
        <f>NMM!N$6</f>
        <v>48.238080999702333</v>
      </c>
      <c r="O16" s="206">
        <f>NMM!O$6</f>
        <v>63.841234244868517</v>
      </c>
      <c r="P16" s="206">
        <f>NMM!P$6</f>
        <v>83.628926704640236</v>
      </c>
      <c r="Q16" s="206">
        <f>NMM!Q$6</f>
        <v>66.954766956086274</v>
      </c>
      <c r="R16" s="206">
        <f>NMM!R$6</f>
        <v>91.833505554674744</v>
      </c>
      <c r="S16" s="206">
        <f>NMM!S$6</f>
        <v>94.9461436150835</v>
      </c>
      <c r="T16" s="206">
        <f>NMM!T$6</f>
        <v>95.288601684351647</v>
      </c>
      <c r="U16" s="206">
        <f>NMM!U$6</f>
        <v>105.303794911314</v>
      </c>
      <c r="V16" s="206">
        <f>NMM!V$6</f>
        <v>109.3618316081793</v>
      </c>
      <c r="W16" s="206">
        <f>NMM!W$6</f>
        <v>111.8340297125048</v>
      </c>
    </row>
    <row r="17" spans="1:23" ht="12" customHeight="1" x14ac:dyDescent="0.25">
      <c r="A17" s="13" t="s">
        <v>23</v>
      </c>
      <c r="B17" s="207">
        <f>PPA!B$3</f>
        <v>958.84482783491762</v>
      </c>
      <c r="C17" s="207">
        <f>PPA!C$3</f>
        <v>1243.2115855606432</v>
      </c>
      <c r="D17" s="207">
        <f>PPA!D$3</f>
        <v>1176.3731573381579</v>
      </c>
      <c r="E17" s="207">
        <f>PPA!E$3</f>
        <v>1179.9630733585141</v>
      </c>
      <c r="F17" s="207">
        <f>PPA!F$3</f>
        <v>1157.4344370703109</v>
      </c>
      <c r="G17" s="207">
        <f>PPA!G$3</f>
        <v>1245.3816660857442</v>
      </c>
      <c r="H17" s="207">
        <f>PPA!H$3</f>
        <v>1200.3084591571019</v>
      </c>
      <c r="I17" s="207">
        <f>PPA!I$3</f>
        <v>812.08106263218542</v>
      </c>
      <c r="J17" s="207">
        <f>PPA!J$3</f>
        <v>739.88875918423412</v>
      </c>
      <c r="K17" s="207">
        <f>PPA!K$3</f>
        <v>737.63256082202417</v>
      </c>
      <c r="L17" s="207">
        <f>PPA!L$3</f>
        <v>686.72562130035726</v>
      </c>
      <c r="M17" s="207">
        <f>PPA!M$3</f>
        <v>578.53312472381128</v>
      </c>
      <c r="N17" s="207">
        <f>PPA!N$3</f>
        <v>504.79174767274321</v>
      </c>
      <c r="O17" s="207">
        <f>PPA!O$3</f>
        <v>539.65484459058916</v>
      </c>
      <c r="P17" s="207">
        <f>PPA!P$3</f>
        <v>618.06865958221613</v>
      </c>
      <c r="Q17" s="207">
        <f>PPA!Q$3</f>
        <v>559.29999999999995</v>
      </c>
      <c r="R17" s="207">
        <f>PPA!R$3</f>
        <v>492.42161744760477</v>
      </c>
      <c r="S17" s="207">
        <f>PPA!S$3</f>
        <v>471.34873072520367</v>
      </c>
      <c r="T17" s="207">
        <f>PPA!T$3</f>
        <v>479.06586917596871</v>
      </c>
      <c r="U17" s="207">
        <f>PPA!U$3</f>
        <v>459.77646939584065</v>
      </c>
      <c r="V17" s="207">
        <f>PPA!V$3</f>
        <v>455.12257968146082</v>
      </c>
      <c r="W17" s="207">
        <f>PPA!W$3</f>
        <v>419.1107790024285</v>
      </c>
    </row>
    <row r="18" spans="1:23" ht="12" customHeight="1" x14ac:dyDescent="0.25">
      <c r="A18" s="14" t="s">
        <v>52</v>
      </c>
      <c r="B18" s="206">
        <f>PPA!B$5</f>
        <v>0</v>
      </c>
      <c r="C18" s="206">
        <f>PPA!C$5</f>
        <v>0</v>
      </c>
      <c r="D18" s="206">
        <f>PPA!D$5</f>
        <v>0</v>
      </c>
      <c r="E18" s="206">
        <f>PPA!E$5</f>
        <v>0</v>
      </c>
      <c r="F18" s="206">
        <f>PPA!F$5</f>
        <v>0</v>
      </c>
      <c r="G18" s="206">
        <f>PPA!G$5</f>
        <v>0</v>
      </c>
      <c r="H18" s="206">
        <f>PPA!H$5</f>
        <v>0</v>
      </c>
      <c r="I18" s="206">
        <f>PPA!I$5</f>
        <v>0</v>
      </c>
      <c r="J18" s="206">
        <f>PPA!J$5</f>
        <v>0</v>
      </c>
      <c r="K18" s="206">
        <f>PPA!K$5</f>
        <v>0</v>
      </c>
      <c r="L18" s="206">
        <f>PPA!L$5</f>
        <v>0</v>
      </c>
      <c r="M18" s="206">
        <f>PPA!M$5</f>
        <v>0</v>
      </c>
      <c r="N18" s="206">
        <f>PPA!N$5</f>
        <v>0</v>
      </c>
      <c r="O18" s="206">
        <f>PPA!O$5</f>
        <v>0</v>
      </c>
      <c r="P18" s="206">
        <f>PPA!P$5</f>
        <v>0</v>
      </c>
      <c r="Q18" s="206">
        <f>PPA!Q$5</f>
        <v>0</v>
      </c>
      <c r="R18" s="206">
        <f>PPA!R$5</f>
        <v>0</v>
      </c>
      <c r="S18" s="206">
        <f>PPA!S$5</f>
        <v>0</v>
      </c>
      <c r="T18" s="206">
        <f>PPA!T$5</f>
        <v>0</v>
      </c>
      <c r="U18" s="206">
        <f>PPA!U$5</f>
        <v>0</v>
      </c>
      <c r="V18" s="206">
        <f>PPA!V$5</f>
        <v>0</v>
      </c>
      <c r="W18" s="206">
        <f>PPA!W$5</f>
        <v>0</v>
      </c>
    </row>
    <row r="19" spans="1:23" ht="12" customHeight="1" x14ac:dyDescent="0.25">
      <c r="A19" s="14" t="s">
        <v>59</v>
      </c>
      <c r="B19" s="206">
        <f>PPA!B$6</f>
        <v>392.22191768965558</v>
      </c>
      <c r="C19" s="206">
        <f>PPA!C$6</f>
        <v>364.17846874667242</v>
      </c>
      <c r="D19" s="206">
        <f>PPA!D$6</f>
        <v>389.87348223272647</v>
      </c>
      <c r="E19" s="206">
        <f>PPA!E$6</f>
        <v>390.74661807474632</v>
      </c>
      <c r="F19" s="206">
        <f>PPA!F$6</f>
        <v>324.09117447305391</v>
      </c>
      <c r="G19" s="206">
        <f>PPA!G$6</f>
        <v>281.16649238991522</v>
      </c>
      <c r="H19" s="206">
        <f>PPA!H$6</f>
        <v>257.60810040569078</v>
      </c>
      <c r="I19" s="206">
        <f>PPA!I$6</f>
        <v>258.16053623983078</v>
      </c>
      <c r="J19" s="206">
        <f>PPA!J$6</f>
        <v>232.43837121472231</v>
      </c>
      <c r="K19" s="206">
        <f>PPA!K$6</f>
        <v>198.91479620060969</v>
      </c>
      <c r="L19" s="206">
        <f>PPA!L$6</f>
        <v>223.47640616387471</v>
      </c>
      <c r="M19" s="206">
        <f>PPA!M$6</f>
        <v>179.38826452005881</v>
      </c>
      <c r="N19" s="206">
        <f>PPA!N$6</f>
        <v>181.14864710322269</v>
      </c>
      <c r="O19" s="206">
        <f>PPA!O$6</f>
        <v>190.36114932501201</v>
      </c>
      <c r="P19" s="206">
        <f>PPA!P$6</f>
        <v>215.40261087385929</v>
      </c>
      <c r="Q19" s="206">
        <f>PPA!Q$6</f>
        <v>189.3</v>
      </c>
      <c r="R19" s="206">
        <f>PPA!R$6</f>
        <v>182.1583787904288</v>
      </c>
      <c r="S19" s="206">
        <f>PPA!S$6</f>
        <v>204.21905210808319</v>
      </c>
      <c r="T19" s="206">
        <f>PPA!T$6</f>
        <v>213.15097718008309</v>
      </c>
      <c r="U19" s="206">
        <f>PPA!U$6</f>
        <v>200.1271526107748</v>
      </c>
      <c r="V19" s="206">
        <f>PPA!V$6</f>
        <v>221.91310192878609</v>
      </c>
      <c r="W19" s="206">
        <f>PPA!W$6</f>
        <v>227.25574444236881</v>
      </c>
    </row>
    <row r="20" spans="1:23" ht="12" customHeight="1" x14ac:dyDescent="0.25">
      <c r="A20" s="14" t="s">
        <v>60</v>
      </c>
      <c r="B20" s="206">
        <f>PPA!B$7</f>
        <v>566.62291014526204</v>
      </c>
      <c r="C20" s="206">
        <f>PPA!C$7</f>
        <v>879.03311681397088</v>
      </c>
      <c r="D20" s="206">
        <f>PPA!D$7</f>
        <v>786.49967510543138</v>
      </c>
      <c r="E20" s="206">
        <f>PPA!E$7</f>
        <v>789.2164552837678</v>
      </c>
      <c r="F20" s="206">
        <f>PPA!F$7</f>
        <v>833.34326259725697</v>
      </c>
      <c r="G20" s="206">
        <f>PPA!G$7</f>
        <v>964.21517369582898</v>
      </c>
      <c r="H20" s="206">
        <f>PPA!H$7</f>
        <v>942.70035875141104</v>
      </c>
      <c r="I20" s="206">
        <f>PPA!I$7</f>
        <v>553.92052639235465</v>
      </c>
      <c r="J20" s="206">
        <f>PPA!J$7</f>
        <v>507.45038796951178</v>
      </c>
      <c r="K20" s="206">
        <f>PPA!K$7</f>
        <v>538.71776462141452</v>
      </c>
      <c r="L20" s="206">
        <f>PPA!L$7</f>
        <v>463.24921513648252</v>
      </c>
      <c r="M20" s="206">
        <f>PPA!M$7</f>
        <v>399.1448602037525</v>
      </c>
      <c r="N20" s="206">
        <f>PPA!N$7</f>
        <v>323.64310056952053</v>
      </c>
      <c r="O20" s="206">
        <f>PPA!O$7</f>
        <v>349.29369526557718</v>
      </c>
      <c r="P20" s="206">
        <f>PPA!P$7</f>
        <v>402.66604870835681</v>
      </c>
      <c r="Q20" s="206">
        <f>PPA!Q$7</f>
        <v>369.99999999999989</v>
      </c>
      <c r="R20" s="206">
        <f>PPA!R$7</f>
        <v>310.26323865717598</v>
      </c>
      <c r="S20" s="206">
        <f>PPA!S$7</f>
        <v>267.12967861712048</v>
      </c>
      <c r="T20" s="206">
        <f>PPA!T$7</f>
        <v>265.91489199588563</v>
      </c>
      <c r="U20" s="206">
        <f>PPA!U$7</f>
        <v>259.64931678506588</v>
      </c>
      <c r="V20" s="206">
        <f>PPA!V$7</f>
        <v>233.2094777526747</v>
      </c>
      <c r="W20" s="206">
        <f>PPA!W$7</f>
        <v>191.85503456005969</v>
      </c>
    </row>
    <row r="21" spans="1:23" ht="12" customHeight="1" x14ac:dyDescent="0.25">
      <c r="A21" s="15" t="s">
        <v>61</v>
      </c>
      <c r="B21" s="208">
        <f>FBT!B$3</f>
        <v>5196.3994633815619</v>
      </c>
      <c r="C21" s="208">
        <f>FBT!C$3</f>
        <v>6047.0130976466826</v>
      </c>
      <c r="D21" s="208">
        <f>FBT!D$3</f>
        <v>6405.2645661064898</v>
      </c>
      <c r="E21" s="208">
        <f>FBT!E$3</f>
        <v>7141.8055438232341</v>
      </c>
      <c r="F21" s="208">
        <f>FBT!F$3</f>
        <v>6918.512516830102</v>
      </c>
      <c r="G21" s="208">
        <f>FBT!G$3</f>
        <v>6660.044150110376</v>
      </c>
      <c r="H21" s="208">
        <f>FBT!H$3</f>
        <v>6849.6932172513607</v>
      </c>
      <c r="I21" s="208">
        <f>FBT!I$3</f>
        <v>7100.0302138468942</v>
      </c>
      <c r="J21" s="208">
        <f>FBT!J$3</f>
        <v>7030.3737782965964</v>
      </c>
      <c r="K21" s="208">
        <f>FBT!K$3</f>
        <v>6985.4403785266186</v>
      </c>
      <c r="L21" s="208">
        <f>FBT!L$3</f>
        <v>7787.6434922232611</v>
      </c>
      <c r="M21" s="208">
        <f>FBT!M$3</f>
        <v>7640.7218526436482</v>
      </c>
      <c r="N21" s="208">
        <f>FBT!N$3</f>
        <v>7511.2646096841336</v>
      </c>
      <c r="O21" s="208">
        <f>FBT!O$3</f>
        <v>8369.2916820454302</v>
      </c>
      <c r="P21" s="208">
        <f>FBT!P$3</f>
        <v>9234.2834442347812</v>
      </c>
      <c r="Q21" s="208">
        <f>FBT!Q$3</f>
        <v>8722.7000000000007</v>
      </c>
      <c r="R21" s="208">
        <f>FBT!R$3</f>
        <v>8730.3363000069312</v>
      </c>
      <c r="S21" s="208">
        <f>FBT!S$3</f>
        <v>8199.3516550112054</v>
      </c>
      <c r="T21" s="208">
        <f>FBT!T$3</f>
        <v>8363.7471903691567</v>
      </c>
      <c r="U21" s="208">
        <f>FBT!U$3</f>
        <v>6917.4705844413111</v>
      </c>
      <c r="V21" s="208">
        <f>FBT!V$3</f>
        <v>7016.2630468472826</v>
      </c>
      <c r="W21" s="208">
        <f>FBT!W$3</f>
        <v>7444.7973099196706</v>
      </c>
    </row>
    <row r="22" spans="1:23" ht="12" customHeight="1" x14ac:dyDescent="0.25">
      <c r="A22" s="12" t="s">
        <v>62</v>
      </c>
      <c r="B22" s="206">
        <f>TRE!B$3</f>
        <v>504.59443474748639</v>
      </c>
      <c r="C22" s="206">
        <f>TRE!C$3</f>
        <v>479.31530188478331</v>
      </c>
      <c r="D22" s="206">
        <f>TRE!D$3</f>
        <v>444.27739625670489</v>
      </c>
      <c r="E22" s="206">
        <f>TRE!E$3</f>
        <v>693.88296909505584</v>
      </c>
      <c r="F22" s="206">
        <f>TRE!F$3</f>
        <v>488.99638971963719</v>
      </c>
      <c r="G22" s="206">
        <f>TRE!G$3</f>
        <v>545.13767863367036</v>
      </c>
      <c r="H22" s="206">
        <f>TRE!H$3</f>
        <v>478.33521463616353</v>
      </c>
      <c r="I22" s="206">
        <f>TRE!I$3</f>
        <v>508.26404664122742</v>
      </c>
      <c r="J22" s="206">
        <f>TRE!J$3</f>
        <v>490.85582183158232</v>
      </c>
      <c r="K22" s="206">
        <f>TRE!K$3</f>
        <v>285.18967526276771</v>
      </c>
      <c r="L22" s="206">
        <f>TRE!L$3</f>
        <v>250.67701967550991</v>
      </c>
      <c r="M22" s="206">
        <f>TRE!M$3</f>
        <v>261.67755496900708</v>
      </c>
      <c r="N22" s="206">
        <f>TRE!N$3</f>
        <v>251.3666201596487</v>
      </c>
      <c r="O22" s="206">
        <f>TRE!O$3</f>
        <v>277.15330671408918</v>
      </c>
      <c r="P22" s="206">
        <f>TRE!P$3</f>
        <v>305.55831429801037</v>
      </c>
      <c r="Q22" s="206">
        <f>TRE!Q$3</f>
        <v>332.3</v>
      </c>
      <c r="R22" s="206">
        <f>TRE!R$3</f>
        <v>346.00192058290679</v>
      </c>
      <c r="S22" s="206">
        <f>TRE!S$3</f>
        <v>345.81605856267498</v>
      </c>
      <c r="T22" s="206">
        <f>TRE!T$3</f>
        <v>382.3002781058326</v>
      </c>
      <c r="U22" s="206">
        <f>TRE!U$3</f>
        <v>350.03823792280542</v>
      </c>
      <c r="V22" s="206">
        <f>TRE!V$3</f>
        <v>302.94826073155701</v>
      </c>
      <c r="W22" s="206">
        <f>TRE!W$3</f>
        <v>360.91911077900238</v>
      </c>
    </row>
    <row r="23" spans="1:23" ht="12" customHeight="1" x14ac:dyDescent="0.25">
      <c r="A23" s="12" t="s">
        <v>63</v>
      </c>
      <c r="B23" s="206">
        <f>MAE!B$3</f>
        <v>7789.7667440820524</v>
      </c>
      <c r="C23" s="206">
        <f>MAE!C$3</f>
        <v>8757.7201575977015</v>
      </c>
      <c r="D23" s="206">
        <f>MAE!D$3</f>
        <v>8500.7708282900348</v>
      </c>
      <c r="E23" s="206">
        <f>MAE!E$3</f>
        <v>7395.2236716666466</v>
      </c>
      <c r="F23" s="206">
        <f>MAE!F$3</f>
        <v>7908.7778664792022</v>
      </c>
      <c r="G23" s="206">
        <f>MAE!G$3</f>
        <v>8222.3771348902064</v>
      </c>
      <c r="H23" s="206">
        <f>MAE!H$3</f>
        <v>8258.9939314013645</v>
      </c>
      <c r="I23" s="206">
        <f>MAE!I$3</f>
        <v>7574.1638038114206</v>
      </c>
      <c r="J23" s="206">
        <f>MAE!J$3</f>
        <v>6748.6094898029241</v>
      </c>
      <c r="K23" s="206">
        <f>MAE!K$3</f>
        <v>6395.522651569544</v>
      </c>
      <c r="L23" s="206">
        <f>MAE!L$3</f>
        <v>5409.2074675869344</v>
      </c>
      <c r="M23" s="206">
        <f>MAE!M$3</f>
        <v>5227.2211539609934</v>
      </c>
      <c r="N23" s="206">
        <f>MAE!N$3</f>
        <v>5259.0288419752524</v>
      </c>
      <c r="O23" s="206">
        <f>MAE!O$3</f>
        <v>5137.8496571933474</v>
      </c>
      <c r="P23" s="206">
        <f>MAE!P$3</f>
        <v>5311.5723728495605</v>
      </c>
      <c r="Q23" s="206">
        <f>MAE!Q$3</f>
        <v>5588.2525622170842</v>
      </c>
      <c r="R23" s="206">
        <f>MAE!R$3</f>
        <v>6061.2609333875371</v>
      </c>
      <c r="S23" s="206">
        <f>MAE!S$3</f>
        <v>6355.0509290563223</v>
      </c>
      <c r="T23" s="206">
        <f>MAE!T$3</f>
        <v>6874.542268938304</v>
      </c>
      <c r="U23" s="206">
        <f>MAE!U$3</f>
        <v>6984.6973000186354</v>
      </c>
      <c r="V23" s="206">
        <f>MAE!V$3</f>
        <v>9424.5085500594996</v>
      </c>
      <c r="W23" s="206">
        <f>MAE!W$3</f>
        <v>10457.88355645199</v>
      </c>
    </row>
    <row r="24" spans="1:23" ht="12" customHeight="1" x14ac:dyDescent="0.25">
      <c r="A24" s="12" t="s">
        <v>64</v>
      </c>
      <c r="B24" s="206">
        <f>TEL!B$3</f>
        <v>496.08355091383822</v>
      </c>
      <c r="C24" s="206">
        <f>TEL!C$3</f>
        <v>499.41433287189858</v>
      </c>
      <c r="D24" s="206">
        <f>TEL!D$3</f>
        <v>411.40571049982799</v>
      </c>
      <c r="E24" s="206">
        <f>TEL!E$3</f>
        <v>365.76683118732433</v>
      </c>
      <c r="F24" s="206">
        <f>TEL!F$3</f>
        <v>318.61022078711261</v>
      </c>
      <c r="G24" s="206">
        <f>TEL!G$3</f>
        <v>303.70628558150338</v>
      </c>
      <c r="H24" s="206">
        <f>TEL!H$3</f>
        <v>269.79000189992962</v>
      </c>
      <c r="I24" s="206">
        <f>TEL!I$3</f>
        <v>293.63383055627042</v>
      </c>
      <c r="J24" s="206">
        <f>TEL!J$3</f>
        <v>244.56957128796719</v>
      </c>
      <c r="K24" s="206">
        <f>TEL!K$3</f>
        <v>219.39478113487371</v>
      </c>
      <c r="L24" s="206">
        <f>TEL!L$3</f>
        <v>182.49574615956101</v>
      </c>
      <c r="M24" s="206">
        <f>TEL!M$3</f>
        <v>150.72436073522911</v>
      </c>
      <c r="N24" s="206">
        <f>TEL!N$3</f>
        <v>140.5503076324878</v>
      </c>
      <c r="O24" s="206">
        <f>TEL!O$3</f>
        <v>148.41906295786771</v>
      </c>
      <c r="P24" s="206">
        <f>TEL!P$3</f>
        <v>158.79321570055509</v>
      </c>
      <c r="Q24" s="206">
        <f>TEL!Q$3</f>
        <v>155.19999999999999</v>
      </c>
      <c r="R24" s="206">
        <f>TEL!R$3</f>
        <v>148.5976774806704</v>
      </c>
      <c r="S24" s="206">
        <f>TEL!S$3</f>
        <v>139.19216599170809</v>
      </c>
      <c r="T24" s="206">
        <f>TEL!T$3</f>
        <v>140.10057526000989</v>
      </c>
      <c r="U24" s="206">
        <f>TEL!U$3</f>
        <v>138.30149911085309</v>
      </c>
      <c r="V24" s="206">
        <f>TEL!V$3</f>
        <v>132.38232163862801</v>
      </c>
      <c r="W24" s="206">
        <f>TEL!W$3</f>
        <v>154.02577993648421</v>
      </c>
    </row>
    <row r="25" spans="1:23" ht="12" customHeight="1" x14ac:dyDescent="0.25">
      <c r="A25" s="12" t="s">
        <v>65</v>
      </c>
      <c r="B25" s="206">
        <f>WWP!B$3</f>
        <v>539.35923142391414</v>
      </c>
      <c r="C25" s="206">
        <f>WWP!C$3</f>
        <v>424.87488020445107</v>
      </c>
      <c r="D25" s="206">
        <f>WWP!D$3</f>
        <v>440.70992648464079</v>
      </c>
      <c r="E25" s="206">
        <f>WWP!E$3</f>
        <v>468.22016001544642</v>
      </c>
      <c r="F25" s="206">
        <f>WWP!F$3</f>
        <v>541.06544973608015</v>
      </c>
      <c r="G25" s="206">
        <f>WWP!G$3</f>
        <v>538.63134657836645</v>
      </c>
      <c r="H25" s="206">
        <f>WWP!H$3</f>
        <v>580.37260972093372</v>
      </c>
      <c r="I25" s="206">
        <f>WWP!I$3</f>
        <v>617.59341114331437</v>
      </c>
      <c r="J25" s="206">
        <f>WWP!J$3</f>
        <v>361.30376067202269</v>
      </c>
      <c r="K25" s="206">
        <f>WWP!K$3</f>
        <v>237.87384800084749</v>
      </c>
      <c r="L25" s="206">
        <f>WWP!L$3</f>
        <v>196.9947515996837</v>
      </c>
      <c r="M25" s="206">
        <f>WWP!M$3</f>
        <v>147.02193982968859</v>
      </c>
      <c r="N25" s="206">
        <f>WWP!N$3</f>
        <v>146.72582969282499</v>
      </c>
      <c r="O25" s="206">
        <f>WWP!O$3</f>
        <v>180.5187397241888</v>
      </c>
      <c r="P25" s="206">
        <f>WWP!P$3</f>
        <v>197.6363094646936</v>
      </c>
      <c r="Q25" s="206">
        <f>WWP!Q$3</f>
        <v>203</v>
      </c>
      <c r="R25" s="206">
        <f>WWP!R$3</f>
        <v>215.22408450564791</v>
      </c>
      <c r="S25" s="206">
        <f>WWP!S$3</f>
        <v>251.35392518060351</v>
      </c>
      <c r="T25" s="206">
        <f>WWP!T$3</f>
        <v>289.34435597546582</v>
      </c>
      <c r="U25" s="206">
        <f>WWP!U$3</f>
        <v>305.62696372465012</v>
      </c>
      <c r="V25" s="206">
        <f>WWP!V$3</f>
        <v>294.7327146778199</v>
      </c>
      <c r="W25" s="206">
        <f>WWP!W$3</f>
        <v>421.63272931066689</v>
      </c>
    </row>
    <row r="26" spans="1:23" ht="12" customHeight="1" x14ac:dyDescent="0.25">
      <c r="A26" s="16" t="s">
        <v>66</v>
      </c>
      <c r="B26" s="209">
        <f>OIS!B$3</f>
        <v>14460.135885636801</v>
      </c>
      <c r="C26" s="209">
        <f>OIS!C$3</f>
        <v>15842.82823980407</v>
      </c>
      <c r="D26" s="209">
        <f>OIS!D$3</f>
        <v>16021.251927070731</v>
      </c>
      <c r="E26" s="209">
        <f>OIS!E$3</f>
        <v>17135.289077678692</v>
      </c>
      <c r="F26" s="209">
        <f>OIS!F$3</f>
        <v>19285.927055655509</v>
      </c>
      <c r="G26" s="209">
        <f>OIS!G$3</f>
        <v>22071.45346810736</v>
      </c>
      <c r="H26" s="209">
        <f>OIS!H$3</f>
        <v>25255.428769404429</v>
      </c>
      <c r="I26" s="209">
        <f>OIS!I$3</f>
        <v>24075.736042881279</v>
      </c>
      <c r="J26" s="209">
        <f>OIS!J$3</f>
        <v>18543.798210075762</v>
      </c>
      <c r="K26" s="209">
        <f>OIS!K$3</f>
        <v>11033.65073386613</v>
      </c>
      <c r="L26" s="209">
        <f>OIS!L$3</f>
        <v>7596.2805857118901</v>
      </c>
      <c r="M26" s="209">
        <f>OIS!M$3</f>
        <v>8273.8358274910734</v>
      </c>
      <c r="N26" s="209">
        <f>OIS!N$3</f>
        <v>8550.4677386153107</v>
      </c>
      <c r="O26" s="209">
        <f>OIS!O$3</f>
        <v>9634.2650068785006</v>
      </c>
      <c r="P26" s="209">
        <f>OIS!P$3</f>
        <v>11541.03353527328</v>
      </c>
      <c r="Q26" s="209">
        <f>OIS!Q$3</f>
        <v>10151.299999999999</v>
      </c>
      <c r="R26" s="209">
        <f>OIS!R$3</f>
        <v>10952.86651948798</v>
      </c>
      <c r="S26" s="209">
        <f>OIS!S$3</f>
        <v>13711.34218955914</v>
      </c>
      <c r="T26" s="209">
        <f>OIS!T$3</f>
        <v>13477.65629166826</v>
      </c>
      <c r="U26" s="209">
        <f>OIS!U$3</f>
        <v>17135.933512084099</v>
      </c>
      <c r="V26" s="209">
        <f>OIS!V$3</f>
        <v>16355.93853277816</v>
      </c>
      <c r="W26" s="209">
        <f>OIS!W$3</f>
        <v>18409.863627872219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2466.978245915735</v>
      </c>
      <c r="C29" s="210">
        <f>ISI!C25+NFM!C43+CHI!C32+NMM!C31+PPA!C32+FBT!C12+TRE!C12+MAE!C12+TEL!C12+WWP!C12+OIS!C12</f>
        <v>2435.2385210662087</v>
      </c>
      <c r="D29" s="210">
        <f>ISI!D25+NFM!D43+CHI!D32+NMM!D31+PPA!D32+FBT!D12+TRE!D12+MAE!D12+TEL!D12+WWP!D12+OIS!D12</f>
        <v>2343.9321582115217</v>
      </c>
      <c r="E29" s="210">
        <f>ISI!E25+NFM!E43+CHI!E32+NMM!E31+PPA!E32+FBT!E12+TRE!E12+MAE!E12+TEL!E12+WWP!E12+OIS!E12</f>
        <v>2380.7006878761817</v>
      </c>
      <c r="F29" s="210">
        <f>ISI!F25+NFM!F43+CHI!F32+NMM!F31+PPA!F32+FBT!F12+TRE!F12+MAE!F12+TEL!F12+WWP!F12+OIS!F12</f>
        <v>2371.2486672398968</v>
      </c>
      <c r="G29" s="210">
        <f>ISI!G25+NFM!G43+CHI!G32+NMM!G31+PPA!G32+FBT!G12+TRE!G12+MAE!G12+TEL!G12+WWP!G12+OIS!G12</f>
        <v>2471.5929492691312</v>
      </c>
      <c r="H29" s="210">
        <f>ISI!H25+NFM!H43+CHI!H32+NMM!H31+PPA!H32+FBT!H12+TRE!H12+MAE!H12+TEL!H12+WWP!H12+OIS!H12</f>
        <v>2488.3085984522786</v>
      </c>
      <c r="I29" s="210">
        <f>ISI!I25+NFM!I43+CHI!I32+NMM!I31+PPA!I32+FBT!I12+TRE!I12+MAE!I12+TEL!I12+WWP!I12+OIS!I12</f>
        <v>2310.7960447119517</v>
      </c>
      <c r="J29" s="210">
        <f>ISI!J25+NFM!J43+CHI!J32+NMM!J31+PPA!J32+FBT!J12+TRE!J12+MAE!J12+TEL!J12+WWP!J12+OIS!J12</f>
        <v>2230.9496990541702</v>
      </c>
      <c r="K29" s="210">
        <f>ISI!K25+NFM!K43+CHI!K32+NMM!K31+PPA!K32+FBT!K12+TRE!K12+MAE!K12+TEL!K12+WWP!K12+OIS!K12</f>
        <v>1841.2208082545139</v>
      </c>
      <c r="L29" s="210">
        <f>ISI!L25+NFM!L43+CHI!L32+NMM!L31+PPA!L32+FBT!L12+TRE!L12+MAE!L12+TEL!L12+WWP!L12+OIS!L12</f>
        <v>1900.3591573516765</v>
      </c>
      <c r="M29" s="210">
        <f>ISI!M25+NFM!M43+CHI!M32+NMM!M31+PPA!M32+FBT!M12+TRE!M12+MAE!M12+TEL!M12+WWP!M12+OIS!M12</f>
        <v>1729.1171969045572</v>
      </c>
      <c r="N29" s="210">
        <f>ISI!N25+NFM!N43+CHI!N32+NMM!N31+PPA!N32+FBT!N12+TRE!N12+MAE!N12+TEL!N12+WWP!N12+OIS!N12</f>
        <v>1763.9704213241607</v>
      </c>
      <c r="O29" s="210">
        <f>ISI!O25+NFM!O43+CHI!O32+NMM!O31+PPA!O32+FBT!O12+TRE!O12+MAE!O12+TEL!O12+WWP!O12+OIS!O12</f>
        <v>1842.4989681857264</v>
      </c>
      <c r="P29" s="210">
        <f>ISI!P25+NFM!P43+CHI!P32+NMM!P31+PPA!P32+FBT!P12+TRE!P12+MAE!P12+TEL!P12+WWP!P12+OIS!P12</f>
        <v>1993.9926053310401</v>
      </c>
      <c r="Q29" s="210">
        <f>ISI!Q25+NFM!Q43+CHI!Q32+NMM!Q31+PPA!Q32+FBT!Q12+TRE!Q12+MAE!Q12+TEL!Q12+WWP!Q12+OIS!Q12</f>
        <v>1994.3550300945831</v>
      </c>
      <c r="R29" s="210">
        <f>ISI!R25+NFM!R43+CHI!R32+NMM!R31+PPA!R32+FBT!R12+TRE!R12+MAE!R12+TEL!R12+WWP!R12+OIS!R12</f>
        <v>2059.8290627687011</v>
      </c>
      <c r="S29" s="210">
        <f>ISI!S25+NFM!S43+CHI!S32+NMM!S31+PPA!S32+FBT!S12+TRE!S12+MAE!S12+TEL!S12+WWP!S12+OIS!S12</f>
        <v>2125.1620808254515</v>
      </c>
      <c r="T29" s="210">
        <f>ISI!T25+NFM!T43+CHI!T32+NMM!T31+PPA!T32+FBT!T12+TRE!T12+MAE!T12+TEL!T12+WWP!T12+OIS!T12</f>
        <v>2179.5351676698192</v>
      </c>
      <c r="U29" s="210">
        <f>ISI!U25+NFM!U43+CHI!U32+NMM!U31+PPA!U32+FBT!U12+TRE!U12+MAE!U12+TEL!U12+WWP!U12+OIS!U12</f>
        <v>2167.5860705073082</v>
      </c>
      <c r="V29" s="210">
        <f>ISI!V25+NFM!V43+CHI!V32+NMM!V31+PPA!V32+FBT!V12+TRE!V12+MAE!V12+TEL!V12+WWP!V12+OIS!V12</f>
        <v>2172.9791917454859</v>
      </c>
      <c r="W29" s="210">
        <f>ISI!W25+NFM!W43+CHI!W32+NMM!W31+PPA!W32+FBT!W12+TRE!W12+MAE!W12+TEL!W12+WWP!W12+OIS!W12</f>
        <v>2245.9141874462593</v>
      </c>
    </row>
    <row r="30" spans="1:23" ht="12" customHeight="1" x14ac:dyDescent="0.25">
      <c r="A30" s="17" t="s">
        <v>30</v>
      </c>
      <c r="B30" s="211">
        <f t="shared" ref="B30:W30" si="0">B31+B32</f>
        <v>112.63860705073084</v>
      </c>
      <c r="C30" s="211">
        <f t="shared" si="0"/>
        <v>129.22269991401546</v>
      </c>
      <c r="D30" s="211">
        <f t="shared" si="0"/>
        <v>122.14264832330181</v>
      </c>
      <c r="E30" s="211">
        <f t="shared" si="0"/>
        <v>175.40404127257096</v>
      </c>
      <c r="F30" s="211">
        <f t="shared" si="0"/>
        <v>194.12416165090286</v>
      </c>
      <c r="G30" s="211">
        <f t="shared" si="0"/>
        <v>211.90025795356837</v>
      </c>
      <c r="H30" s="211">
        <f t="shared" si="0"/>
        <v>182.7917454858125</v>
      </c>
      <c r="I30" s="211">
        <f t="shared" si="0"/>
        <v>186.02115219260531</v>
      </c>
      <c r="J30" s="211">
        <f t="shared" si="0"/>
        <v>165.25769561478936</v>
      </c>
      <c r="K30" s="211">
        <f t="shared" si="0"/>
        <v>112.69251934651763</v>
      </c>
      <c r="L30" s="211">
        <f t="shared" si="0"/>
        <v>124.29398108340499</v>
      </c>
      <c r="M30" s="211">
        <f t="shared" si="0"/>
        <v>109.38684436801378</v>
      </c>
      <c r="N30" s="211">
        <f t="shared" si="0"/>
        <v>97.385554600171957</v>
      </c>
      <c r="O30" s="211">
        <f t="shared" si="0"/>
        <v>82.45967325881341</v>
      </c>
      <c r="P30" s="211">
        <f t="shared" si="0"/>
        <v>107.32441960447119</v>
      </c>
      <c r="Q30" s="211">
        <f t="shared" si="0"/>
        <v>106.27549441100602</v>
      </c>
      <c r="R30" s="211">
        <f t="shared" si="0"/>
        <v>106.89965606190884</v>
      </c>
      <c r="S30" s="211">
        <f t="shared" si="0"/>
        <v>102.64307824591572</v>
      </c>
      <c r="T30" s="211">
        <f t="shared" si="0"/>
        <v>105.84273430782459</v>
      </c>
      <c r="U30" s="211">
        <f t="shared" si="0"/>
        <v>79.150988822012025</v>
      </c>
      <c r="V30" s="211">
        <f t="shared" si="0"/>
        <v>76.093121238177119</v>
      </c>
      <c r="W30" s="211">
        <f t="shared" si="0"/>
        <v>89.376526225279449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112.63860705073084</v>
      </c>
      <c r="C31" s="206">
        <f>ISI!C27+NFM!C44+CHI!C33+NMM!C32+PPA!C33+FBT!C13+TRE!C13+MAE!C13+TEL!C13+WWP!C13+OIS!C13</f>
        <v>129.22269991401546</v>
      </c>
      <c r="D31" s="206">
        <f>ISI!D27+NFM!D44+CHI!D33+NMM!D32+PPA!D33+FBT!D13+TRE!D13+MAE!D13+TEL!D13+WWP!D13+OIS!D13</f>
        <v>122.14264832330181</v>
      </c>
      <c r="E31" s="206">
        <f>ISI!E27+NFM!E44+CHI!E33+NMM!E32+PPA!E33+FBT!E13+TRE!E13+MAE!E13+TEL!E13+WWP!E13+OIS!E13</f>
        <v>175.40404127257096</v>
      </c>
      <c r="F31" s="206">
        <f>ISI!F27+NFM!F44+CHI!F33+NMM!F32+PPA!F33+FBT!F13+TRE!F13+MAE!F13+TEL!F13+WWP!F13+OIS!F13</f>
        <v>194.12416165090286</v>
      </c>
      <c r="G31" s="206">
        <f>ISI!G27+NFM!G44+CHI!G33+NMM!G32+PPA!G33+FBT!G13+TRE!G13+MAE!G13+TEL!G13+WWP!G13+OIS!G13</f>
        <v>211.90025795356837</v>
      </c>
      <c r="H31" s="206">
        <f>ISI!H27+NFM!H44+CHI!H33+NMM!H32+PPA!H33+FBT!H13+TRE!H13+MAE!H13+TEL!H13+WWP!H13+OIS!H13</f>
        <v>182.7917454858125</v>
      </c>
      <c r="I31" s="206">
        <f>ISI!I27+NFM!I44+CHI!I33+NMM!I32+PPA!I33+FBT!I13+TRE!I13+MAE!I13+TEL!I13+WWP!I13+OIS!I13</f>
        <v>186.02115219260531</v>
      </c>
      <c r="J31" s="206">
        <f>ISI!J27+NFM!J44+CHI!J33+NMM!J32+PPA!J33+FBT!J13+TRE!J13+MAE!J13+TEL!J13+WWP!J13+OIS!J13</f>
        <v>165.25769561478936</v>
      </c>
      <c r="K31" s="206">
        <f>ISI!K27+NFM!K44+CHI!K33+NMM!K32+PPA!K33+FBT!K13+TRE!K13+MAE!K13+TEL!K13+WWP!K13+OIS!K13</f>
        <v>112.69251934651763</v>
      </c>
      <c r="L31" s="206">
        <f>ISI!L27+NFM!L44+CHI!L33+NMM!L32+PPA!L33+FBT!L13+TRE!L13+MAE!L13+TEL!L13+WWP!L13+OIS!L13</f>
        <v>124.29398108340499</v>
      </c>
      <c r="M31" s="206">
        <f>ISI!M27+NFM!M44+CHI!M33+NMM!M32+PPA!M33+FBT!M13+TRE!M13+MAE!M13+TEL!M13+WWP!M13+OIS!M13</f>
        <v>109.38684436801378</v>
      </c>
      <c r="N31" s="206">
        <f>ISI!N27+NFM!N44+CHI!N33+NMM!N32+PPA!N33+FBT!N13+TRE!N13+MAE!N13+TEL!N13+WWP!N13+OIS!N13</f>
        <v>97.385554600171957</v>
      </c>
      <c r="O31" s="206">
        <f>ISI!O27+NFM!O44+CHI!O33+NMM!O32+PPA!O33+FBT!O13+TRE!O13+MAE!O13+TEL!O13+WWP!O13+OIS!O13</f>
        <v>82.45967325881341</v>
      </c>
      <c r="P31" s="206">
        <f>ISI!P27+NFM!P44+CHI!P33+NMM!P32+PPA!P33+FBT!P13+TRE!P13+MAE!P13+TEL!P13+WWP!P13+OIS!P13</f>
        <v>107.32441960447119</v>
      </c>
      <c r="Q31" s="206">
        <f>ISI!Q27+NFM!Q44+CHI!Q33+NMM!Q32+PPA!Q33+FBT!Q13+TRE!Q13+MAE!Q13+TEL!Q13+WWP!Q13+OIS!Q13</f>
        <v>106.27549441100602</v>
      </c>
      <c r="R31" s="206">
        <f>ISI!R27+NFM!R44+CHI!R33+NMM!R32+PPA!R33+FBT!R13+TRE!R13+MAE!R13+TEL!R13+WWP!R13+OIS!R13</f>
        <v>106.89965606190884</v>
      </c>
      <c r="S31" s="206">
        <f>ISI!S27+NFM!S44+CHI!S33+NMM!S32+PPA!S33+FBT!S13+TRE!S13+MAE!S13+TEL!S13+WWP!S13+OIS!S13</f>
        <v>102.64307824591572</v>
      </c>
      <c r="T31" s="206">
        <f>ISI!T27+NFM!T44+CHI!T33+NMM!T32+PPA!T33+FBT!T13+TRE!T13+MAE!T13+TEL!T13+WWP!T13+OIS!T13</f>
        <v>105.84273430782459</v>
      </c>
      <c r="U31" s="206">
        <f>ISI!U27+NFM!U44+CHI!U33+NMM!U32+PPA!U33+FBT!U13+TRE!U13+MAE!U13+TEL!U13+WWP!U13+OIS!U13</f>
        <v>79.150988822012025</v>
      </c>
      <c r="V31" s="206">
        <f>ISI!V27+NFM!V44+CHI!V33+NMM!V32+PPA!V33+FBT!V13+TRE!V13+MAE!V13+TEL!V13+WWP!V13+OIS!V13</f>
        <v>76.093121238177119</v>
      </c>
      <c r="W31" s="206">
        <f>ISI!W27+NFM!W44+CHI!W33+NMM!W32+PPA!W33+FBT!W13+TRE!W13+MAE!W13+TEL!W13+WWP!W13+OIS!W13</f>
        <v>89.376526225279449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1119.5659501289767</v>
      </c>
      <c r="C33" s="207">
        <f t="shared" si="1"/>
        <v>1071.8009458297506</v>
      </c>
      <c r="D33" s="207">
        <f t="shared" si="1"/>
        <v>990.49088564058468</v>
      </c>
      <c r="E33" s="207">
        <f t="shared" si="1"/>
        <v>956.71040412725711</v>
      </c>
      <c r="F33" s="207">
        <f t="shared" si="1"/>
        <v>945.77927773000863</v>
      </c>
      <c r="G33" s="207">
        <f t="shared" si="1"/>
        <v>972.45907136715391</v>
      </c>
      <c r="H33" s="207">
        <f t="shared" si="1"/>
        <v>962.65692175408412</v>
      </c>
      <c r="I33" s="207">
        <f t="shared" si="1"/>
        <v>808.71668099742055</v>
      </c>
      <c r="J33" s="207">
        <f t="shared" si="1"/>
        <v>764.23112639724854</v>
      </c>
      <c r="K33" s="207">
        <f t="shared" si="1"/>
        <v>510.87179707652626</v>
      </c>
      <c r="L33" s="207">
        <f t="shared" si="1"/>
        <v>531.43628546861555</v>
      </c>
      <c r="M33" s="207">
        <f t="shared" si="1"/>
        <v>365.78039552880477</v>
      </c>
      <c r="N33" s="207">
        <f t="shared" si="1"/>
        <v>335.55692175408427</v>
      </c>
      <c r="O33" s="207">
        <f t="shared" si="1"/>
        <v>377.43018056749787</v>
      </c>
      <c r="P33" s="207">
        <f t="shared" si="1"/>
        <v>356.82450558899393</v>
      </c>
      <c r="Q33" s="207">
        <f t="shared" si="1"/>
        <v>312.6925193465176</v>
      </c>
      <c r="R33" s="207">
        <f t="shared" si="1"/>
        <v>312.19673258813407</v>
      </c>
      <c r="S33" s="207">
        <f t="shared" si="1"/>
        <v>317.2130696474635</v>
      </c>
      <c r="T33" s="207">
        <f t="shared" si="1"/>
        <v>336.13757523645739</v>
      </c>
      <c r="U33" s="207">
        <f t="shared" si="1"/>
        <v>333.56792777300092</v>
      </c>
      <c r="V33" s="207">
        <f t="shared" si="1"/>
        <v>329.26895958727414</v>
      </c>
      <c r="W33" s="207">
        <f t="shared" si="1"/>
        <v>339.22072226999143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54.440928632846088</v>
      </c>
      <c r="C35" s="206">
        <f>ISI!C31+NFM!C47+CHI!C36+NMM!C35+PPA!C36+FBT!C16+TRE!C16+MAE!C16+TEL!C16+WWP!C16+OIS!C16</f>
        <v>54.247205503009454</v>
      </c>
      <c r="D35" s="206">
        <f>ISI!D31+NFM!D47+CHI!D36+NMM!D35+PPA!D36+FBT!D16+TRE!D16+MAE!D16+TEL!D16+WWP!D16+OIS!D16</f>
        <v>49.667755803955288</v>
      </c>
      <c r="E35" s="206">
        <f>ISI!E31+NFM!E47+CHI!E36+NMM!E35+PPA!E36+FBT!E16+TRE!E16+MAE!E16+TEL!E16+WWP!E16+OIS!E16</f>
        <v>47.014187446259669</v>
      </c>
      <c r="F35" s="206">
        <f>ISI!F31+NFM!F47+CHI!F36+NMM!F35+PPA!F36+FBT!F16+TRE!F16+MAE!F16+TEL!F16+WWP!F16+OIS!F16</f>
        <v>45.722269991401546</v>
      </c>
      <c r="G35" s="206">
        <f>ISI!G31+NFM!G47+CHI!G36+NMM!G35+PPA!G36+FBT!G16+TRE!G16+MAE!G16+TEL!G16+WWP!G16+OIS!G16</f>
        <v>48.575236457437654</v>
      </c>
      <c r="H35" s="206">
        <f>ISI!H31+NFM!H47+CHI!H36+NMM!H35+PPA!H36+FBT!H16+TRE!H16+MAE!H16+TEL!H16+WWP!H16+OIS!H16</f>
        <v>45.076870163370586</v>
      </c>
      <c r="I35" s="206">
        <f>ISI!I31+NFM!I47+CHI!I36+NMM!I35+PPA!I36+FBT!I16+TRE!I16+MAE!I16+TEL!I16+WWP!I16+OIS!I16</f>
        <v>42.24643164230438</v>
      </c>
      <c r="J35" s="206">
        <f>ISI!J31+NFM!J47+CHI!J36+NMM!J35+PPA!J36+FBT!J16+TRE!J16+MAE!J16+TEL!J16+WWP!J16+OIS!J16</f>
        <v>42.49097162510747</v>
      </c>
      <c r="K35" s="206">
        <f>ISI!K31+NFM!K47+CHI!K36+NMM!K35+PPA!K36+FBT!K16+TRE!K16+MAE!K16+TEL!K16+WWP!K16+OIS!K16</f>
        <v>26.920894239036976</v>
      </c>
      <c r="L35" s="206">
        <f>ISI!L31+NFM!L47+CHI!L36+NMM!L35+PPA!L36+FBT!L16+TRE!L16+MAE!L16+TEL!L16+WWP!L16+OIS!L16</f>
        <v>36.215047291487529</v>
      </c>
      <c r="M35" s="206">
        <f>ISI!M31+NFM!M47+CHI!M36+NMM!M35+PPA!M36+FBT!M16+TRE!M16+MAE!M16+TEL!M16+WWP!M16+OIS!M16</f>
        <v>34.33972484952708</v>
      </c>
      <c r="N35" s="206">
        <f>ISI!N31+NFM!N47+CHI!N36+NMM!N35+PPA!N36+FBT!N16+TRE!N16+MAE!N16+TEL!N16+WWP!N16+OIS!N16</f>
        <v>33.142648323301806</v>
      </c>
      <c r="O35" s="206">
        <f>ISI!O31+NFM!O47+CHI!O36+NMM!O35+PPA!O36+FBT!O16+TRE!O16+MAE!O16+TEL!O16+WWP!O16+OIS!O16</f>
        <v>44.985468615649182</v>
      </c>
      <c r="P35" s="206">
        <f>ISI!P31+NFM!P47+CHI!P36+NMM!P35+PPA!P36+FBT!P16+TRE!P16+MAE!P16+TEL!P16+WWP!P16+OIS!P16</f>
        <v>48.018744625967322</v>
      </c>
      <c r="Q35" s="206">
        <f>ISI!Q31+NFM!Q47+CHI!Q36+NMM!Q35+PPA!Q36+FBT!Q16+TRE!Q16+MAE!Q16+TEL!Q16+WWP!Q16+OIS!Q16</f>
        <v>44.758125537403266</v>
      </c>
      <c r="R35" s="206">
        <f>ISI!R31+NFM!R47+CHI!R36+NMM!R35+PPA!R36+FBT!R16+TRE!R16+MAE!R16+TEL!R16+WWP!R16+OIS!R16</f>
        <v>54.524247635425624</v>
      </c>
      <c r="S35" s="206">
        <f>ISI!S31+NFM!S47+CHI!S36+NMM!S35+PPA!S36+FBT!S16+TRE!S16+MAE!S16+TEL!S16+WWP!S16+OIS!S16</f>
        <v>56.168701633705936</v>
      </c>
      <c r="T35" s="206">
        <f>ISI!T31+NFM!T47+CHI!T36+NMM!T35+PPA!T36+FBT!T16+TRE!T16+MAE!T16+TEL!T16+WWP!T16+OIS!T16</f>
        <v>59.130696474634561</v>
      </c>
      <c r="U35" s="206">
        <f>ISI!U31+NFM!U47+CHI!U36+NMM!U35+PPA!U36+FBT!U16+TRE!U16+MAE!U16+TEL!U16+WWP!U16+OIS!U16</f>
        <v>62.349871023215805</v>
      </c>
      <c r="V35" s="206">
        <f>ISI!V31+NFM!V47+CHI!V36+NMM!V35+PPA!V36+FBT!V16+TRE!V16+MAE!V16+TEL!V16+WWP!V16+OIS!V16</f>
        <v>64.000859845227836</v>
      </c>
      <c r="W35" s="206">
        <f>ISI!W31+NFM!W47+CHI!W36+NMM!W35+PPA!W36+FBT!W16+TRE!W16+MAE!W16+TEL!W16+WWP!W16+OIS!W16</f>
        <v>68.571367153912291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184.75331040412726</v>
      </c>
      <c r="C36" s="206">
        <f>ISI!C32+NFM!C48+CHI!C37+NMM!C36+PPA!C37+FBT!C17+TRE!C17+MAE!C17+TEL!C17+WWP!C17+OIS!C17</f>
        <v>183.10326741186583</v>
      </c>
      <c r="D36" s="206">
        <f>ISI!D32+NFM!D48+CHI!D37+NMM!D36+PPA!D37+FBT!D17+TRE!D17+MAE!D17+TEL!D17+WWP!D17+OIS!D17</f>
        <v>181.04582975064486</v>
      </c>
      <c r="E36" s="206">
        <f>ISI!E32+NFM!E48+CHI!E37+NMM!E36+PPA!E37+FBT!E17+TRE!E17+MAE!E17+TEL!E17+WWP!E17+OIS!E17</f>
        <v>175.6949269131556</v>
      </c>
      <c r="F36" s="206">
        <f>ISI!F32+NFM!F48+CHI!F37+NMM!F36+PPA!F37+FBT!F17+TRE!F17+MAE!F17+TEL!F17+WWP!F17+OIS!F17</f>
        <v>161.68813413585553</v>
      </c>
      <c r="G36" s="206">
        <f>ISI!G32+NFM!G48+CHI!G37+NMM!G36+PPA!G37+FBT!G17+TRE!G17+MAE!G17+TEL!G17+WWP!G17+OIS!G17</f>
        <v>172.4975064488392</v>
      </c>
      <c r="H36" s="206">
        <f>ISI!H32+NFM!H48+CHI!H37+NMM!H36+PPA!H37+FBT!H17+TRE!H17+MAE!H17+TEL!H17+WWP!H17+OIS!H17</f>
        <v>158.17540842648324</v>
      </c>
      <c r="I36" s="206">
        <f>ISI!I32+NFM!I48+CHI!I37+NMM!I36+PPA!I37+FBT!I17+TRE!I17+MAE!I17+TEL!I17+WWP!I17+OIS!I17</f>
        <v>149.19269131556325</v>
      </c>
      <c r="J36" s="206">
        <f>ISI!J32+NFM!J48+CHI!J37+NMM!J36+PPA!J37+FBT!J17+TRE!J17+MAE!J17+TEL!J17+WWP!J17+OIS!J17</f>
        <v>159.85950128976782</v>
      </c>
      <c r="K36" s="206">
        <f>ISI!K32+NFM!K48+CHI!K37+NMM!K36+PPA!K37+FBT!K17+TRE!K17+MAE!K17+TEL!K17+WWP!K17+OIS!K17</f>
        <v>131.47153912295784</v>
      </c>
      <c r="L36" s="206">
        <f>ISI!L32+NFM!L48+CHI!L37+NMM!L36+PPA!L37+FBT!L17+TRE!L17+MAE!L17+TEL!L17+WWP!L17+OIS!L17</f>
        <v>102.12166809974202</v>
      </c>
      <c r="M36" s="206">
        <f>ISI!M32+NFM!M48+CHI!M37+NMM!M36+PPA!M37+FBT!M17+TRE!M17+MAE!M17+TEL!M17+WWP!M17+OIS!M17</f>
        <v>88.360791057609646</v>
      </c>
      <c r="N36" s="206">
        <f>ISI!N32+NFM!N48+CHI!N37+NMM!N36+PPA!N37+FBT!N17+TRE!N17+MAE!N17+TEL!N17+WWP!N17+OIS!N17</f>
        <v>95.260533104041258</v>
      </c>
      <c r="O36" s="206">
        <f>ISI!O32+NFM!O48+CHI!O37+NMM!O36+PPA!O37+FBT!O17+TRE!O17+MAE!O17+TEL!O17+WWP!O17+OIS!O17</f>
        <v>98.890971625107483</v>
      </c>
      <c r="P36" s="206">
        <f>ISI!P32+NFM!P48+CHI!P37+NMM!P36+PPA!P37+FBT!P17+TRE!P17+MAE!P17+TEL!P17+WWP!P17+OIS!P17</f>
        <v>113.68607050730867</v>
      </c>
      <c r="Q36" s="206">
        <f>ISI!Q32+NFM!Q48+CHI!Q37+NMM!Q36+PPA!Q37+FBT!Q17+TRE!Q17+MAE!Q17+TEL!Q17+WWP!Q17+OIS!Q17</f>
        <v>95.578933791917436</v>
      </c>
      <c r="R36" s="206">
        <f>ISI!R32+NFM!R48+CHI!R37+NMM!R36+PPA!R37+FBT!R17+TRE!R17+MAE!R17+TEL!R17+WWP!R17+OIS!R17</f>
        <v>88.840068787618222</v>
      </c>
      <c r="S36" s="206">
        <f>ISI!S32+NFM!S48+CHI!S37+NMM!S36+PPA!S37+FBT!S17+TRE!S17+MAE!S17+TEL!S17+WWP!S17+OIS!S17</f>
        <v>93.380395528804797</v>
      </c>
      <c r="T36" s="206">
        <f>ISI!T32+NFM!T48+CHI!T37+NMM!T36+PPA!T37+FBT!T17+TRE!T17+MAE!T17+TEL!T17+WWP!T17+OIS!T17</f>
        <v>99.712983662940673</v>
      </c>
      <c r="U36" s="206">
        <f>ISI!U32+NFM!U48+CHI!U37+NMM!U36+PPA!U37+FBT!U17+TRE!U17+MAE!U17+TEL!U17+WWP!U17+OIS!U17</f>
        <v>98.993207222699922</v>
      </c>
      <c r="V36" s="206">
        <f>ISI!V32+NFM!V48+CHI!V37+NMM!V36+PPA!V37+FBT!V17+TRE!V17+MAE!V17+TEL!V17+WWP!V17+OIS!V17</f>
        <v>104.25924333619946</v>
      </c>
      <c r="W36" s="206">
        <f>ISI!W32+NFM!W48+CHI!W37+NMM!W36+PPA!W37+FBT!W17+TRE!W17+MAE!W17+TEL!W17+WWP!W17+OIS!W17</f>
        <v>100.31186586414444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671.70524505588992</v>
      </c>
      <c r="C37" s="206">
        <f>ISI!C33+NFM!C49+CHI!C38+NMM!C37+PPA!C38+FBT!C18+TRE!C18+MAE!C18+TEL!C18+WWP!C18+OIS!C18</f>
        <v>569.27497850386942</v>
      </c>
      <c r="D37" s="206">
        <f>ISI!D33+NFM!D49+CHI!D38+NMM!D37+PPA!D38+FBT!D18+TRE!D18+MAE!D18+TEL!D18+WWP!D18+OIS!D18</f>
        <v>518.0600171969046</v>
      </c>
      <c r="E37" s="206">
        <f>ISI!E33+NFM!E49+CHI!E38+NMM!E37+PPA!E38+FBT!E18+TRE!E18+MAE!E18+TEL!E18+WWP!E18+OIS!E18</f>
        <v>480.63361994840932</v>
      </c>
      <c r="F37" s="206">
        <f>ISI!F33+NFM!F49+CHI!F38+NMM!F37+PPA!F38+FBT!F18+TRE!F18+MAE!F18+TEL!F18+WWP!F18+OIS!F18</f>
        <v>483.58822012037842</v>
      </c>
      <c r="G37" s="206">
        <f>ISI!G33+NFM!G49+CHI!G38+NMM!G37+PPA!G38+FBT!G18+TRE!G18+MAE!G18+TEL!G18+WWP!G18+OIS!G18</f>
        <v>480.63353396388646</v>
      </c>
      <c r="H37" s="206">
        <f>ISI!H33+NFM!H49+CHI!H38+NMM!H37+PPA!H38+FBT!H18+TRE!H18+MAE!H18+TEL!H18+WWP!H18+OIS!H18</f>
        <v>497.37704213241619</v>
      </c>
      <c r="I37" s="206">
        <f>ISI!I33+NFM!I49+CHI!I38+NMM!I37+PPA!I38+FBT!I18+TRE!I18+MAE!I18+TEL!I18+WWP!I18+OIS!I18</f>
        <v>357.69974204643171</v>
      </c>
      <c r="J37" s="206">
        <f>ISI!J33+NFM!J49+CHI!J38+NMM!J37+PPA!J38+FBT!J18+TRE!J18+MAE!J18+TEL!J18+WWP!J18+OIS!J18</f>
        <v>326.91461736887368</v>
      </c>
      <c r="K37" s="206">
        <f>ISI!K33+NFM!K49+CHI!K38+NMM!K37+PPA!K38+FBT!K18+TRE!K18+MAE!K18+TEL!K18+WWP!K18+OIS!K18</f>
        <v>229.07196904557182</v>
      </c>
      <c r="L37" s="206">
        <f>ISI!L33+NFM!L49+CHI!L38+NMM!L37+PPA!L38+FBT!L18+TRE!L18+MAE!L18+TEL!L18+WWP!L18+OIS!L18</f>
        <v>311.46844368013751</v>
      </c>
      <c r="M37" s="206">
        <f>ISI!M33+NFM!M49+CHI!M38+NMM!M37+PPA!M38+FBT!M18+TRE!M18+MAE!M18+TEL!M18+WWP!M18+OIS!M18</f>
        <v>169.81530524505587</v>
      </c>
      <c r="N37" s="206">
        <f>ISI!N33+NFM!N49+CHI!N38+NMM!N37+PPA!N38+FBT!N18+TRE!N18+MAE!N18+TEL!N18+WWP!N18+OIS!N18</f>
        <v>108.53155631986242</v>
      </c>
      <c r="O37" s="206">
        <f>ISI!O33+NFM!O49+CHI!O38+NMM!O37+PPA!O38+FBT!O18+TRE!O18+MAE!O18+TEL!O18+WWP!O18+OIS!O18</f>
        <v>137.81177987962164</v>
      </c>
      <c r="P37" s="206">
        <f>ISI!P33+NFM!P49+CHI!P38+NMM!P37+PPA!P38+FBT!P18+TRE!P18+MAE!P18+TEL!P18+WWP!P18+OIS!P18</f>
        <v>74.899054170249343</v>
      </c>
      <c r="Q37" s="206">
        <f>ISI!Q33+NFM!Q49+CHI!Q38+NMM!Q37+PPA!Q38+FBT!Q18+TRE!Q18+MAE!Q18+TEL!Q18+WWP!Q18+OIS!Q18</f>
        <v>40.857953568357686</v>
      </c>
      <c r="R37" s="206">
        <f>ISI!R33+NFM!R49+CHI!R38+NMM!R37+PPA!R38+FBT!R18+TRE!R18+MAE!R18+TEL!R18+WWP!R18+OIS!R18</f>
        <v>29.339380911435942</v>
      </c>
      <c r="S37" s="206">
        <f>ISI!S33+NFM!S49+CHI!S38+NMM!S37+PPA!S38+FBT!S18+TRE!S18+MAE!S18+TEL!S18+WWP!S18+OIS!S18</f>
        <v>30.266981943250215</v>
      </c>
      <c r="T37" s="206">
        <f>ISI!T33+NFM!T49+CHI!T38+NMM!T37+PPA!T38+FBT!T18+TRE!T18+MAE!T18+TEL!T18+WWP!T18+OIS!T18</f>
        <v>30.39699054170249</v>
      </c>
      <c r="U37" s="206">
        <f>ISI!U33+NFM!U49+CHI!U38+NMM!U37+PPA!U38+FBT!U18+TRE!U18+MAE!U18+TEL!U18+WWP!U18+OIS!U18</f>
        <v>29.486070507308686</v>
      </c>
      <c r="V37" s="206">
        <f>ISI!V33+NFM!V49+CHI!V38+NMM!V37+PPA!V38+FBT!V18+TRE!V18+MAE!V18+TEL!V18+WWP!V18+OIS!V18</f>
        <v>29.235769561478929</v>
      </c>
      <c r="W37" s="206">
        <f>ISI!W33+NFM!W49+CHI!W38+NMM!W37+PPA!W38+FBT!W18+TRE!W18+MAE!W18+TEL!W18+WWP!W18+OIS!W18</f>
        <v>21.365434221840065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208.66646603611335</v>
      </c>
      <c r="C38" s="206">
        <f>ISI!C34+NFM!C50+CHI!C39+NMM!C38+PPA!C39+FBT!C19+TRE!C19+MAE!C19+TEL!C19+WWP!C19+OIS!C19</f>
        <v>265.17549441100607</v>
      </c>
      <c r="D38" s="206">
        <f>ISI!D34+NFM!D50+CHI!D39+NMM!D38+PPA!D39+FBT!D19+TRE!D19+MAE!D19+TEL!D19+WWP!D19+OIS!D19</f>
        <v>241.71728288907988</v>
      </c>
      <c r="E38" s="206">
        <f>ISI!E34+NFM!E50+CHI!E39+NMM!E38+PPA!E39+FBT!E19+TRE!E19+MAE!E19+TEL!E19+WWP!E19+OIS!E19</f>
        <v>253.36766981943248</v>
      </c>
      <c r="F38" s="206">
        <f>ISI!F34+NFM!F50+CHI!F39+NMM!F38+PPA!F39+FBT!F19+TRE!F19+MAE!F19+TEL!F19+WWP!F19+OIS!F19</f>
        <v>254.78065348237317</v>
      </c>
      <c r="G38" s="206">
        <f>ISI!G34+NFM!G50+CHI!G39+NMM!G38+PPA!G39+FBT!G19+TRE!G19+MAE!G19+TEL!G19+WWP!G19+OIS!G19</f>
        <v>270.75279449699059</v>
      </c>
      <c r="H38" s="206">
        <f>ISI!H34+NFM!H50+CHI!H39+NMM!H38+PPA!H39+FBT!H19+TRE!H19+MAE!H19+TEL!H19+WWP!H19+OIS!H19</f>
        <v>262.02760103181413</v>
      </c>
      <c r="I38" s="206">
        <f>ISI!I34+NFM!I50+CHI!I39+NMM!I38+PPA!I39+FBT!I19+TRE!I19+MAE!I19+TEL!I19+WWP!I19+OIS!I19</f>
        <v>259.57781599312125</v>
      </c>
      <c r="J38" s="206">
        <f>ISI!J34+NFM!J50+CHI!J39+NMM!J38+PPA!J39+FBT!J19+TRE!J19+MAE!J19+TEL!J19+WWP!J19+OIS!J19</f>
        <v>234.96603611349957</v>
      </c>
      <c r="K38" s="206">
        <f>ISI!K34+NFM!K50+CHI!K39+NMM!K38+PPA!K39+FBT!K19+TRE!K19+MAE!K19+TEL!K19+WWP!K19+OIS!K19</f>
        <v>123.4073946689596</v>
      </c>
      <c r="L38" s="206">
        <f>ISI!L34+NFM!L50+CHI!L39+NMM!L38+PPA!L39+FBT!L19+TRE!L19+MAE!L19+TEL!L19+WWP!L19+OIS!L19</f>
        <v>81.631126397248508</v>
      </c>
      <c r="M38" s="206">
        <f>ISI!M34+NFM!M50+CHI!M39+NMM!M38+PPA!M39+FBT!M19+TRE!M19+MAE!M19+TEL!M19+WWP!M19+OIS!M19</f>
        <v>73.264574376612217</v>
      </c>
      <c r="N38" s="206">
        <f>ISI!N34+NFM!N50+CHI!N39+NMM!N38+PPA!N39+FBT!N19+TRE!N19+MAE!N19+TEL!N19+WWP!N19+OIS!N19</f>
        <v>98.622184006878783</v>
      </c>
      <c r="O38" s="206">
        <f>ISI!O34+NFM!O50+CHI!O39+NMM!O38+PPA!O39+FBT!O19+TRE!O19+MAE!O19+TEL!O19+WWP!O19+OIS!O19</f>
        <v>95.741960447119524</v>
      </c>
      <c r="P38" s="206">
        <f>ISI!P34+NFM!P50+CHI!P39+NMM!P38+PPA!P39+FBT!P19+TRE!P19+MAE!P19+TEL!P19+WWP!P19+OIS!P19</f>
        <v>120.22063628546857</v>
      </c>
      <c r="Q38" s="206">
        <f>ISI!Q34+NFM!Q50+CHI!Q39+NMM!Q38+PPA!Q39+FBT!Q19+TRE!Q19+MAE!Q19+TEL!Q19+WWP!Q19+OIS!Q19</f>
        <v>131.4975064488392</v>
      </c>
      <c r="R38" s="206">
        <f>ISI!R34+NFM!R50+CHI!R39+NMM!R38+PPA!R39+FBT!R19+TRE!R19+MAE!R19+TEL!R19+WWP!R19+OIS!R19</f>
        <v>139.49303525365431</v>
      </c>
      <c r="S38" s="206">
        <f>ISI!S34+NFM!S50+CHI!S39+NMM!S38+PPA!S39+FBT!S19+TRE!S19+MAE!S19+TEL!S19+WWP!S19+OIS!S19</f>
        <v>137.39699054170251</v>
      </c>
      <c r="T38" s="206">
        <f>ISI!T34+NFM!T50+CHI!T39+NMM!T38+PPA!T39+FBT!T19+TRE!T19+MAE!T19+TEL!T19+WWP!T19+OIS!T19</f>
        <v>146.89690455717968</v>
      </c>
      <c r="U38" s="206">
        <f>ISI!U34+NFM!U50+CHI!U39+NMM!U38+PPA!U39+FBT!U19+TRE!U19+MAE!U19+TEL!U19+WWP!U19+OIS!U19</f>
        <v>142.7387790197765</v>
      </c>
      <c r="V38" s="206">
        <f>ISI!V34+NFM!V50+CHI!V39+NMM!V38+PPA!V39+FBT!V19+TRE!V19+MAE!V19+TEL!V19+WWP!V19+OIS!V19</f>
        <v>131.77308684436792</v>
      </c>
      <c r="W38" s="206">
        <f>ISI!W34+NFM!W50+CHI!W39+NMM!W38+PPA!W39+FBT!W19+TRE!W19+MAE!W19+TEL!W19+WWP!W19+OIS!W19</f>
        <v>148.97205503009462</v>
      </c>
    </row>
    <row r="39" spans="1:23" ht="12" customHeight="1" x14ac:dyDescent="0.25">
      <c r="A39" s="19" t="s">
        <v>71</v>
      </c>
      <c r="B39" s="207">
        <f t="shared" ref="B39:W39" si="2">B40+B41</f>
        <v>470.05597592433367</v>
      </c>
      <c r="C39" s="207">
        <f t="shared" si="2"/>
        <v>464.54376612209808</v>
      </c>
      <c r="D39" s="207">
        <f t="shared" si="2"/>
        <v>445.65855546001717</v>
      </c>
      <c r="E39" s="207">
        <f t="shared" si="2"/>
        <v>456.38073946689588</v>
      </c>
      <c r="F39" s="207">
        <f t="shared" si="2"/>
        <v>463.46010318142737</v>
      </c>
      <c r="G39" s="207">
        <f t="shared" si="2"/>
        <v>468.66233877901982</v>
      </c>
      <c r="H39" s="207">
        <f t="shared" si="2"/>
        <v>515.53938091143596</v>
      </c>
      <c r="I39" s="207">
        <f t="shared" si="2"/>
        <v>529.60404127257084</v>
      </c>
      <c r="J39" s="207">
        <f t="shared" si="2"/>
        <v>548.2172828890798</v>
      </c>
      <c r="K39" s="207">
        <f t="shared" si="2"/>
        <v>516.10713671539111</v>
      </c>
      <c r="L39" s="207">
        <f t="shared" si="2"/>
        <v>532.00266552020639</v>
      </c>
      <c r="M39" s="207">
        <f t="shared" si="2"/>
        <v>583.15778159931222</v>
      </c>
      <c r="N39" s="207">
        <f t="shared" si="2"/>
        <v>640.32717110920032</v>
      </c>
      <c r="O39" s="207">
        <f t="shared" si="2"/>
        <v>659.95606190885633</v>
      </c>
      <c r="P39" s="207">
        <f t="shared" si="2"/>
        <v>739.60292347377458</v>
      </c>
      <c r="Q39" s="207">
        <f t="shared" si="2"/>
        <v>789.23920894239041</v>
      </c>
      <c r="R39" s="207">
        <f t="shared" si="2"/>
        <v>840.07987962166806</v>
      </c>
      <c r="S39" s="207">
        <f t="shared" si="2"/>
        <v>874.91547721410143</v>
      </c>
      <c r="T39" s="207">
        <f t="shared" si="2"/>
        <v>926.6386930352536</v>
      </c>
      <c r="U39" s="207">
        <f t="shared" si="2"/>
        <v>952.01719690455707</v>
      </c>
      <c r="V39" s="207">
        <f t="shared" si="2"/>
        <v>933.29028374892528</v>
      </c>
      <c r="W39" s="207">
        <f t="shared" si="2"/>
        <v>996.05150472914875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470.05597592433367</v>
      </c>
      <c r="C40" s="206">
        <f>ISI!C36+NFM!C52+CHI!C41+NMM!C40+PPA!C41+FBT!C21+TRE!C21+MAE!C21+TEL!C21+WWP!C21+OIS!C21</f>
        <v>464.54376612209808</v>
      </c>
      <c r="D40" s="206">
        <f>ISI!D36+NFM!D52+CHI!D41+NMM!D40+PPA!D41+FBT!D21+TRE!D21+MAE!D21+TEL!D21+WWP!D21+OIS!D21</f>
        <v>445.65855546001717</v>
      </c>
      <c r="E40" s="206">
        <f>ISI!E36+NFM!E52+CHI!E41+NMM!E40+PPA!E41+FBT!E21+TRE!E21+MAE!E21+TEL!E21+WWP!E21+OIS!E21</f>
        <v>456.38073946689588</v>
      </c>
      <c r="F40" s="206">
        <f>ISI!F36+NFM!F52+CHI!F41+NMM!F40+PPA!F41+FBT!F21+TRE!F21+MAE!F21+TEL!F21+WWP!F21+OIS!F21</f>
        <v>463.46010318142737</v>
      </c>
      <c r="G40" s="206">
        <f>ISI!G36+NFM!G52+CHI!G41+NMM!G40+PPA!G41+FBT!G21+TRE!G21+MAE!G21+TEL!G21+WWP!G21+OIS!G21</f>
        <v>468.66233877901982</v>
      </c>
      <c r="H40" s="206">
        <f>ISI!H36+NFM!H52+CHI!H41+NMM!H40+PPA!H41+FBT!H21+TRE!H21+MAE!H21+TEL!H21+WWP!H21+OIS!H21</f>
        <v>515.53938091143596</v>
      </c>
      <c r="I40" s="206">
        <f>ISI!I36+NFM!I52+CHI!I41+NMM!I40+PPA!I41+FBT!I21+TRE!I21+MAE!I21+TEL!I21+WWP!I21+OIS!I21</f>
        <v>529.60404127257084</v>
      </c>
      <c r="J40" s="206">
        <f>ISI!J36+NFM!J52+CHI!J41+NMM!J40+PPA!J41+FBT!J21+TRE!J21+MAE!J21+TEL!J21+WWP!J21+OIS!J21</f>
        <v>548.2172828890798</v>
      </c>
      <c r="K40" s="206">
        <f>ISI!K36+NFM!K52+CHI!K41+NMM!K40+PPA!K41+FBT!K21+TRE!K21+MAE!K21+TEL!K21+WWP!K21+OIS!K21</f>
        <v>516.10713671539111</v>
      </c>
      <c r="L40" s="206">
        <f>ISI!L36+NFM!L52+CHI!L41+NMM!L40+PPA!L41+FBT!L21+TRE!L21+MAE!L21+TEL!L21+WWP!L21+OIS!L21</f>
        <v>532.00266552020639</v>
      </c>
      <c r="M40" s="206">
        <f>ISI!M36+NFM!M52+CHI!M41+NMM!M40+PPA!M41+FBT!M21+TRE!M21+MAE!M21+TEL!M21+WWP!M21+OIS!M21</f>
        <v>583.15778159931222</v>
      </c>
      <c r="N40" s="206">
        <f>ISI!N36+NFM!N52+CHI!N41+NMM!N40+PPA!N41+FBT!N21+TRE!N21+MAE!N21+TEL!N21+WWP!N21+OIS!N21</f>
        <v>640.32717110920032</v>
      </c>
      <c r="O40" s="206">
        <f>ISI!O36+NFM!O52+CHI!O41+NMM!O40+PPA!O41+FBT!O21+TRE!O21+MAE!O21+TEL!O21+WWP!O21+OIS!O21</f>
        <v>659.95606190885633</v>
      </c>
      <c r="P40" s="206">
        <f>ISI!P36+NFM!P52+CHI!P41+NMM!P40+PPA!P41+FBT!P21+TRE!P21+MAE!P21+TEL!P21+WWP!P21+OIS!P21</f>
        <v>739.60292347377458</v>
      </c>
      <c r="Q40" s="206">
        <f>ISI!Q36+NFM!Q52+CHI!Q41+NMM!Q40+PPA!Q41+FBT!Q21+TRE!Q21+MAE!Q21+TEL!Q21+WWP!Q21+OIS!Q21</f>
        <v>789.23920894239041</v>
      </c>
      <c r="R40" s="206">
        <f>ISI!R36+NFM!R52+CHI!R41+NMM!R40+PPA!R41+FBT!R21+TRE!R21+MAE!R21+TEL!R21+WWP!R21+OIS!R21</f>
        <v>840.07987962166806</v>
      </c>
      <c r="S40" s="206">
        <f>ISI!S36+NFM!S52+CHI!S41+NMM!S40+PPA!S41+FBT!S21+TRE!S21+MAE!S21+TEL!S21+WWP!S21+OIS!S21</f>
        <v>874.91547721410143</v>
      </c>
      <c r="T40" s="206">
        <f>ISI!T36+NFM!T52+CHI!T41+NMM!T40+PPA!T41+FBT!T21+TRE!T21+MAE!T21+TEL!T21+WWP!T21+OIS!T21</f>
        <v>926.6386930352536</v>
      </c>
      <c r="U40" s="206">
        <f>ISI!U36+NFM!U52+CHI!U41+NMM!U40+PPA!U41+FBT!U21+TRE!U21+MAE!U21+TEL!U21+WWP!U21+OIS!U21</f>
        <v>952.01719690455707</v>
      </c>
      <c r="V40" s="206">
        <f>ISI!V36+NFM!V52+CHI!V41+NMM!V40+PPA!V41+FBT!V21+TRE!V21+MAE!V21+TEL!V21+WWP!V21+OIS!V21</f>
        <v>933.29028374892528</v>
      </c>
      <c r="W40" s="206">
        <f>ISI!W36+NFM!W52+CHI!W41+NMM!W40+PPA!W41+FBT!W21+TRE!W21+MAE!W21+TEL!W21+WWP!W21+OIS!W21</f>
        <v>996.05150472914875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100.31530524505588</v>
      </c>
      <c r="C42" s="207">
        <f t="shared" si="3"/>
        <v>113.30851246775583</v>
      </c>
      <c r="D42" s="207">
        <f t="shared" si="3"/>
        <v>113.30851246775583</v>
      </c>
      <c r="E42" s="207">
        <f t="shared" si="3"/>
        <v>108.07773000859844</v>
      </c>
      <c r="F42" s="207">
        <f t="shared" si="3"/>
        <v>128.83344797936371</v>
      </c>
      <c r="G42" s="207">
        <f t="shared" si="3"/>
        <v>163.41470335339636</v>
      </c>
      <c r="H42" s="207">
        <f t="shared" si="3"/>
        <v>163.94316423043853</v>
      </c>
      <c r="I42" s="207">
        <f t="shared" si="3"/>
        <v>152.59346517626824</v>
      </c>
      <c r="J42" s="207">
        <f t="shared" si="3"/>
        <v>139.21470335339637</v>
      </c>
      <c r="K42" s="207">
        <f t="shared" si="3"/>
        <v>152.94230438521066</v>
      </c>
      <c r="L42" s="207">
        <f t="shared" si="3"/>
        <v>161.04049871023216</v>
      </c>
      <c r="M42" s="207">
        <f t="shared" si="3"/>
        <v>156.71547721410147</v>
      </c>
      <c r="N42" s="207">
        <f t="shared" si="3"/>
        <v>162.89337919174551</v>
      </c>
      <c r="O42" s="207">
        <f t="shared" si="3"/>
        <v>179.53989681857263</v>
      </c>
      <c r="P42" s="207">
        <f t="shared" si="3"/>
        <v>213.43353396388648</v>
      </c>
      <c r="Q42" s="207">
        <f t="shared" si="3"/>
        <v>223.18950988822007</v>
      </c>
      <c r="R42" s="207">
        <f t="shared" si="3"/>
        <v>217.58839208942391</v>
      </c>
      <c r="S42" s="207">
        <f t="shared" si="3"/>
        <v>250.32820292347373</v>
      </c>
      <c r="T42" s="207">
        <f t="shared" si="3"/>
        <v>253.58684436801374</v>
      </c>
      <c r="U42" s="207">
        <f t="shared" si="3"/>
        <v>246.87411865864146</v>
      </c>
      <c r="V42" s="207">
        <f t="shared" si="3"/>
        <v>241.06276870163367</v>
      </c>
      <c r="W42" s="207">
        <f t="shared" si="3"/>
        <v>232.01633705932937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96.016079105760952</v>
      </c>
      <c r="C43" s="206">
        <f>ISI!C39+NFM!C55+CHI!C44+NMM!C43+PPA!C44+FBT!C24+TRE!C24+MAE!C24+TEL!C24+WWP!C24+OIS!C24</f>
        <v>109.0092863284609</v>
      </c>
      <c r="D43" s="206">
        <f>ISI!D39+NFM!D55+CHI!D44+NMM!D43+PPA!D44+FBT!D24+TRE!D24+MAE!D24+TEL!D24+WWP!D24+OIS!D24</f>
        <v>109.0092863284609</v>
      </c>
      <c r="E43" s="206">
        <f>ISI!E39+NFM!E55+CHI!E44+NMM!E43+PPA!E44+FBT!E24+TRE!E24+MAE!E24+TEL!E24+WWP!E24+OIS!E24</f>
        <v>103.6590713671539</v>
      </c>
      <c r="F43" s="206">
        <f>ISI!F39+NFM!F55+CHI!F44+NMM!F43+PPA!F44+FBT!F24+TRE!F24+MAE!F24+TEL!F24+WWP!F24+OIS!F24</f>
        <v>123.76990541702493</v>
      </c>
      <c r="G43" s="206">
        <f>ISI!G39+NFM!G55+CHI!G44+NMM!G43+PPA!G44+FBT!G24+TRE!G24+MAE!G24+TEL!G24+WWP!G24+OIS!G24</f>
        <v>159.46096302665518</v>
      </c>
      <c r="H43" s="206">
        <f>ISI!H39+NFM!H55+CHI!H44+NMM!H43+PPA!H44+FBT!H24+TRE!H24+MAE!H24+TEL!H24+WWP!H24+OIS!H24</f>
        <v>162.42459157351678</v>
      </c>
      <c r="I43" s="206">
        <f>ISI!I39+NFM!I55+CHI!I44+NMM!I43+PPA!I44+FBT!I24+TRE!I24+MAE!I24+TEL!I24+WWP!I24+OIS!I24</f>
        <v>151.14832330180565</v>
      </c>
      <c r="J43" s="206">
        <f>ISI!J39+NFM!J55+CHI!J44+NMM!J43+PPA!J44+FBT!J24+TRE!J24+MAE!J24+TEL!J24+WWP!J24+OIS!J24</f>
        <v>137.82949269131555</v>
      </c>
      <c r="K43" s="206">
        <f>ISI!K39+NFM!K55+CHI!K44+NMM!K43+PPA!K44+FBT!K24+TRE!K24+MAE!K24+TEL!K24+WWP!K24+OIS!K24</f>
        <v>148.81840068787619</v>
      </c>
      <c r="L43" s="206">
        <f>ISI!L39+NFM!L55+CHI!L44+NMM!L43+PPA!L44+FBT!L24+TRE!L24+MAE!L24+TEL!L24+WWP!L24+OIS!L24</f>
        <v>156.49492691315564</v>
      </c>
      <c r="M43" s="206">
        <f>ISI!M39+NFM!M55+CHI!M44+NMM!M43+PPA!M44+FBT!M24+TRE!M24+MAE!M24+TEL!M24+WWP!M24+OIS!M24</f>
        <v>151.14969905417024</v>
      </c>
      <c r="N43" s="206">
        <f>ISI!N39+NFM!N55+CHI!N44+NMM!N43+PPA!N44+FBT!N24+TRE!N24+MAE!N24+TEL!N24+WWP!N24+OIS!N24</f>
        <v>157.71736887360277</v>
      </c>
      <c r="O43" s="206">
        <f>ISI!O39+NFM!O55+CHI!O44+NMM!O43+PPA!O44+FBT!O24+TRE!O24+MAE!O24+TEL!O24+WWP!O24+OIS!O24</f>
        <v>176.60687876182283</v>
      </c>
      <c r="P43" s="206">
        <f>ISI!P39+NFM!P55+CHI!P44+NMM!P43+PPA!P44+FBT!P24+TRE!P24+MAE!P24+TEL!P24+WWP!P24+OIS!P24</f>
        <v>209.86061908856402</v>
      </c>
      <c r="Q43" s="206">
        <f>ISI!Q39+NFM!Q55+CHI!Q44+NMM!Q43+PPA!Q44+FBT!Q24+TRE!Q24+MAE!Q24+TEL!Q24+WWP!Q24+OIS!Q24</f>
        <v>219.21375752364571</v>
      </c>
      <c r="R43" s="206">
        <f>ISI!R39+NFM!R55+CHI!R44+NMM!R43+PPA!R44+FBT!R24+TRE!R24+MAE!R24+TEL!R24+WWP!R24+OIS!R24</f>
        <v>213.51564918314705</v>
      </c>
      <c r="S43" s="206">
        <f>ISI!S39+NFM!S55+CHI!S44+NMM!S43+PPA!S44+FBT!S24+TRE!S24+MAE!S24+TEL!S24+WWP!S24+OIS!S24</f>
        <v>246.4760103181427</v>
      </c>
      <c r="T43" s="206">
        <f>ISI!T39+NFM!T55+CHI!T44+NMM!T43+PPA!T44+FBT!T24+TRE!T24+MAE!T24+TEL!T24+WWP!T24+OIS!T24</f>
        <v>249.43069647463454</v>
      </c>
      <c r="U43" s="206">
        <f>ISI!U39+NFM!U55+CHI!U44+NMM!U43+PPA!U44+FBT!U24+TRE!U24+MAE!U24+TEL!U24+WWP!U24+OIS!U24</f>
        <v>242.99862424763543</v>
      </c>
      <c r="V43" s="206">
        <f>ISI!V39+NFM!V55+CHI!V44+NMM!V43+PPA!V44+FBT!V24+TRE!V24+MAE!V24+TEL!V24+WWP!V24+OIS!V24</f>
        <v>235.13413585554596</v>
      </c>
      <c r="W43" s="206">
        <f>ISI!W39+NFM!W55+CHI!W44+NMM!W43+PPA!W44+FBT!W24+TRE!W24+MAE!W24+TEL!W24+WWP!W24+OIS!W24</f>
        <v>225.75735167669825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4.2992261392949267</v>
      </c>
      <c r="C44" s="206">
        <f>ISI!C40+NFM!C56+CHI!C45+NMM!C44+PPA!C45+FBT!C25+TRE!C25+MAE!C25+TEL!C25+WWP!C25+OIS!C25</f>
        <v>4.2992261392949267</v>
      </c>
      <c r="D44" s="206">
        <f>ISI!D40+NFM!D56+CHI!D45+NMM!D44+PPA!D45+FBT!D25+TRE!D25+MAE!D25+TEL!D25+WWP!D25+OIS!D25</f>
        <v>4.2992261392949267</v>
      </c>
      <c r="E44" s="206">
        <f>ISI!E40+NFM!E56+CHI!E45+NMM!E44+PPA!E45+FBT!E25+TRE!E25+MAE!E25+TEL!E25+WWP!E25+OIS!E25</f>
        <v>4.4186586414445399</v>
      </c>
      <c r="F44" s="206">
        <f>ISI!F40+NFM!F56+CHI!F45+NMM!F44+PPA!F45+FBT!F25+TRE!F25+MAE!F25+TEL!F25+WWP!F25+OIS!F25</f>
        <v>5.0635425623387791</v>
      </c>
      <c r="G44" s="206">
        <f>ISI!G40+NFM!G56+CHI!G45+NMM!G44+PPA!G45+FBT!G25+TRE!G25+MAE!G25+TEL!G25+WWP!G25+OIS!G25</f>
        <v>3.950214961306965</v>
      </c>
      <c r="H44" s="206">
        <f>ISI!H40+NFM!H56+CHI!H45+NMM!H44+PPA!H45+FBT!H25+TRE!H25+MAE!H25+TEL!H25+WWP!H25+OIS!H25</f>
        <v>1.5185726569217539</v>
      </c>
      <c r="I44" s="206">
        <f>ISI!I40+NFM!I56+CHI!I45+NMM!I44+PPA!I45+FBT!I25+TRE!I25+MAE!I25+TEL!I25+WWP!I25+OIS!I25</f>
        <v>1.445141874462597</v>
      </c>
      <c r="J44" s="206">
        <f>ISI!J40+NFM!J56+CHI!J45+NMM!J44+PPA!J45+FBT!J25+TRE!J25+MAE!J25+TEL!J25+WWP!J25+OIS!J25</f>
        <v>1.3852106620808251</v>
      </c>
      <c r="K44" s="206">
        <f>ISI!K40+NFM!K56+CHI!K45+NMM!K44+PPA!K45+FBT!K25+TRE!K25+MAE!K25+TEL!K25+WWP!K25+OIS!K25</f>
        <v>4.1239036973344794</v>
      </c>
      <c r="L44" s="206">
        <f>ISI!L40+NFM!L56+CHI!L45+NMM!L44+PPA!L45+FBT!L25+TRE!L25+MAE!L25+TEL!L25+WWP!L25+OIS!L25</f>
        <v>4.5455717970765264</v>
      </c>
      <c r="M44" s="206">
        <f>ISI!M40+NFM!M56+CHI!M45+NMM!M44+PPA!M45+FBT!M25+TRE!M25+MAE!M25+TEL!M25+WWP!M25+OIS!M25</f>
        <v>5.2310404127257097</v>
      </c>
      <c r="N44" s="206">
        <f>ISI!N40+NFM!N56+CHI!N45+NMM!N44+PPA!N45+FBT!N25+TRE!N25+MAE!N25+TEL!N25+WWP!N25+OIS!N25</f>
        <v>4.8635425623387789</v>
      </c>
      <c r="O44" s="206">
        <f>ISI!O40+NFM!O56+CHI!O45+NMM!O44+PPA!O45+FBT!O25+TRE!O25+MAE!O25+TEL!O25+WWP!O25+OIS!O25</f>
        <v>2.7175408426483232</v>
      </c>
      <c r="P44" s="206">
        <f>ISI!P40+NFM!P56+CHI!P45+NMM!P44+PPA!P45+FBT!P25+TRE!P25+MAE!P25+TEL!P25+WWP!P25+OIS!P25</f>
        <v>3.572914875322442</v>
      </c>
      <c r="Q44" s="206">
        <f>ISI!Q40+NFM!Q56+CHI!Q45+NMM!Q44+PPA!Q45+FBT!Q25+TRE!Q25+MAE!Q25+TEL!Q25+WWP!Q25+OIS!Q25</f>
        <v>3.975752364574376</v>
      </c>
      <c r="R44" s="206">
        <f>ISI!R40+NFM!R56+CHI!R45+NMM!R44+PPA!R45+FBT!R25+TRE!R25+MAE!R25+TEL!R25+WWP!R25+OIS!R25</f>
        <v>4.0727429062768703</v>
      </c>
      <c r="S44" s="206">
        <f>ISI!S40+NFM!S56+CHI!S45+NMM!S44+PPA!S45+FBT!S25+TRE!S25+MAE!S25+TEL!S25+WWP!S25+OIS!S25</f>
        <v>3.85219260533104</v>
      </c>
      <c r="T44" s="206">
        <f>ISI!T40+NFM!T56+CHI!T45+NMM!T44+PPA!T45+FBT!T25+TRE!T25+MAE!T25+TEL!T25+WWP!T25+OIS!T25</f>
        <v>4.1561478933791918</v>
      </c>
      <c r="U44" s="206">
        <f>ISI!U40+NFM!U56+CHI!U45+NMM!U44+PPA!U45+FBT!U25+TRE!U25+MAE!U25+TEL!U25+WWP!U25+OIS!U25</f>
        <v>3.8754944110060192</v>
      </c>
      <c r="V44" s="206">
        <f>ISI!V40+NFM!V56+CHI!V45+NMM!V44+PPA!V45+FBT!V25+TRE!V25+MAE!V25+TEL!V25+WWP!V25+OIS!V25</f>
        <v>5.9286328460877042</v>
      </c>
      <c r="W44" s="206">
        <f>ISI!W40+NFM!W56+CHI!W45+NMM!W44+PPA!W45+FBT!W25+TRE!W25+MAE!W25+TEL!W25+WWP!W25+OIS!W25</f>
        <v>6.2589853826311259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3.5253654342218398E-3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0.33473774720550298</v>
      </c>
      <c r="N45" s="206">
        <f>ISI!N41+NFM!N57+CHI!N46+NMM!N45+PPA!N46+FBT!N26+TRE!N26+MAE!N26+TEL!N26+WWP!N26+OIS!N26</f>
        <v>0.31246775580395519</v>
      </c>
      <c r="O45" s="206">
        <f>ISI!O41+NFM!O57+CHI!O46+NMM!O45+PPA!O46+FBT!O26+TRE!O26+MAE!O26+TEL!O26+WWP!O26+OIS!O26</f>
        <v>0.2154772141014617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0</v>
      </c>
      <c r="C49" s="208">
        <f>ISI!C45+NFM!C61+CHI!C50+NMM!C49+PPA!C50+FBT!C30+TRE!C30+MAE!C30+TEL!C30+WWP!C30+OIS!C30</f>
        <v>0</v>
      </c>
      <c r="D49" s="208">
        <f>ISI!D45+NFM!D61+CHI!D50+NMM!D49+PPA!D50+FBT!D30+TRE!D30+MAE!D30+TEL!D30+WWP!D30+OIS!D30</f>
        <v>0</v>
      </c>
      <c r="E49" s="208">
        <f>ISI!E45+NFM!E61+CHI!E50+NMM!E49+PPA!E50+FBT!E30+TRE!E30+MAE!E30+TEL!E30+WWP!E30+OIS!E30</f>
        <v>0</v>
      </c>
      <c r="F49" s="208">
        <f>ISI!F45+NFM!F61+CHI!F50+NMM!F49+PPA!F50+FBT!F30+TRE!F30+MAE!F30+TEL!F30+WWP!F30+OIS!F30</f>
        <v>0</v>
      </c>
      <c r="G49" s="208">
        <f>ISI!G45+NFM!G61+CHI!G50+NMM!G49+PPA!G50+FBT!G30+TRE!G30+MAE!G30+TEL!G30+WWP!G30+OIS!G30</f>
        <v>0</v>
      </c>
      <c r="H49" s="208">
        <f>ISI!H45+NFM!H61+CHI!H50+NMM!H49+PPA!H50+FBT!H30+TRE!H30+MAE!H30+TEL!H30+WWP!H30+OIS!H30</f>
        <v>0</v>
      </c>
      <c r="I49" s="208">
        <f>ISI!I45+NFM!I61+CHI!I50+NMM!I49+PPA!I50+FBT!I30+TRE!I30+MAE!I30+TEL!I30+WWP!I30+OIS!I30</f>
        <v>0</v>
      </c>
      <c r="J49" s="208">
        <f>ISI!J45+NFM!J61+CHI!J50+NMM!J49+PPA!J50+FBT!J30+TRE!J30+MAE!J30+TEL!J30+WWP!J30+OIS!J30</f>
        <v>0</v>
      </c>
      <c r="K49" s="208">
        <f>ISI!K45+NFM!K61+CHI!K50+NMM!K49+PPA!K50+FBT!K30+TRE!K30+MAE!K30+TEL!K30+WWP!K30+OIS!K30</f>
        <v>0</v>
      </c>
      <c r="L49" s="208">
        <f>ISI!L45+NFM!L61+CHI!L50+NMM!L49+PPA!L50+FBT!L30+TRE!L30+MAE!L30+TEL!L30+WWP!L30+OIS!L30</f>
        <v>0</v>
      </c>
      <c r="M49" s="208">
        <f>ISI!M45+NFM!M61+CHI!M50+NMM!M49+PPA!M50+FBT!M30+TRE!M30+MAE!M30+TEL!M30+WWP!M30+OIS!M30</f>
        <v>0</v>
      </c>
      <c r="N49" s="208">
        <f>ISI!N45+NFM!N61+CHI!N50+NMM!N49+PPA!N50+FBT!N30+TRE!N30+MAE!N30+TEL!N30+WWP!N30+OIS!N30</f>
        <v>0</v>
      </c>
      <c r="O49" s="208">
        <f>ISI!O45+NFM!O61+CHI!O50+NMM!O49+PPA!O50+FBT!O30+TRE!O30+MAE!O30+TEL!O30+WWP!O30+OIS!O30</f>
        <v>0</v>
      </c>
      <c r="P49" s="208">
        <f>ISI!P45+NFM!P61+CHI!P50+NMM!P49+PPA!P50+FBT!P30+TRE!P30+MAE!P30+TEL!P30+WWP!P30+OIS!P30</f>
        <v>0</v>
      </c>
      <c r="Q49" s="208">
        <f>ISI!Q45+NFM!Q61+CHI!Q50+NMM!Q49+PPA!Q50+FBT!Q30+TRE!Q30+MAE!Q30+TEL!Q30+WWP!Q30+OIS!Q30</f>
        <v>0</v>
      </c>
      <c r="R49" s="208">
        <f>ISI!R45+NFM!R61+CHI!R50+NMM!R49+PPA!R50+FBT!R30+TRE!R30+MAE!R30+TEL!R30+WWP!R30+OIS!R30</f>
        <v>0</v>
      </c>
      <c r="S49" s="208">
        <f>ISI!S45+NFM!S61+CHI!S50+NMM!S49+PPA!S50+FBT!S30+TRE!S30+MAE!S30+TEL!S30+WWP!S30+OIS!S30</f>
        <v>0</v>
      </c>
      <c r="T49" s="208">
        <f>ISI!T45+NFM!T61+CHI!T50+NMM!T49+PPA!T50+FBT!T30+TRE!T30+MAE!T30+TEL!T30+WWP!T30+OIS!T30</f>
        <v>0</v>
      </c>
      <c r="U49" s="208">
        <f>ISI!U45+NFM!U61+CHI!U50+NMM!U49+PPA!U50+FBT!U30+TRE!U30+MAE!U30+TEL!U30+WWP!U30+OIS!U30</f>
        <v>0</v>
      </c>
      <c r="V49" s="208">
        <f>ISI!V45+NFM!V61+CHI!V50+NMM!V49+PPA!V50+FBT!V30+TRE!V30+MAE!V30+TEL!V30+WWP!V30+OIS!V30</f>
        <v>0</v>
      </c>
      <c r="W49" s="208">
        <f>ISI!W45+NFM!W61+CHI!W50+NMM!W49+PPA!W50+FBT!W30+TRE!W30+MAE!W30+TEL!W30+WWP!W30+OIS!W30</f>
        <v>0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664.40240756663798</v>
      </c>
      <c r="C50" s="209">
        <f>ISI!C46+NFM!C62+CHI!C51+NMM!C50+PPA!C51+FBT!C31+TRE!C31+MAE!C31+TEL!C31+WWP!C31+OIS!C31</f>
        <v>656.36259673258803</v>
      </c>
      <c r="D50" s="209">
        <f>ISI!D46+NFM!D62+CHI!D51+NMM!D50+PPA!D51+FBT!D31+TRE!D31+MAE!D31+TEL!D31+WWP!D31+OIS!D31</f>
        <v>672.33155631986222</v>
      </c>
      <c r="E50" s="209">
        <f>ISI!E46+NFM!E62+CHI!E51+NMM!E50+PPA!E51+FBT!E31+TRE!E31+MAE!E31+TEL!E31+WWP!E31+OIS!E31</f>
        <v>684.12777300085986</v>
      </c>
      <c r="F50" s="209">
        <f>ISI!F46+NFM!F62+CHI!F51+NMM!F50+PPA!F51+FBT!F31+TRE!F31+MAE!F31+TEL!F31+WWP!F31+OIS!F31</f>
        <v>639.05167669819434</v>
      </c>
      <c r="G50" s="209">
        <f>ISI!G46+NFM!G62+CHI!G51+NMM!G50+PPA!G51+FBT!G31+TRE!G31+MAE!G31+TEL!G31+WWP!G31+OIS!G31</f>
        <v>655.15657781599305</v>
      </c>
      <c r="H50" s="209">
        <f>ISI!H46+NFM!H62+CHI!H51+NMM!H50+PPA!H51+FBT!H31+TRE!H31+MAE!H31+TEL!H31+WWP!H31+OIS!H31</f>
        <v>663.3773860705071</v>
      </c>
      <c r="I50" s="209">
        <f>ISI!I46+NFM!I62+CHI!I51+NMM!I50+PPA!I51+FBT!I31+TRE!I31+MAE!I31+TEL!I31+WWP!I31+OIS!I31</f>
        <v>633.86070507308671</v>
      </c>
      <c r="J50" s="209">
        <f>ISI!J46+NFM!J62+CHI!J51+NMM!J50+PPA!J51+FBT!J31+TRE!J31+MAE!J31+TEL!J31+WWP!J31+OIS!J31</f>
        <v>614.02889079965598</v>
      </c>
      <c r="K50" s="209">
        <f>ISI!K46+NFM!K62+CHI!K51+NMM!K50+PPA!K51+FBT!K31+TRE!K31+MAE!K31+TEL!K31+WWP!K31+OIS!K31</f>
        <v>548.60705073086842</v>
      </c>
      <c r="L50" s="209">
        <f>ISI!L46+NFM!L62+CHI!L51+NMM!L50+PPA!L51+FBT!L31+TRE!L31+MAE!L31+TEL!L31+WWP!L31+OIS!L31</f>
        <v>551.58572656921763</v>
      </c>
      <c r="M50" s="209">
        <f>ISI!M46+NFM!M62+CHI!M51+NMM!M50+PPA!M51+FBT!M31+TRE!M31+MAE!M31+TEL!M31+WWP!M31+OIS!M31</f>
        <v>514.07669819432499</v>
      </c>
      <c r="N50" s="209">
        <f>ISI!N46+NFM!N62+CHI!N51+NMM!N50+PPA!N51+FBT!N31+TRE!N31+MAE!N31+TEL!N31+WWP!N31+OIS!N31</f>
        <v>527.80739466895955</v>
      </c>
      <c r="O50" s="209">
        <f>ISI!O46+NFM!O62+CHI!O51+NMM!O50+PPA!O51+FBT!O31+TRE!O31+MAE!O31+TEL!O31+WWP!O31+OIS!O31</f>
        <v>543.11315563198616</v>
      </c>
      <c r="P50" s="209">
        <f>ISI!P46+NFM!P62+CHI!P51+NMM!P50+PPA!P51+FBT!P31+TRE!P31+MAE!P31+TEL!P31+WWP!P31+OIS!P31</f>
        <v>576.80722269991406</v>
      </c>
      <c r="Q50" s="209">
        <f>ISI!Q46+NFM!Q62+CHI!Q51+NMM!Q50+PPA!Q51+FBT!Q31+TRE!Q31+MAE!Q31+TEL!Q31+WWP!Q31+OIS!Q31</f>
        <v>562.95829750644873</v>
      </c>
      <c r="R50" s="209">
        <f>ISI!R46+NFM!R62+CHI!R51+NMM!R50+PPA!R51+FBT!R31+TRE!R31+MAE!R31+TEL!R31+WWP!R31+OIS!R31</f>
        <v>583.06440240756649</v>
      </c>
      <c r="S50" s="209">
        <f>ISI!S46+NFM!S62+CHI!S51+NMM!S50+PPA!S51+FBT!S31+TRE!S31+MAE!S31+TEL!S31+WWP!S31+OIS!S31</f>
        <v>580.062252794497</v>
      </c>
      <c r="T50" s="209">
        <f>ISI!T46+NFM!T62+CHI!T51+NMM!T50+PPA!T51+FBT!T31+TRE!T31+MAE!T31+TEL!T31+WWP!T31+OIS!T31</f>
        <v>557.32932072226993</v>
      </c>
      <c r="U50" s="209">
        <f>ISI!U46+NFM!U62+CHI!U51+NMM!U50+PPA!U51+FBT!U31+TRE!U31+MAE!U31+TEL!U31+WWP!U31+OIS!U31</f>
        <v>555.9758383490971</v>
      </c>
      <c r="V50" s="209">
        <f>ISI!V46+NFM!V62+CHI!V51+NMM!V50+PPA!V51+FBT!V31+TRE!V31+MAE!V31+TEL!V31+WWP!V31+OIS!V31</f>
        <v>593.26405846947546</v>
      </c>
      <c r="W50" s="209">
        <f>ISI!W46+NFM!W62+CHI!W51+NMM!W50+PPA!W51+FBT!W31+TRE!W31+MAE!W31+TEL!W31+WWP!W31+OIS!W31</f>
        <v>589.24909716251068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2466.978245915735</v>
      </c>
      <c r="C51" s="212">
        <f t="shared" si="4"/>
        <v>2435.2385210662087</v>
      </c>
      <c r="D51" s="212">
        <f t="shared" si="4"/>
        <v>2343.9321582115217</v>
      </c>
      <c r="E51" s="212">
        <f t="shared" si="4"/>
        <v>2380.7006878761817</v>
      </c>
      <c r="F51" s="212">
        <f t="shared" si="4"/>
        <v>2371.2486672398973</v>
      </c>
      <c r="G51" s="212">
        <f t="shared" si="4"/>
        <v>2471.5929492691312</v>
      </c>
      <c r="H51" s="212">
        <f t="shared" si="4"/>
        <v>2488.3085984522786</v>
      </c>
      <c r="I51" s="212">
        <f t="shared" si="4"/>
        <v>2310.7960447119513</v>
      </c>
      <c r="J51" s="212">
        <f t="shared" si="4"/>
        <v>2230.9496990541707</v>
      </c>
      <c r="K51" s="212">
        <f t="shared" si="4"/>
        <v>1841.2208082545139</v>
      </c>
      <c r="L51" s="212">
        <f t="shared" si="4"/>
        <v>1900.3591573516762</v>
      </c>
      <c r="M51" s="212">
        <f t="shared" si="4"/>
        <v>1729.1171969045572</v>
      </c>
      <c r="N51" s="212">
        <f t="shared" si="4"/>
        <v>1763.9704213241612</v>
      </c>
      <c r="O51" s="212">
        <f t="shared" si="4"/>
        <v>1842.498968185726</v>
      </c>
      <c r="P51" s="212">
        <f t="shared" si="4"/>
        <v>1993.9926053310401</v>
      </c>
      <c r="Q51" s="212">
        <f t="shared" si="4"/>
        <v>1994.3550300945831</v>
      </c>
      <c r="R51" s="212">
        <f t="shared" si="4"/>
        <v>2059.8290627687011</v>
      </c>
      <c r="S51" s="212">
        <f t="shared" si="4"/>
        <v>2125.1620808254511</v>
      </c>
      <c r="T51" s="212">
        <f t="shared" si="4"/>
        <v>2179.5351676698187</v>
      </c>
      <c r="U51" s="212">
        <f t="shared" si="4"/>
        <v>2167.5860705073082</v>
      </c>
      <c r="V51" s="212">
        <f t="shared" si="4"/>
        <v>2172.9791917454859</v>
      </c>
      <c r="W51" s="212">
        <f t="shared" si="4"/>
        <v>2245.9141874462589</v>
      </c>
    </row>
    <row r="52" spans="1:23" ht="12" customHeight="1" x14ac:dyDescent="0.25">
      <c r="A52" s="17" t="s">
        <v>16</v>
      </c>
      <c r="B52" s="211">
        <f>ISI!B$47</f>
        <v>46.304729148753218</v>
      </c>
      <c r="C52" s="211">
        <f>ISI!C$47</f>
        <v>24.443164230438509</v>
      </c>
      <c r="D52" s="211">
        <f>ISI!D$47</f>
        <v>0</v>
      </c>
      <c r="E52" s="211">
        <f>ISI!E$47</f>
        <v>0</v>
      </c>
      <c r="F52" s="211">
        <f>ISI!F$47</f>
        <v>0</v>
      </c>
      <c r="G52" s="211">
        <f>ISI!G$47</f>
        <v>0</v>
      </c>
      <c r="H52" s="211">
        <f>ISI!H$47</f>
        <v>0</v>
      </c>
      <c r="I52" s="211">
        <f>ISI!I$47</f>
        <v>0</v>
      </c>
      <c r="J52" s="211">
        <f>ISI!J$47</f>
        <v>0</v>
      </c>
      <c r="K52" s="211">
        <f>ISI!K$47</f>
        <v>0</v>
      </c>
      <c r="L52" s="211">
        <f>ISI!L$47</f>
        <v>0</v>
      </c>
      <c r="M52" s="211">
        <f>ISI!M$47</f>
        <v>0</v>
      </c>
      <c r="N52" s="211">
        <f>ISI!N$47</f>
        <v>0</v>
      </c>
      <c r="O52" s="211">
        <f>ISI!O$47</f>
        <v>0</v>
      </c>
      <c r="P52" s="211">
        <f>ISI!P$47</f>
        <v>0</v>
      </c>
      <c r="Q52" s="211">
        <f>ISI!Q$47</f>
        <v>0</v>
      </c>
      <c r="R52" s="211">
        <f>ISI!R$47</f>
        <v>0</v>
      </c>
      <c r="S52" s="211">
        <f>ISI!S$47</f>
        <v>0</v>
      </c>
      <c r="T52" s="211">
        <f>ISI!T$47</f>
        <v>0</v>
      </c>
      <c r="U52" s="211">
        <f>ISI!U$47</f>
        <v>0</v>
      </c>
      <c r="V52" s="211">
        <f>ISI!V$47</f>
        <v>0</v>
      </c>
      <c r="W52" s="211">
        <f>ISI!W$47</f>
        <v>0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46.304729148753218</v>
      </c>
      <c r="C54" s="206">
        <f>ISI!C$49</f>
        <v>24.443164230438509</v>
      </c>
      <c r="D54" s="206">
        <f>ISI!D$49</f>
        <v>0</v>
      </c>
      <c r="E54" s="206">
        <f>ISI!E$49</f>
        <v>0</v>
      </c>
      <c r="F54" s="206">
        <f>ISI!F$49</f>
        <v>0</v>
      </c>
      <c r="G54" s="206">
        <f>ISI!G$49</f>
        <v>0</v>
      </c>
      <c r="H54" s="206">
        <f>ISI!H$49</f>
        <v>0</v>
      </c>
      <c r="I54" s="206">
        <f>ISI!I$49</f>
        <v>0</v>
      </c>
      <c r="J54" s="206">
        <f>ISI!J$49</f>
        <v>0</v>
      </c>
      <c r="K54" s="206">
        <f>ISI!K$49</f>
        <v>0</v>
      </c>
      <c r="L54" s="206">
        <f>ISI!L$49</f>
        <v>0</v>
      </c>
      <c r="M54" s="206">
        <f>ISI!M$49</f>
        <v>0</v>
      </c>
      <c r="N54" s="206">
        <f>ISI!N$49</f>
        <v>0</v>
      </c>
      <c r="O54" s="206">
        <f>ISI!O$49</f>
        <v>0</v>
      </c>
      <c r="P54" s="206">
        <f>ISI!P$49</f>
        <v>0</v>
      </c>
      <c r="Q54" s="206">
        <f>ISI!Q$49</f>
        <v>0</v>
      </c>
      <c r="R54" s="206">
        <f>ISI!R$49</f>
        <v>0</v>
      </c>
      <c r="S54" s="206">
        <f>ISI!S$49</f>
        <v>0</v>
      </c>
      <c r="T54" s="206">
        <f>ISI!T$49</f>
        <v>0</v>
      </c>
      <c r="U54" s="206">
        <f>ISI!U$49</f>
        <v>0</v>
      </c>
      <c r="V54" s="206">
        <f>ISI!V$49</f>
        <v>0</v>
      </c>
      <c r="W54" s="206">
        <f>ISI!W$49</f>
        <v>0</v>
      </c>
    </row>
    <row r="55" spans="1:23" ht="12" customHeight="1" x14ac:dyDescent="0.25">
      <c r="A55" s="19" t="s">
        <v>20</v>
      </c>
      <c r="B55" s="207">
        <f>NFM!B$63</f>
        <v>459.93164230438526</v>
      </c>
      <c r="C55" s="207">
        <f>NFM!C$63</f>
        <v>409.51410146173691</v>
      </c>
      <c r="D55" s="207">
        <f>NFM!D$63</f>
        <v>414.36861564918314</v>
      </c>
      <c r="E55" s="207">
        <f>NFM!E$63</f>
        <v>414.31883061049018</v>
      </c>
      <c r="F55" s="207">
        <f>NFM!F$63</f>
        <v>432.02751504729167</v>
      </c>
      <c r="G55" s="207">
        <f>NFM!G$63</f>
        <v>400.68280309544298</v>
      </c>
      <c r="H55" s="207">
        <f>NFM!H$63</f>
        <v>528.54187446259675</v>
      </c>
      <c r="I55" s="207">
        <f>NFM!I$63</f>
        <v>456.946173688736</v>
      </c>
      <c r="J55" s="207">
        <f>NFM!J$63</f>
        <v>464.53284608770423</v>
      </c>
      <c r="K55" s="207">
        <f>NFM!K$63</f>
        <v>380.22261392949275</v>
      </c>
      <c r="L55" s="207">
        <f>NFM!L$63</f>
        <v>476.49544282029217</v>
      </c>
      <c r="M55" s="207">
        <f>NFM!M$63</f>
        <v>414.77755803955279</v>
      </c>
      <c r="N55" s="207">
        <f>NFM!N$63</f>
        <v>367.35021496130685</v>
      </c>
      <c r="O55" s="207">
        <f>NFM!O$63</f>
        <v>427.49140154772124</v>
      </c>
      <c r="P55" s="207">
        <f>NFM!P$63</f>
        <v>413.37300085984521</v>
      </c>
      <c r="Q55" s="207">
        <f>NFM!Q$63</f>
        <v>415.70146173688744</v>
      </c>
      <c r="R55" s="207">
        <f>NFM!R$63</f>
        <v>419.09931212381758</v>
      </c>
      <c r="S55" s="207">
        <f>NFM!S$63</f>
        <v>434.97970765262244</v>
      </c>
      <c r="T55" s="207">
        <f>NFM!T$63</f>
        <v>460.65786758383496</v>
      </c>
      <c r="U55" s="207">
        <f>NFM!U$63</f>
        <v>475.05141874462589</v>
      </c>
      <c r="V55" s="207">
        <f>NFM!V$63</f>
        <v>461.58323301805683</v>
      </c>
      <c r="W55" s="207">
        <f>NFM!W$63</f>
        <v>465.73104041272552</v>
      </c>
    </row>
    <row r="56" spans="1:23" ht="12" customHeight="1" x14ac:dyDescent="0.25">
      <c r="A56" s="18" t="s">
        <v>43</v>
      </c>
      <c r="B56" s="206">
        <f>NFM!B$64</f>
        <v>438.03013552798592</v>
      </c>
      <c r="C56" s="206">
        <f>NFM!C$64</f>
        <v>386.66567519992333</v>
      </c>
      <c r="D56" s="206">
        <f>NFM!D$64</f>
        <v>401.59072882299688</v>
      </c>
      <c r="E56" s="206">
        <f>NFM!E$64</f>
        <v>398.03555779173729</v>
      </c>
      <c r="F56" s="206">
        <f>NFM!F$64</f>
        <v>400.56195857246649</v>
      </c>
      <c r="G56" s="206">
        <f>NFM!G$64</f>
        <v>379.49163789726953</v>
      </c>
      <c r="H56" s="206">
        <f>NFM!H$64</f>
        <v>497.58762039119227</v>
      </c>
      <c r="I56" s="206">
        <f>NFM!I$64</f>
        <v>429.42791177270948</v>
      </c>
      <c r="J56" s="206">
        <f>NFM!J$64</f>
        <v>437.70329344650389</v>
      </c>
      <c r="K56" s="206">
        <f>NFM!K$64</f>
        <v>352.52235579944619</v>
      </c>
      <c r="L56" s="206">
        <f>NFM!L$64</f>
        <v>451.37054056416139</v>
      </c>
      <c r="M56" s="206">
        <f>NFM!M$64</f>
        <v>393.58483949075821</v>
      </c>
      <c r="N56" s="206">
        <f>NFM!N$64</f>
        <v>348.60579976634898</v>
      </c>
      <c r="O56" s="206">
        <f>NFM!O$64</f>
        <v>405.5586058048537</v>
      </c>
      <c r="P56" s="206">
        <f>NFM!P$64</f>
        <v>395.14580342335091</v>
      </c>
      <c r="Q56" s="206">
        <f>NFM!Q$64</f>
        <v>397.65454440105992</v>
      </c>
      <c r="R56" s="206">
        <f>NFM!R$64</f>
        <v>399.9135357178389</v>
      </c>
      <c r="S56" s="206">
        <f>NFM!S$64</f>
        <v>415.30878738161812</v>
      </c>
      <c r="T56" s="206">
        <f>NFM!T$64</f>
        <v>442.10577142074692</v>
      </c>
      <c r="U56" s="206">
        <f>NFM!U$64</f>
        <v>454.53283496126858</v>
      </c>
      <c r="V56" s="206">
        <f>NFM!V$64</f>
        <v>446.66032595090093</v>
      </c>
      <c r="W56" s="206">
        <f>NFM!W$64</f>
        <v>448.25868101158358</v>
      </c>
    </row>
    <row r="57" spans="1:23" ht="12" customHeight="1" x14ac:dyDescent="0.25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21.901506776399341</v>
      </c>
      <c r="C60" s="206">
        <f>NFM!C$68</f>
        <v>22.848426261813579</v>
      </c>
      <c r="D60" s="206">
        <f>NFM!D$68</f>
        <v>12.777886826186259</v>
      </c>
      <c r="E60" s="206">
        <f>NFM!E$68</f>
        <v>16.283272818752891</v>
      </c>
      <c r="F60" s="206">
        <f>NFM!F$68</f>
        <v>31.465556474825181</v>
      </c>
      <c r="G60" s="206">
        <f>NFM!G$68</f>
        <v>21.19116519817344</v>
      </c>
      <c r="H60" s="206">
        <f>NFM!H$68</f>
        <v>30.95425407140447</v>
      </c>
      <c r="I60" s="206">
        <f>NFM!I$68</f>
        <v>27.518261916026511</v>
      </c>
      <c r="J60" s="206">
        <f>NFM!J$68</f>
        <v>26.82955264120034</v>
      </c>
      <c r="K60" s="206">
        <f>NFM!K$68</f>
        <v>27.70025813004656</v>
      </c>
      <c r="L60" s="206">
        <f>NFM!L$68</f>
        <v>25.124902256130781</v>
      </c>
      <c r="M60" s="206">
        <f>NFM!M$68</f>
        <v>21.19271854879457</v>
      </c>
      <c r="N60" s="206">
        <f>NFM!N$68</f>
        <v>18.74441519495787</v>
      </c>
      <c r="O60" s="206">
        <f>NFM!O$68</f>
        <v>21.93279574286753</v>
      </c>
      <c r="P60" s="206">
        <f>NFM!P$68</f>
        <v>18.22719743649429</v>
      </c>
      <c r="Q60" s="206">
        <f>NFM!Q$68</f>
        <v>18.046917335827509</v>
      </c>
      <c r="R60" s="206">
        <f>NFM!R$68</f>
        <v>19.185776405978689</v>
      </c>
      <c r="S60" s="206">
        <f>NFM!S$68</f>
        <v>19.67092027100432</v>
      </c>
      <c r="T60" s="206">
        <f>NFM!T$68</f>
        <v>18.552096163088031</v>
      </c>
      <c r="U60" s="206">
        <f>NFM!U$68</f>
        <v>20.518583783357311</v>
      </c>
      <c r="V60" s="206">
        <f>NFM!V$68</f>
        <v>14.92290706715591</v>
      </c>
      <c r="W60" s="206">
        <f>NFM!W$68</f>
        <v>17.47235940114194</v>
      </c>
    </row>
    <row r="61" spans="1:23" ht="12" customHeight="1" x14ac:dyDescent="0.25">
      <c r="A61" s="19" t="s">
        <v>21</v>
      </c>
      <c r="B61" s="207">
        <f>CHI!B$52</f>
        <v>273.30584694754941</v>
      </c>
      <c r="C61" s="207">
        <f>CHI!C$52</f>
        <v>282.86629406706788</v>
      </c>
      <c r="D61" s="207">
        <f>CHI!D$52</f>
        <v>267.69578675838358</v>
      </c>
      <c r="E61" s="207">
        <f>CHI!E$52</f>
        <v>258.51616509028372</v>
      </c>
      <c r="F61" s="207">
        <f>CHI!F$52</f>
        <v>241.36603611349972</v>
      </c>
      <c r="G61" s="207">
        <f>CHI!G$52</f>
        <v>259.93809114359402</v>
      </c>
      <c r="H61" s="207">
        <f>CHI!H$52</f>
        <v>230.52742906276859</v>
      </c>
      <c r="I61" s="207">
        <f>CHI!I$52</f>
        <v>206.24419604471188</v>
      </c>
      <c r="J61" s="207">
        <f>CHI!J$52</f>
        <v>215.3122957867584</v>
      </c>
      <c r="K61" s="207">
        <f>CHI!K$52</f>
        <v>229.04436801375749</v>
      </c>
      <c r="L61" s="207">
        <f>CHI!L$52</f>
        <v>234.20455717970771</v>
      </c>
      <c r="M61" s="207">
        <f>CHI!M$52</f>
        <v>214.23637145313842</v>
      </c>
      <c r="N61" s="207">
        <f>CHI!N$52</f>
        <v>219.71229578675843</v>
      </c>
      <c r="O61" s="207">
        <f>CHI!O$52</f>
        <v>211.28667239896825</v>
      </c>
      <c r="P61" s="207">
        <f>CHI!P$52</f>
        <v>210.53731728288901</v>
      </c>
      <c r="Q61" s="207">
        <f>CHI!Q$52</f>
        <v>220.62725709372324</v>
      </c>
      <c r="R61" s="207">
        <f>CHI!R$52</f>
        <v>228.56423043852104</v>
      </c>
      <c r="S61" s="207">
        <f>CHI!S$52</f>
        <v>225.57016337059329</v>
      </c>
      <c r="T61" s="207">
        <f>CHI!T$52</f>
        <v>228.84969905417015</v>
      </c>
      <c r="U61" s="207">
        <f>CHI!U$52</f>
        <v>236.98658641444541</v>
      </c>
      <c r="V61" s="207">
        <f>CHI!V$52</f>
        <v>238.50146173688734</v>
      </c>
      <c r="W61" s="207">
        <f>CHI!W$52</f>
        <v>224.22278589853818</v>
      </c>
    </row>
    <row r="62" spans="1:23" ht="12" customHeight="1" x14ac:dyDescent="0.25">
      <c r="A62" s="18" t="s">
        <v>57</v>
      </c>
      <c r="B62" s="206">
        <f>CHI!B$53</f>
        <v>0</v>
      </c>
      <c r="C62" s="206">
        <f>CHI!C$53</f>
        <v>0</v>
      </c>
      <c r="D62" s="206">
        <f>CHI!D$53</f>
        <v>0</v>
      </c>
      <c r="E62" s="206">
        <f>CHI!E$53</f>
        <v>0</v>
      </c>
      <c r="F62" s="206">
        <f>CHI!F$53</f>
        <v>0</v>
      </c>
      <c r="G62" s="206">
        <f>CHI!G$53</f>
        <v>0</v>
      </c>
      <c r="H62" s="206">
        <f>CHI!H$53</f>
        <v>0</v>
      </c>
      <c r="I62" s="206">
        <f>CHI!I$53</f>
        <v>0</v>
      </c>
      <c r="J62" s="206">
        <f>CHI!J$53</f>
        <v>0</v>
      </c>
      <c r="K62" s="206">
        <f>CHI!K$53</f>
        <v>0</v>
      </c>
      <c r="L62" s="206">
        <f>CHI!L$53</f>
        <v>0</v>
      </c>
      <c r="M62" s="206">
        <f>CHI!M$53</f>
        <v>0</v>
      </c>
      <c r="N62" s="206">
        <f>CHI!N$53</f>
        <v>0</v>
      </c>
      <c r="O62" s="206">
        <f>CHI!O$53</f>
        <v>0</v>
      </c>
      <c r="P62" s="206">
        <f>CHI!P$53</f>
        <v>0</v>
      </c>
      <c r="Q62" s="206">
        <f>CHI!Q$53</f>
        <v>0</v>
      </c>
      <c r="R62" s="206">
        <f>CHI!R$53</f>
        <v>0</v>
      </c>
      <c r="S62" s="206">
        <f>CHI!S$53</f>
        <v>0</v>
      </c>
      <c r="T62" s="206">
        <f>CHI!T$53</f>
        <v>0</v>
      </c>
      <c r="U62" s="206">
        <f>CHI!U$53</f>
        <v>0</v>
      </c>
      <c r="V62" s="206">
        <f>CHI!V$53</f>
        <v>0</v>
      </c>
      <c r="W62" s="206">
        <f>CHI!W$53</f>
        <v>0</v>
      </c>
    </row>
    <row r="63" spans="1:23" ht="12" customHeight="1" x14ac:dyDescent="0.25">
      <c r="A63" s="18" t="s">
        <v>47</v>
      </c>
      <c r="B63" s="206">
        <f>CHI!B$54</f>
        <v>182.96614187091291</v>
      </c>
      <c r="C63" s="206">
        <f>CHI!C$54</f>
        <v>162.07822450164471</v>
      </c>
      <c r="D63" s="206">
        <f>CHI!D$54</f>
        <v>106.772793145932</v>
      </c>
      <c r="E63" s="206">
        <f>CHI!E$54</f>
        <v>103.35245899079059</v>
      </c>
      <c r="F63" s="206">
        <f>CHI!F$54</f>
        <v>106.19418538219971</v>
      </c>
      <c r="G63" s="206">
        <f>CHI!G$54</f>
        <v>173.26627064706511</v>
      </c>
      <c r="H63" s="206">
        <f>CHI!H$54</f>
        <v>149.85987257164621</v>
      </c>
      <c r="I63" s="206">
        <f>CHI!I$54</f>
        <v>135.1722046683193</v>
      </c>
      <c r="J63" s="206">
        <f>CHI!J$54</f>
        <v>161.47307605404629</v>
      </c>
      <c r="K63" s="206">
        <f>CHI!K$54</f>
        <v>160.50943667441641</v>
      </c>
      <c r="L63" s="206">
        <f>CHI!L$54</f>
        <v>165.52613164721851</v>
      </c>
      <c r="M63" s="206">
        <f>CHI!M$54</f>
        <v>140.71284595987791</v>
      </c>
      <c r="N63" s="206">
        <f>CHI!N$54</f>
        <v>156.61927485564141</v>
      </c>
      <c r="O63" s="206">
        <f>CHI!O$54</f>
        <v>158.21272335397811</v>
      </c>
      <c r="P63" s="206">
        <f>CHI!P$54</f>
        <v>150.21057609630259</v>
      </c>
      <c r="Q63" s="206">
        <f>CHI!Q$54</f>
        <v>92.516050444253423</v>
      </c>
      <c r="R63" s="206">
        <f>CHI!R$54</f>
        <v>87.856291200917127</v>
      </c>
      <c r="S63" s="206">
        <f>CHI!S$54</f>
        <v>88.224218973918084</v>
      </c>
      <c r="T63" s="206">
        <f>CHI!T$54</f>
        <v>85.731327027801655</v>
      </c>
      <c r="U63" s="206">
        <f>CHI!U$54</f>
        <v>80.850157638291705</v>
      </c>
      <c r="V63" s="206">
        <f>CHI!V$54</f>
        <v>85.096474634565752</v>
      </c>
      <c r="W63" s="206">
        <f>CHI!W$54</f>
        <v>55.588297865187357</v>
      </c>
    </row>
    <row r="64" spans="1:23" ht="12" customHeight="1" x14ac:dyDescent="0.25">
      <c r="A64" s="18" t="s">
        <v>48</v>
      </c>
      <c r="B64" s="206">
        <f>CHI!B$55</f>
        <v>90.339705076636491</v>
      </c>
      <c r="C64" s="206">
        <f>CHI!C$55</f>
        <v>120.7880695654232</v>
      </c>
      <c r="D64" s="206">
        <f>CHI!D$55</f>
        <v>160.92299361245159</v>
      </c>
      <c r="E64" s="206">
        <f>CHI!E$55</f>
        <v>155.16370609949311</v>
      </c>
      <c r="F64" s="206">
        <f>CHI!F$55</f>
        <v>135.1718507313</v>
      </c>
      <c r="G64" s="206">
        <f>CHI!G$55</f>
        <v>86.671820496528895</v>
      </c>
      <c r="H64" s="206">
        <f>CHI!H$55</f>
        <v>80.667556491122369</v>
      </c>
      <c r="I64" s="206">
        <f>CHI!I$55</f>
        <v>71.071991376392603</v>
      </c>
      <c r="J64" s="206">
        <f>CHI!J$55</f>
        <v>53.83921973271211</v>
      </c>
      <c r="K64" s="206">
        <f>CHI!K$55</f>
        <v>68.534931339341085</v>
      </c>
      <c r="L64" s="206">
        <f>CHI!L$55</f>
        <v>68.6784255324892</v>
      </c>
      <c r="M64" s="206">
        <f>CHI!M$55</f>
        <v>73.523525493260522</v>
      </c>
      <c r="N64" s="206">
        <f>CHI!N$55</f>
        <v>63.093020931117017</v>
      </c>
      <c r="O64" s="206">
        <f>CHI!O$55</f>
        <v>53.073949044990137</v>
      </c>
      <c r="P64" s="206">
        <f>CHI!P$55</f>
        <v>60.326741186586418</v>
      </c>
      <c r="Q64" s="206">
        <f>CHI!Q$55</f>
        <v>128.11120664946981</v>
      </c>
      <c r="R64" s="206">
        <f>CHI!R$55</f>
        <v>140.70793923760391</v>
      </c>
      <c r="S64" s="206">
        <f>CHI!S$55</f>
        <v>137.34594439667521</v>
      </c>
      <c r="T64" s="206">
        <f>CHI!T$55</f>
        <v>143.11837202636849</v>
      </c>
      <c r="U64" s="206">
        <f>CHI!U$55</f>
        <v>156.13642877615371</v>
      </c>
      <c r="V64" s="206">
        <f>CHI!V$55</f>
        <v>153.4049871023216</v>
      </c>
      <c r="W64" s="206">
        <f>CHI!W$55</f>
        <v>168.63448803335081</v>
      </c>
    </row>
    <row r="65" spans="1:23" ht="12" customHeight="1" x14ac:dyDescent="0.25">
      <c r="A65" s="19" t="s">
        <v>22</v>
      </c>
      <c r="B65" s="207">
        <f>NMM!B$51</f>
        <v>369.56620808254507</v>
      </c>
      <c r="C65" s="207">
        <f>NMM!C$51</f>
        <v>448.53783319002588</v>
      </c>
      <c r="D65" s="207">
        <f>NMM!D$51</f>
        <v>429.69269131556308</v>
      </c>
      <c r="E65" s="207">
        <f>NMM!E$51</f>
        <v>483.02003439380928</v>
      </c>
      <c r="F65" s="207">
        <f>NMM!F$51</f>
        <v>505.11874462596728</v>
      </c>
      <c r="G65" s="207">
        <f>NMM!G$51</f>
        <v>552.20335339638882</v>
      </c>
      <c r="H65" s="207">
        <f>NMM!H$51</f>
        <v>535.16595012897676</v>
      </c>
      <c r="I65" s="207">
        <f>NMM!I$51</f>
        <v>517.16930352536531</v>
      </c>
      <c r="J65" s="207">
        <f>NMM!J$51</f>
        <v>470.16887360275155</v>
      </c>
      <c r="K65" s="207">
        <f>NMM!K$51</f>
        <v>330.30885640584694</v>
      </c>
      <c r="L65" s="207">
        <f>NMM!L$51</f>
        <v>265.99819432502147</v>
      </c>
      <c r="M65" s="207">
        <f>NMM!M$51</f>
        <v>254.8703353396389</v>
      </c>
      <c r="N65" s="207">
        <f>NMM!N$51</f>
        <v>277.5046431642304</v>
      </c>
      <c r="O65" s="207">
        <f>NMM!O$51</f>
        <v>273.35571797076511</v>
      </c>
      <c r="P65" s="207">
        <f>NMM!P$51</f>
        <v>354.1503869303524</v>
      </c>
      <c r="Q65" s="207">
        <f>NMM!Q$51</f>
        <v>370.08830610490116</v>
      </c>
      <c r="R65" s="207">
        <f>NMM!R$51</f>
        <v>391.34720550300949</v>
      </c>
      <c r="S65" s="207">
        <f>NMM!S$51</f>
        <v>398.82966466036112</v>
      </c>
      <c r="T65" s="207">
        <f>NMM!T$51</f>
        <v>437.8141014617367</v>
      </c>
      <c r="U65" s="207">
        <f>NMM!U$51</f>
        <v>426.07222699914013</v>
      </c>
      <c r="V65" s="207">
        <f>NMM!V$51</f>
        <v>404.62983662940667</v>
      </c>
      <c r="W65" s="207">
        <f>NMM!W$51</f>
        <v>460.3051590713668</v>
      </c>
    </row>
    <row r="66" spans="1:23" ht="12" customHeight="1" x14ac:dyDescent="0.25">
      <c r="A66" s="18" t="s">
        <v>49</v>
      </c>
      <c r="B66" s="206">
        <f>NMM!B$52</f>
        <v>181.68389999999991</v>
      </c>
      <c r="C66" s="206">
        <f>NMM!C$52</f>
        <v>236.58230322334651</v>
      </c>
      <c r="D66" s="206">
        <f>NMM!D$52</f>
        <v>232.84943220064179</v>
      </c>
      <c r="E66" s="206">
        <f>NMM!E$52</f>
        <v>264.68152202261001</v>
      </c>
      <c r="F66" s="206">
        <f>NMM!F$52</f>
        <v>312.92542398853249</v>
      </c>
      <c r="G66" s="206">
        <f>NMM!G$52</f>
        <v>322.66515806941879</v>
      </c>
      <c r="H66" s="206">
        <f>NMM!H$52</f>
        <v>306.23743166334538</v>
      </c>
      <c r="I66" s="206">
        <f>NMM!I$52</f>
        <v>288.41112351942701</v>
      </c>
      <c r="J66" s="206">
        <f>NMM!J$52</f>
        <v>277.98735746802851</v>
      </c>
      <c r="K66" s="206">
        <f>NMM!K$52</f>
        <v>177.05464559198421</v>
      </c>
      <c r="L66" s="206">
        <f>NMM!L$52</f>
        <v>147.04916345549651</v>
      </c>
      <c r="M66" s="206">
        <f>NMM!M$52</f>
        <v>124.74330415422661</v>
      </c>
      <c r="N66" s="206">
        <f>NMM!N$52</f>
        <v>76.417072346385169</v>
      </c>
      <c r="O66" s="206">
        <f>NMM!O$52</f>
        <v>131.00444192491071</v>
      </c>
      <c r="P66" s="206">
        <f>NMM!P$52</f>
        <v>158.64236519850911</v>
      </c>
      <c r="Q66" s="206">
        <f>NMM!Q$52</f>
        <v>181.5765962440029</v>
      </c>
      <c r="R66" s="206">
        <f>NMM!R$52</f>
        <v>214.81545164434979</v>
      </c>
      <c r="S66" s="206">
        <f>NMM!S$52</f>
        <v>232.0075763582345</v>
      </c>
      <c r="T66" s="206">
        <f>NMM!T$52</f>
        <v>237.75122066885979</v>
      </c>
      <c r="U66" s="206">
        <f>NMM!U$52</f>
        <v>254.6448413855712</v>
      </c>
      <c r="V66" s="206">
        <f>NMM!V$52</f>
        <v>245.1186985991522</v>
      </c>
      <c r="W66" s="206">
        <f>NMM!W$52</f>
        <v>256.12967383899212</v>
      </c>
    </row>
    <row r="67" spans="1:23" ht="12" customHeight="1" x14ac:dyDescent="0.25">
      <c r="A67" s="18" t="s">
        <v>50</v>
      </c>
      <c r="B67" s="206">
        <f>NMM!B$53</f>
        <v>143.1321501271328</v>
      </c>
      <c r="C67" s="206">
        <f>NMM!C$53</f>
        <v>166.145344541333</v>
      </c>
      <c r="D67" s="206">
        <f>NMM!D$53</f>
        <v>156.74779469750891</v>
      </c>
      <c r="E67" s="206">
        <f>NMM!E$53</f>
        <v>184.16672301787881</v>
      </c>
      <c r="F67" s="206">
        <f>NMM!F$53</f>
        <v>158.7691956231599</v>
      </c>
      <c r="G67" s="206">
        <f>NMM!G$53</f>
        <v>195.85087819395369</v>
      </c>
      <c r="H67" s="206">
        <f>NMM!H$53</f>
        <v>196.70282481205709</v>
      </c>
      <c r="I67" s="206">
        <f>NMM!I$53</f>
        <v>197.143962232273</v>
      </c>
      <c r="J67" s="206">
        <f>NMM!J$53</f>
        <v>160.45118740912679</v>
      </c>
      <c r="K67" s="206">
        <f>NMM!K$53</f>
        <v>134.3970867389194</v>
      </c>
      <c r="L67" s="206">
        <f>NMM!L$53</f>
        <v>91.460565625572372</v>
      </c>
      <c r="M67" s="206">
        <f>NMM!M$53</f>
        <v>104.15876299886099</v>
      </c>
      <c r="N67" s="206">
        <f>NMM!N$53</f>
        <v>167.0104086631201</v>
      </c>
      <c r="O67" s="206">
        <f>NMM!O$53</f>
        <v>116.9193764701991</v>
      </c>
      <c r="P67" s="206">
        <f>NMM!P$53</f>
        <v>170.79331907710881</v>
      </c>
      <c r="Q67" s="206">
        <f>NMM!Q$53</f>
        <v>176.63284477188989</v>
      </c>
      <c r="R67" s="206">
        <f>NMM!R$53</f>
        <v>164.26617411865311</v>
      </c>
      <c r="S67" s="206">
        <f>NMM!S$53</f>
        <v>147.0934926744757</v>
      </c>
      <c r="T67" s="206">
        <f>NMM!T$53</f>
        <v>172.2048945097969</v>
      </c>
      <c r="U67" s="206">
        <f>NMM!U$53</f>
        <v>143.84717506843899</v>
      </c>
      <c r="V67" s="206">
        <f>NMM!V$53</f>
        <v>132.26974756064669</v>
      </c>
      <c r="W67" s="206">
        <f>NMM!W$53</f>
        <v>176.14781144300409</v>
      </c>
    </row>
    <row r="68" spans="1:23" ht="12" customHeight="1" x14ac:dyDescent="0.25">
      <c r="A68" s="18" t="s">
        <v>58</v>
      </c>
      <c r="B68" s="206">
        <f>NMM!B$54</f>
        <v>44.750157955412362</v>
      </c>
      <c r="C68" s="206">
        <f>NMM!C$54</f>
        <v>45.810185425346319</v>
      </c>
      <c r="D68" s="206">
        <f>NMM!D$54</f>
        <v>40.095464417412437</v>
      </c>
      <c r="E68" s="206">
        <f>NMM!E$54</f>
        <v>34.17178935332047</v>
      </c>
      <c r="F68" s="206">
        <f>NMM!F$54</f>
        <v>33.424125014274942</v>
      </c>
      <c r="G68" s="206">
        <f>NMM!G$54</f>
        <v>33.687317133016307</v>
      </c>
      <c r="H68" s="206">
        <f>NMM!H$54</f>
        <v>32.225693653574297</v>
      </c>
      <c r="I68" s="206">
        <f>NMM!I$54</f>
        <v>31.61421777366531</v>
      </c>
      <c r="J68" s="206">
        <f>NMM!J$54</f>
        <v>31.73032872559623</v>
      </c>
      <c r="K68" s="206">
        <f>NMM!K$54</f>
        <v>18.857124074943339</v>
      </c>
      <c r="L68" s="206">
        <f>NMM!L$54</f>
        <v>27.4884652439526</v>
      </c>
      <c r="M68" s="206">
        <f>NMM!M$54</f>
        <v>25.968268186551281</v>
      </c>
      <c r="N68" s="206">
        <f>NMM!N$54</f>
        <v>34.077162154725137</v>
      </c>
      <c r="O68" s="206">
        <f>NMM!O$54</f>
        <v>25.431899575655329</v>
      </c>
      <c r="P68" s="206">
        <f>NMM!P$54</f>
        <v>24.714702654734481</v>
      </c>
      <c r="Q68" s="206">
        <f>NMM!Q$54</f>
        <v>11.87886508900834</v>
      </c>
      <c r="R68" s="206">
        <f>NMM!R$54</f>
        <v>12.26557974000664</v>
      </c>
      <c r="S68" s="206">
        <f>NMM!S$54</f>
        <v>19.728595627650929</v>
      </c>
      <c r="T68" s="206">
        <f>NMM!T$54</f>
        <v>27.857986283080049</v>
      </c>
      <c r="U68" s="206">
        <f>NMM!U$54</f>
        <v>27.580210545129969</v>
      </c>
      <c r="V68" s="206">
        <f>NMM!V$54</f>
        <v>27.241390469607751</v>
      </c>
      <c r="W68" s="206">
        <f>NMM!W$54</f>
        <v>28.027673789370649</v>
      </c>
    </row>
    <row r="69" spans="1:23" ht="12" customHeight="1" x14ac:dyDescent="0.25">
      <c r="A69" s="19" t="s">
        <v>23</v>
      </c>
      <c r="B69" s="207">
        <f>PPA!B$52</f>
        <v>63.473774720550281</v>
      </c>
      <c r="C69" s="207">
        <f>PPA!C$52</f>
        <v>64.327429062768715</v>
      </c>
      <c r="D69" s="207">
        <f>PPA!D$52</f>
        <v>61.147979363714512</v>
      </c>
      <c r="E69" s="207">
        <f>PPA!E$52</f>
        <v>59.68727429062767</v>
      </c>
      <c r="F69" s="207">
        <f>PPA!F$52</f>
        <v>54.872828890799653</v>
      </c>
      <c r="G69" s="207">
        <f>PPA!G$52</f>
        <v>37.865262252794494</v>
      </c>
      <c r="H69" s="207">
        <f>PPA!H$52</f>
        <v>37.203783319002589</v>
      </c>
      <c r="I69" s="207">
        <f>PPA!I$52</f>
        <v>16.903697334479791</v>
      </c>
      <c r="J69" s="207">
        <f>PPA!J$52</f>
        <v>19.099312123817711</v>
      </c>
      <c r="K69" s="207">
        <f>PPA!K$52</f>
        <v>15.412639724849527</v>
      </c>
      <c r="L69" s="207">
        <f>PPA!L$52</f>
        <v>14.314961306964744</v>
      </c>
      <c r="M69" s="207">
        <f>PPA!M$52</f>
        <v>14.43035253654342</v>
      </c>
      <c r="N69" s="207">
        <f>PPA!N$52</f>
        <v>15.611951848667239</v>
      </c>
      <c r="O69" s="207">
        <f>PPA!O$52</f>
        <v>15.411951848667245</v>
      </c>
      <c r="P69" s="207">
        <f>PPA!P$52</f>
        <v>14.538349097162511</v>
      </c>
      <c r="Q69" s="207">
        <f>PPA!Q$52</f>
        <v>11.681255374032673</v>
      </c>
      <c r="R69" s="207">
        <f>PPA!R$52</f>
        <v>14.771195184866727</v>
      </c>
      <c r="S69" s="207">
        <f>PPA!S$52</f>
        <v>15.119604471195185</v>
      </c>
      <c r="T69" s="207">
        <f>PPA!T$52</f>
        <v>18.603525365434226</v>
      </c>
      <c r="U69" s="207">
        <f>PPA!U$52</f>
        <v>13.810060189165949</v>
      </c>
      <c r="V69" s="207">
        <f>PPA!V$52</f>
        <v>23.973602751504721</v>
      </c>
      <c r="W69" s="207">
        <f>PPA!W$52</f>
        <v>15.095356835769559</v>
      </c>
    </row>
    <row r="70" spans="1:23" ht="12" customHeight="1" x14ac:dyDescent="0.25">
      <c r="A70" s="18" t="s">
        <v>52</v>
      </c>
      <c r="B70" s="206">
        <f>PPA!B$53</f>
        <v>0</v>
      </c>
      <c r="C70" s="206">
        <f>PPA!C$53</f>
        <v>0</v>
      </c>
      <c r="D70" s="206">
        <f>PPA!D$53</f>
        <v>0</v>
      </c>
      <c r="E70" s="206">
        <f>PPA!E$53</f>
        <v>0</v>
      </c>
      <c r="F70" s="206">
        <f>PPA!F$53</f>
        <v>0</v>
      </c>
      <c r="G70" s="206">
        <f>PPA!G$53</f>
        <v>0</v>
      </c>
      <c r="H70" s="206">
        <f>PPA!H$53</f>
        <v>0</v>
      </c>
      <c r="I70" s="206">
        <f>PPA!I$53</f>
        <v>0</v>
      </c>
      <c r="J70" s="206">
        <f>PPA!J$53</f>
        <v>0</v>
      </c>
      <c r="K70" s="206">
        <f>PPA!K$53</f>
        <v>0</v>
      </c>
      <c r="L70" s="206">
        <f>PPA!L$53</f>
        <v>0</v>
      </c>
      <c r="M70" s="206">
        <f>PPA!M$53</f>
        <v>0</v>
      </c>
      <c r="N70" s="206">
        <f>PPA!N$53</f>
        <v>0</v>
      </c>
      <c r="O70" s="206">
        <f>PPA!O$53</f>
        <v>0</v>
      </c>
      <c r="P70" s="206">
        <f>PPA!P$53</f>
        <v>0</v>
      </c>
      <c r="Q70" s="206">
        <f>PPA!Q$53</f>
        <v>0</v>
      </c>
      <c r="R70" s="206">
        <f>PPA!R$53</f>
        <v>0</v>
      </c>
      <c r="S70" s="206">
        <f>PPA!S$53</f>
        <v>0</v>
      </c>
      <c r="T70" s="206">
        <f>PPA!T$53</f>
        <v>0</v>
      </c>
      <c r="U70" s="206">
        <f>PPA!U$53</f>
        <v>0</v>
      </c>
      <c r="V70" s="206">
        <f>PPA!V$53</f>
        <v>0</v>
      </c>
      <c r="W70" s="206">
        <f>PPA!W$53</f>
        <v>0</v>
      </c>
    </row>
    <row r="71" spans="1:23" ht="12" customHeight="1" x14ac:dyDescent="0.25">
      <c r="A71" s="18" t="s">
        <v>59</v>
      </c>
      <c r="B71" s="206">
        <f>PPA!B$54</f>
        <v>25.766474440817522</v>
      </c>
      <c r="C71" s="206">
        <f>PPA!C$54</f>
        <v>26.113005947520911</v>
      </c>
      <c r="D71" s="206">
        <f>PPA!D$54</f>
        <v>24.82234362647225</v>
      </c>
      <c r="E71" s="206">
        <f>PPA!E$54</f>
        <v>24.229386612383109</v>
      </c>
      <c r="F71" s="206">
        <f>PPA!F$54</f>
        <v>22.275015931144619</v>
      </c>
      <c r="G71" s="206">
        <f>PPA!G$54</f>
        <v>15.370982997732501</v>
      </c>
      <c r="H71" s="206">
        <f>PPA!H$54</f>
        <v>15.10246296539275</v>
      </c>
      <c r="I71" s="206">
        <f>PPA!I$54</f>
        <v>6.8618683423466793</v>
      </c>
      <c r="J71" s="206">
        <f>PPA!J$54</f>
        <v>7.7531538000089304</v>
      </c>
      <c r="K71" s="206">
        <f>PPA!K$54</f>
        <v>7.1721950200843709</v>
      </c>
      <c r="L71" s="206">
        <f>PPA!L$54</f>
        <v>6.6613958433726594</v>
      </c>
      <c r="M71" s="206">
        <f>PPA!M$54</f>
        <v>7.5723436831745206</v>
      </c>
      <c r="N71" s="206">
        <f>PPA!N$54</f>
        <v>8.1923892478650266</v>
      </c>
      <c r="O71" s="206">
        <f>PPA!O$54</f>
        <v>9.0030031266302508</v>
      </c>
      <c r="P71" s="206">
        <f>PPA!P$54</f>
        <v>8.4926817617273329</v>
      </c>
      <c r="Q71" s="206">
        <f>PPA!Q$54</f>
        <v>8.5810356358077762</v>
      </c>
      <c r="R71" s="206">
        <f>PPA!R$54</f>
        <v>9.0314894430113721</v>
      </c>
      <c r="S71" s="206">
        <f>PPA!S$54</f>
        <v>9.3529091430209252</v>
      </c>
      <c r="T71" s="206">
        <f>PPA!T$54</f>
        <v>9.2121047100410856</v>
      </c>
      <c r="U71" s="206">
        <f>PPA!U$54</f>
        <v>7.4283366771758859</v>
      </c>
      <c r="V71" s="206">
        <f>PPA!V$54</f>
        <v>13.363112639724839</v>
      </c>
      <c r="W71" s="206">
        <f>PPA!W$54</f>
        <v>8.4142944981670631</v>
      </c>
    </row>
    <row r="72" spans="1:23" ht="12" customHeight="1" x14ac:dyDescent="0.25">
      <c r="A72" s="18" t="s">
        <v>60</v>
      </c>
      <c r="B72" s="206">
        <f>PPA!B$55</f>
        <v>37.707300279732763</v>
      </c>
      <c r="C72" s="206">
        <f>PPA!C$55</f>
        <v>38.214423115247811</v>
      </c>
      <c r="D72" s="206">
        <f>PPA!D$55</f>
        <v>36.325635737242258</v>
      </c>
      <c r="E72" s="206">
        <f>PPA!E$55</f>
        <v>35.45788767824456</v>
      </c>
      <c r="F72" s="206">
        <f>PPA!F$55</f>
        <v>32.59781295965503</v>
      </c>
      <c r="G72" s="206">
        <f>PPA!G$55</f>
        <v>22.49427925506199</v>
      </c>
      <c r="H72" s="206">
        <f>PPA!H$55</f>
        <v>22.101320353609839</v>
      </c>
      <c r="I72" s="206">
        <f>PPA!I$55</f>
        <v>10.041828992133111</v>
      </c>
      <c r="J72" s="206">
        <f>PPA!J$55</f>
        <v>11.34615832380878</v>
      </c>
      <c r="K72" s="206">
        <f>PPA!K$55</f>
        <v>8.2404447047651548</v>
      </c>
      <c r="L72" s="206">
        <f>PPA!L$55</f>
        <v>7.6535654635920842</v>
      </c>
      <c r="M72" s="206">
        <f>PPA!M$55</f>
        <v>6.8580088533688999</v>
      </c>
      <c r="N72" s="206">
        <f>PPA!N$55</f>
        <v>7.4195626008022124</v>
      </c>
      <c r="O72" s="206">
        <f>PPA!O$55</f>
        <v>6.4089487220369943</v>
      </c>
      <c r="P72" s="206">
        <f>PPA!P$55</f>
        <v>6.0456673354351782</v>
      </c>
      <c r="Q72" s="206">
        <f>PPA!Q$55</f>
        <v>3.1002197382248968</v>
      </c>
      <c r="R72" s="206">
        <f>PPA!R$55</f>
        <v>5.7397057418553548</v>
      </c>
      <c r="S72" s="206">
        <f>PPA!S$55</f>
        <v>5.7666953281742606</v>
      </c>
      <c r="T72" s="206">
        <f>PPA!T$55</f>
        <v>9.3914206553931407</v>
      </c>
      <c r="U72" s="206">
        <f>PPA!U$55</f>
        <v>6.3817235119900619</v>
      </c>
      <c r="V72" s="206">
        <f>PPA!V$55</f>
        <v>10.61049011177988</v>
      </c>
      <c r="W72" s="206">
        <f>PPA!W$55</f>
        <v>6.681062337602496</v>
      </c>
    </row>
    <row r="73" spans="1:23" ht="12" customHeight="1" x14ac:dyDescent="0.25">
      <c r="A73" s="20" t="s">
        <v>61</v>
      </c>
      <c r="B73" s="208">
        <f>FBT!B$12</f>
        <v>554.96517626827165</v>
      </c>
      <c r="C73" s="208">
        <f>FBT!C$12</f>
        <v>507.96552020636278</v>
      </c>
      <c r="D73" s="208">
        <f>FBT!D$12</f>
        <v>472.64849527085119</v>
      </c>
      <c r="E73" s="208">
        <f>FBT!E$12</f>
        <v>505.46096302665518</v>
      </c>
      <c r="F73" s="208">
        <f>FBT!F$12</f>
        <v>474.28108340498699</v>
      </c>
      <c r="G73" s="208">
        <f>FBT!G$12</f>
        <v>515.82863284608766</v>
      </c>
      <c r="H73" s="208">
        <f>FBT!H$12</f>
        <v>451.43645743766109</v>
      </c>
      <c r="I73" s="208">
        <f>FBT!I$12</f>
        <v>411.50782459157352</v>
      </c>
      <c r="J73" s="208">
        <f>FBT!J$12</f>
        <v>390.51719690455718</v>
      </c>
      <c r="K73" s="208">
        <f>FBT!K$12</f>
        <v>410.0740326741186</v>
      </c>
      <c r="L73" s="208">
        <f>FBT!L$12</f>
        <v>422.27214101461738</v>
      </c>
      <c r="M73" s="208">
        <f>FBT!M$12</f>
        <v>390.95331040412719</v>
      </c>
      <c r="N73" s="208">
        <f>FBT!N$12</f>
        <v>432.09767841788471</v>
      </c>
      <c r="O73" s="208">
        <f>FBT!O$12</f>
        <v>436.5333619948409</v>
      </c>
      <c r="P73" s="208">
        <f>FBT!P$12</f>
        <v>468.42493551160783</v>
      </c>
      <c r="Q73" s="208">
        <f>FBT!Q$12</f>
        <v>472.69561478933792</v>
      </c>
      <c r="R73" s="208">
        <f>FBT!R$12</f>
        <v>476.32811693895098</v>
      </c>
      <c r="S73" s="208">
        <f>FBT!S$12</f>
        <v>508.04815133276009</v>
      </c>
      <c r="T73" s="208">
        <f>FBT!T$12</f>
        <v>486.71762682717099</v>
      </c>
      <c r="U73" s="208">
        <f>FBT!U$12</f>
        <v>464.82674118658639</v>
      </c>
      <c r="V73" s="208">
        <f>FBT!V$12</f>
        <v>483.10902837489249</v>
      </c>
      <c r="W73" s="208">
        <f>FBT!W$12</f>
        <v>482.99974204643149</v>
      </c>
    </row>
    <row r="74" spans="1:23" ht="12" customHeight="1" x14ac:dyDescent="0.25">
      <c r="A74" s="14" t="s">
        <v>62</v>
      </c>
      <c r="B74" s="206">
        <f>TRE!B$12</f>
        <v>23.043422184006879</v>
      </c>
      <c r="C74" s="206">
        <f>TRE!C$12</f>
        <v>24.390369733447979</v>
      </c>
      <c r="D74" s="206">
        <f>TRE!D$12</f>
        <v>22.25090283748926</v>
      </c>
      <c r="E74" s="206">
        <f>TRE!E$12</f>
        <v>20.716766981943248</v>
      </c>
      <c r="F74" s="206">
        <f>TRE!F$12</f>
        <v>18.026913155631991</v>
      </c>
      <c r="G74" s="206">
        <f>TRE!G$12</f>
        <v>17.575494411006019</v>
      </c>
      <c r="H74" s="206">
        <f>TRE!H$12</f>
        <v>19.568013757523641</v>
      </c>
      <c r="I74" s="206">
        <f>TRE!I$12</f>
        <v>9.721152192605329</v>
      </c>
      <c r="J74" s="206">
        <f>TRE!J$12</f>
        <v>13.27532244196045</v>
      </c>
      <c r="K74" s="206">
        <f>TRE!K$12</f>
        <v>7.6222699914015477</v>
      </c>
      <c r="L74" s="206">
        <f>TRE!L$12</f>
        <v>5.0745485812553737</v>
      </c>
      <c r="M74" s="206">
        <f>TRE!M$12</f>
        <v>4.0307824591573516</v>
      </c>
      <c r="N74" s="206">
        <f>TRE!N$12</f>
        <v>6.1986242476354256</v>
      </c>
      <c r="O74" s="206">
        <f>TRE!O$12</f>
        <v>6.7705932932072228</v>
      </c>
      <c r="P74" s="206">
        <f>TRE!P$12</f>
        <v>5.1892519346517627</v>
      </c>
      <c r="Q74" s="206">
        <f>TRE!Q$12</f>
        <v>3.2432502149613072</v>
      </c>
      <c r="R74" s="206">
        <f>TRE!R$12</f>
        <v>4.1639724849527084</v>
      </c>
      <c r="S74" s="206">
        <f>TRE!S$12</f>
        <v>3.1496990541702492</v>
      </c>
      <c r="T74" s="206">
        <f>TRE!T$12</f>
        <v>4.0217540842648321</v>
      </c>
      <c r="U74" s="206">
        <f>TRE!U$12</f>
        <v>5.2331040412725711</v>
      </c>
      <c r="V74" s="206">
        <f>TRE!V$12</f>
        <v>3.732674118658641</v>
      </c>
      <c r="W74" s="206">
        <f>TRE!W$12</f>
        <v>5.068959587274291</v>
      </c>
    </row>
    <row r="75" spans="1:23" ht="12" customHeight="1" x14ac:dyDescent="0.25">
      <c r="A75" s="14" t="s">
        <v>63</v>
      </c>
      <c r="B75" s="206">
        <f>MAE!B$12</f>
        <v>219.82932072227001</v>
      </c>
      <c r="C75" s="206">
        <f>MAE!C$12</f>
        <v>214.80352536543421</v>
      </c>
      <c r="D75" s="206">
        <f>MAE!D$12</f>
        <v>214.2793637145314</v>
      </c>
      <c r="E75" s="206">
        <f>MAE!E$12</f>
        <v>217.25924333619949</v>
      </c>
      <c r="F75" s="206">
        <f>MAE!F$12</f>
        <v>205.9993981083405</v>
      </c>
      <c r="G75" s="206">
        <f>MAE!G$12</f>
        <v>218.23834909716251</v>
      </c>
      <c r="H75" s="206">
        <f>MAE!H$12</f>
        <v>223.14256233877899</v>
      </c>
      <c r="I75" s="206">
        <f>MAE!I$12</f>
        <v>243.35752364574381</v>
      </c>
      <c r="J75" s="206">
        <f>MAE!J$12</f>
        <v>240.91719690455719</v>
      </c>
      <c r="K75" s="206">
        <f>MAE!K$12</f>
        <v>100.58830610490109</v>
      </c>
      <c r="L75" s="206">
        <f>MAE!L$12</f>
        <v>105.1420464316423</v>
      </c>
      <c r="M75" s="206">
        <f>MAE!M$12</f>
        <v>92.63826311263972</v>
      </c>
      <c r="N75" s="206">
        <f>MAE!N$12</f>
        <v>93.39664660361133</v>
      </c>
      <c r="O75" s="206">
        <f>MAE!O$12</f>
        <v>95.595270851246767</v>
      </c>
      <c r="P75" s="206">
        <f>MAE!P$12</f>
        <v>105.7482373172829</v>
      </c>
      <c r="Q75" s="206">
        <f>MAE!Q$12</f>
        <v>119.1271711092003</v>
      </c>
      <c r="R75" s="206">
        <f>MAE!R$12</f>
        <v>124.7517626827171</v>
      </c>
      <c r="S75" s="206">
        <f>MAE!S$12</f>
        <v>129.06672398968189</v>
      </c>
      <c r="T75" s="206">
        <f>MAE!T$12</f>
        <v>135.61023215821149</v>
      </c>
      <c r="U75" s="206">
        <f>MAE!U$12</f>
        <v>144.19346517626829</v>
      </c>
      <c r="V75" s="206">
        <f>MAE!V$12</f>
        <v>162.60550300945829</v>
      </c>
      <c r="W75" s="206">
        <f>MAE!W$12</f>
        <v>162.50378331900251</v>
      </c>
    </row>
    <row r="76" spans="1:23" ht="12" customHeight="1" x14ac:dyDescent="0.25">
      <c r="A76" s="14" t="s">
        <v>64</v>
      </c>
      <c r="B76" s="206">
        <f>TEL!B$12</f>
        <v>57.50455717970766</v>
      </c>
      <c r="C76" s="206">
        <f>TEL!C$12</f>
        <v>55.467067927773002</v>
      </c>
      <c r="D76" s="206">
        <f>TEL!D$12</f>
        <v>42.730782459157354</v>
      </c>
      <c r="E76" s="206">
        <f>TEL!E$12</f>
        <v>36.818486672398969</v>
      </c>
      <c r="F76" s="206">
        <f>TEL!F$12</f>
        <v>26.45571797076526</v>
      </c>
      <c r="G76" s="206">
        <f>TEL!G$12</f>
        <v>26.281771281169391</v>
      </c>
      <c r="H76" s="206">
        <f>TEL!H$12</f>
        <v>16.477644024075669</v>
      </c>
      <c r="I76" s="206">
        <f>TEL!I$12</f>
        <v>8.6539122957867587</v>
      </c>
      <c r="J76" s="206">
        <f>TEL!J$12</f>
        <v>9.4951848667239886</v>
      </c>
      <c r="K76" s="206">
        <f>TEL!K$12</f>
        <v>12.22708512467756</v>
      </c>
      <c r="L76" s="206">
        <f>TEL!L$12</f>
        <v>12.04006878761823</v>
      </c>
      <c r="M76" s="206">
        <f>TEL!M$12</f>
        <v>9.4710232158211518</v>
      </c>
      <c r="N76" s="206">
        <f>TEL!N$12</f>
        <v>7.1228718830610482</v>
      </c>
      <c r="O76" s="206">
        <f>TEL!O$12</f>
        <v>8.4447119518486673</v>
      </c>
      <c r="P76" s="206">
        <f>TEL!P$12</f>
        <v>20.584522785898539</v>
      </c>
      <c r="Q76" s="206">
        <f>TEL!Q$12</f>
        <v>17.964402407566631</v>
      </c>
      <c r="R76" s="206">
        <f>TEL!R$12</f>
        <v>23.828632846087711</v>
      </c>
      <c r="S76" s="206">
        <f>TEL!S$12</f>
        <v>25.182115219260531</v>
      </c>
      <c r="T76" s="206">
        <f>TEL!T$12</f>
        <v>9.0574376612209804</v>
      </c>
      <c r="U76" s="206">
        <f>TEL!U$12</f>
        <v>9.8133276010318138</v>
      </c>
      <c r="V76" s="206">
        <f>TEL!V$12</f>
        <v>10.09613069647463</v>
      </c>
      <c r="W76" s="206">
        <f>TEL!W$12</f>
        <v>21.397334479793631</v>
      </c>
    </row>
    <row r="77" spans="1:23" ht="12" customHeight="1" x14ac:dyDescent="0.25">
      <c r="A77" s="14" t="s">
        <v>65</v>
      </c>
      <c r="B77" s="206">
        <f>WWP!B$12</f>
        <v>132.98684436801369</v>
      </c>
      <c r="C77" s="206">
        <f>WWP!C$12</f>
        <v>143.85047291487541</v>
      </c>
      <c r="D77" s="206">
        <f>WWP!D$12</f>
        <v>146.47472055030099</v>
      </c>
      <c r="E77" s="206">
        <f>WWP!E$12</f>
        <v>103.50214961306961</v>
      </c>
      <c r="F77" s="206">
        <f>WWP!F$12</f>
        <v>122.5817712811694</v>
      </c>
      <c r="G77" s="206">
        <f>WWP!G$12</f>
        <v>147.315649183147</v>
      </c>
      <c r="H77" s="206">
        <f>WWP!H$12</f>
        <v>144.8982803095443</v>
      </c>
      <c r="I77" s="206">
        <f>WWP!I$12</f>
        <v>128.89423903697329</v>
      </c>
      <c r="J77" s="206">
        <f>WWP!J$12</f>
        <v>116.0205503009458</v>
      </c>
      <c r="K77" s="206">
        <f>WWP!K$12</f>
        <v>112.9290627687016</v>
      </c>
      <c r="L77" s="206">
        <f>WWP!L$12</f>
        <v>129.02613929492691</v>
      </c>
      <c r="M77" s="206">
        <f>WWP!M$12</f>
        <v>119.5332760103181</v>
      </c>
      <c r="N77" s="206">
        <f>WWP!N$12</f>
        <v>123.7674118658641</v>
      </c>
      <c r="O77" s="206">
        <f>WWP!O$12</f>
        <v>126.3877901977644</v>
      </c>
      <c r="P77" s="206">
        <f>WWP!P$12</f>
        <v>140.72889079965611</v>
      </c>
      <c r="Q77" s="206">
        <f>WWP!Q$12</f>
        <v>144.5710232158211</v>
      </c>
      <c r="R77" s="206">
        <f>WWP!R$12</f>
        <v>143.6460017196905</v>
      </c>
      <c r="S77" s="206">
        <f>WWP!S$12</f>
        <v>160.30154772141009</v>
      </c>
      <c r="T77" s="206">
        <f>WWP!T$12</f>
        <v>160.71332760103181</v>
      </c>
      <c r="U77" s="206">
        <f>WWP!U$12</f>
        <v>150.19578675838349</v>
      </c>
      <c r="V77" s="206">
        <f>WWP!V$12</f>
        <v>136.86208082545139</v>
      </c>
      <c r="W77" s="206">
        <f>WWP!W$12</f>
        <v>158.29243336199491</v>
      </c>
    </row>
    <row r="78" spans="1:23" ht="12" customHeight="1" x14ac:dyDescent="0.25">
      <c r="A78" s="21" t="s">
        <v>66</v>
      </c>
      <c r="B78" s="209">
        <f>OIS!B$12</f>
        <v>266.06672398968169</v>
      </c>
      <c r="C78" s="209">
        <f>OIS!C$12</f>
        <v>259.07274290627703</v>
      </c>
      <c r="D78" s="209">
        <f>OIS!D$12</f>
        <v>272.64282029234732</v>
      </c>
      <c r="E78" s="209">
        <f>OIS!E$12</f>
        <v>281.40077386070482</v>
      </c>
      <c r="F78" s="209">
        <f>OIS!F$12</f>
        <v>290.51865864144457</v>
      </c>
      <c r="G78" s="209">
        <f>OIS!G$12</f>
        <v>295.66354256233831</v>
      </c>
      <c r="H78" s="209">
        <f>OIS!H$12</f>
        <v>301.34660361134979</v>
      </c>
      <c r="I78" s="209">
        <f>OIS!I$12</f>
        <v>311.39802235597568</v>
      </c>
      <c r="J78" s="209">
        <f>OIS!J$12</f>
        <v>291.61092003439393</v>
      </c>
      <c r="K78" s="209">
        <f>OIS!K$12</f>
        <v>242.79157351676679</v>
      </c>
      <c r="L78" s="209">
        <f>OIS!L$12</f>
        <v>235.79105760962989</v>
      </c>
      <c r="M78" s="209">
        <f>OIS!M$12</f>
        <v>214.17592433362</v>
      </c>
      <c r="N78" s="209">
        <f>OIS!N$12</f>
        <v>221.20808254514159</v>
      </c>
      <c r="O78" s="209">
        <f>OIS!O$12</f>
        <v>241.22149613069641</v>
      </c>
      <c r="P78" s="209">
        <f>OIS!P$12</f>
        <v>260.71771281169379</v>
      </c>
      <c r="Q78" s="209">
        <f>OIS!Q$12</f>
        <v>218.65528804815139</v>
      </c>
      <c r="R78" s="209">
        <f>OIS!R$12</f>
        <v>233.3286328460874</v>
      </c>
      <c r="S78" s="209">
        <f>OIS!S$12</f>
        <v>224.91470335339659</v>
      </c>
      <c r="T78" s="209">
        <f>OIS!T$12</f>
        <v>237.48959587274271</v>
      </c>
      <c r="U78" s="209">
        <f>OIS!U$12</f>
        <v>241.4033533963881</v>
      </c>
      <c r="V78" s="209">
        <f>OIS!V$12</f>
        <v>247.88564058469481</v>
      </c>
      <c r="W78" s="209">
        <f>OIS!W$12</f>
        <v>250.29759243336221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568.94522785898539</v>
      </c>
      <c r="C81" s="212">
        <v>540.48211521926044</v>
      </c>
      <c r="D81" s="212">
        <v>508.96337059329323</v>
      </c>
      <c r="E81" s="212">
        <v>205.89174548581261</v>
      </c>
      <c r="F81" s="212">
        <v>227.64660361134997</v>
      </c>
      <c r="G81" s="212">
        <v>372.57979363714526</v>
      </c>
      <c r="H81" s="212">
        <v>329.69002579535686</v>
      </c>
      <c r="I81" s="212">
        <v>92.915993121238174</v>
      </c>
      <c r="J81" s="212">
        <v>264.50877042132419</v>
      </c>
      <c r="K81" s="212">
        <v>243.6349957007738</v>
      </c>
      <c r="L81" s="212">
        <v>320.33361994840931</v>
      </c>
      <c r="M81" s="212">
        <v>283.25262252794494</v>
      </c>
      <c r="N81" s="212">
        <v>257.14101461736891</v>
      </c>
      <c r="O81" s="212">
        <v>269.47171109200343</v>
      </c>
      <c r="P81" s="212">
        <v>182.18779019776443</v>
      </c>
      <c r="Q81" s="212">
        <v>189.55554600171965</v>
      </c>
      <c r="R81" s="212">
        <v>239.70309544282026</v>
      </c>
      <c r="S81" s="212">
        <v>214.95073086844366</v>
      </c>
      <c r="T81" s="212">
        <v>207.75030094582974</v>
      </c>
      <c r="U81" s="212">
        <v>209.71083404987098</v>
      </c>
      <c r="V81" s="212">
        <v>200.43594153052447</v>
      </c>
      <c r="W81" s="212">
        <v>347.07196904557179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186.22811693895096</v>
      </c>
      <c r="C83" s="206">
        <v>89.149355116079093</v>
      </c>
      <c r="D83" s="206">
        <v>157.41564918314705</v>
      </c>
      <c r="E83" s="206">
        <v>205.76276870163375</v>
      </c>
      <c r="F83" s="206">
        <v>227.64660361134997</v>
      </c>
      <c r="G83" s="206">
        <v>372.57979363714526</v>
      </c>
      <c r="H83" s="206">
        <v>329.69002579535686</v>
      </c>
      <c r="I83" s="206">
        <v>92.915993121238174</v>
      </c>
      <c r="J83" s="206">
        <v>264.50877042132419</v>
      </c>
      <c r="K83" s="206">
        <v>243.6349957007738</v>
      </c>
      <c r="L83" s="206">
        <v>320.33361994840931</v>
      </c>
      <c r="M83" s="206">
        <v>283.25262252794494</v>
      </c>
      <c r="N83" s="206">
        <v>257.14101461736891</v>
      </c>
      <c r="O83" s="206">
        <v>269.47171109200343</v>
      </c>
      <c r="P83" s="206">
        <v>182.18779019776443</v>
      </c>
      <c r="Q83" s="206">
        <v>189.55554600171965</v>
      </c>
      <c r="R83" s="206">
        <v>239.70309544282026</v>
      </c>
      <c r="S83" s="206">
        <v>214.95073086844366</v>
      </c>
      <c r="T83" s="206">
        <v>207.75030094582974</v>
      </c>
      <c r="U83" s="206">
        <v>209.71083404987098</v>
      </c>
      <c r="V83" s="206">
        <v>200.43594153052447</v>
      </c>
      <c r="W83" s="206">
        <v>347.07196904557179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186.22811693895096</v>
      </c>
      <c r="C88" s="206">
        <f t="shared" si="5"/>
        <v>89.149355116079093</v>
      </c>
      <c r="D88" s="206">
        <f t="shared" si="5"/>
        <v>157.41564918314705</v>
      </c>
      <c r="E88" s="206">
        <f t="shared" si="5"/>
        <v>205.76276870163375</v>
      </c>
      <c r="F88" s="206">
        <f t="shared" si="5"/>
        <v>227.64660361134997</v>
      </c>
      <c r="G88" s="206">
        <f t="shared" si="5"/>
        <v>372.57979363714526</v>
      </c>
      <c r="H88" s="206">
        <f t="shared" si="5"/>
        <v>329.69002579535686</v>
      </c>
      <c r="I88" s="206">
        <f t="shared" si="5"/>
        <v>92.915993121238174</v>
      </c>
      <c r="J88" s="206">
        <f t="shared" si="5"/>
        <v>264.50877042132419</v>
      </c>
      <c r="K88" s="206">
        <f t="shared" si="5"/>
        <v>243.6349957007738</v>
      </c>
      <c r="L88" s="206">
        <f t="shared" si="5"/>
        <v>320.33361994840931</v>
      </c>
      <c r="M88" s="206">
        <f t="shared" si="5"/>
        <v>283.25262252794494</v>
      </c>
      <c r="N88" s="206">
        <f t="shared" si="5"/>
        <v>257.14101461736891</v>
      </c>
      <c r="O88" s="206">
        <f t="shared" si="5"/>
        <v>269.47171109200343</v>
      </c>
      <c r="P88" s="206">
        <f t="shared" si="5"/>
        <v>182.18779019776443</v>
      </c>
      <c r="Q88" s="206">
        <f t="shared" si="5"/>
        <v>189.55554600171965</v>
      </c>
      <c r="R88" s="206">
        <f t="shared" si="5"/>
        <v>239.70309544282026</v>
      </c>
      <c r="S88" s="206">
        <f t="shared" si="5"/>
        <v>214.95073086844366</v>
      </c>
      <c r="T88" s="206">
        <f t="shared" si="5"/>
        <v>207.75030094582974</v>
      </c>
      <c r="U88" s="206">
        <f t="shared" si="5"/>
        <v>209.71083404987098</v>
      </c>
      <c r="V88" s="206">
        <f t="shared" si="5"/>
        <v>200.43594153052447</v>
      </c>
      <c r="W88" s="206">
        <f t="shared" si="5"/>
        <v>347.07196904557179</v>
      </c>
    </row>
    <row r="89" spans="1:23" ht="12" customHeight="1" x14ac:dyDescent="0.25">
      <c r="A89" s="18" t="s">
        <v>84</v>
      </c>
      <c r="B89" s="206">
        <v>0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382.71711092003437</v>
      </c>
      <c r="C90" s="206">
        <v>451.33276010318139</v>
      </c>
      <c r="D90" s="206">
        <v>351.54772141014621</v>
      </c>
      <c r="E90" s="206">
        <v>0.12897678417884781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0</v>
      </c>
      <c r="L90" s="206">
        <v>0</v>
      </c>
      <c r="M90" s="206">
        <v>0</v>
      </c>
      <c r="N90" s="206">
        <v>0</v>
      </c>
      <c r="O90" s="206">
        <v>0</v>
      </c>
      <c r="P90" s="206">
        <v>0</v>
      </c>
      <c r="Q90" s="206">
        <v>0</v>
      </c>
      <c r="R90" s="206">
        <v>0</v>
      </c>
      <c r="S90" s="206">
        <v>0</v>
      </c>
      <c r="T90" s="206">
        <v>0</v>
      </c>
      <c r="U90" s="206">
        <v>0</v>
      </c>
      <c r="V90" s="206">
        <v>0</v>
      </c>
      <c r="W90" s="206">
        <v>0</v>
      </c>
    </row>
    <row r="91" spans="1:23" ht="12" customHeight="1" x14ac:dyDescent="0.25">
      <c r="A91" s="18" t="s">
        <v>72</v>
      </c>
      <c r="B91" s="206">
        <v>382.71711092003437</v>
      </c>
      <c r="C91" s="206">
        <v>451.33276010318139</v>
      </c>
      <c r="D91" s="206">
        <v>351.54772141014621</v>
      </c>
      <c r="E91" s="206">
        <v>0.12897678417884781</v>
      </c>
      <c r="F91" s="206">
        <v>0</v>
      </c>
      <c r="G91" s="206">
        <v>0</v>
      </c>
      <c r="H91" s="206">
        <v>0</v>
      </c>
      <c r="I91" s="206">
        <v>0</v>
      </c>
      <c r="J91" s="206">
        <v>0</v>
      </c>
      <c r="K91" s="206">
        <v>0</v>
      </c>
      <c r="L91" s="206">
        <v>0</v>
      </c>
      <c r="M91" s="206">
        <v>0</v>
      </c>
      <c r="N91" s="206">
        <v>0</v>
      </c>
      <c r="O91" s="206">
        <v>0</v>
      </c>
      <c r="P91" s="206">
        <v>0</v>
      </c>
      <c r="Q91" s="206">
        <v>0</v>
      </c>
      <c r="R91" s="206">
        <v>0</v>
      </c>
      <c r="S91" s="206">
        <v>0</v>
      </c>
      <c r="T91" s="206">
        <v>0</v>
      </c>
      <c r="U91" s="206">
        <v>0</v>
      </c>
      <c r="V91" s="206">
        <v>0</v>
      </c>
      <c r="W91" s="206">
        <v>0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568.94522785898539</v>
      </c>
      <c r="C94" s="212">
        <f t="shared" si="6"/>
        <v>540.48211521926044</v>
      </c>
      <c r="D94" s="212">
        <f t="shared" si="6"/>
        <v>508.96337059329323</v>
      </c>
      <c r="E94" s="212">
        <f t="shared" si="6"/>
        <v>205.89174548581261</v>
      </c>
      <c r="F94" s="212">
        <f t="shared" si="6"/>
        <v>227.64660361134997</v>
      </c>
      <c r="G94" s="212">
        <f t="shared" si="6"/>
        <v>372.57979363714526</v>
      </c>
      <c r="H94" s="212">
        <f t="shared" si="6"/>
        <v>329.69002579535686</v>
      </c>
      <c r="I94" s="212">
        <f t="shared" si="6"/>
        <v>92.915993121238174</v>
      </c>
      <c r="J94" s="212">
        <f t="shared" si="6"/>
        <v>264.50877042132419</v>
      </c>
      <c r="K94" s="212">
        <f t="shared" si="6"/>
        <v>243.6349957007738</v>
      </c>
      <c r="L94" s="212">
        <f t="shared" si="6"/>
        <v>320.33361994840931</v>
      </c>
      <c r="M94" s="212">
        <f t="shared" si="6"/>
        <v>283.25262252794494</v>
      </c>
      <c r="N94" s="212">
        <f t="shared" si="6"/>
        <v>257.14101461736891</v>
      </c>
      <c r="O94" s="212">
        <f t="shared" si="6"/>
        <v>269.47171109200343</v>
      </c>
      <c r="P94" s="212">
        <f t="shared" si="6"/>
        <v>182.18779019776443</v>
      </c>
      <c r="Q94" s="212">
        <f t="shared" si="6"/>
        <v>189.55554600171965</v>
      </c>
      <c r="R94" s="212">
        <f t="shared" si="6"/>
        <v>239.70309544282026</v>
      </c>
      <c r="S94" s="212">
        <f t="shared" si="6"/>
        <v>214.95073086844366</v>
      </c>
      <c r="T94" s="212">
        <f t="shared" si="6"/>
        <v>207.75030094582974</v>
      </c>
      <c r="U94" s="212">
        <f t="shared" si="6"/>
        <v>209.71083404987098</v>
      </c>
      <c r="V94" s="212">
        <f t="shared" si="6"/>
        <v>200.43594153052447</v>
      </c>
      <c r="W94" s="212">
        <f t="shared" si="6"/>
        <v>347.07196904557179</v>
      </c>
    </row>
    <row r="95" spans="1:23" ht="12" customHeight="1" x14ac:dyDescent="0.25">
      <c r="A95" s="24" t="s">
        <v>46</v>
      </c>
      <c r="B95" s="215">
        <f>CHI!B58</f>
        <v>0</v>
      </c>
      <c r="C95" s="215">
        <f>CHI!C58</f>
        <v>0</v>
      </c>
      <c r="D95" s="215">
        <f>CHI!D58</f>
        <v>0</v>
      </c>
      <c r="E95" s="215">
        <f>CHI!E58</f>
        <v>0</v>
      </c>
      <c r="F95" s="215">
        <f>CHI!F58</f>
        <v>0</v>
      </c>
      <c r="G95" s="215">
        <f>CHI!G58</f>
        <v>0</v>
      </c>
      <c r="H95" s="215">
        <f>CHI!H58</f>
        <v>0</v>
      </c>
      <c r="I95" s="215">
        <f>CHI!I58</f>
        <v>0</v>
      </c>
      <c r="J95" s="215">
        <f>CHI!J58</f>
        <v>0</v>
      </c>
      <c r="K95" s="215">
        <f>CHI!K58</f>
        <v>0</v>
      </c>
      <c r="L95" s="215">
        <f>CHI!L58</f>
        <v>0</v>
      </c>
      <c r="M95" s="215">
        <f>CHI!M58</f>
        <v>0</v>
      </c>
      <c r="N95" s="215">
        <f>CHI!N58</f>
        <v>0</v>
      </c>
      <c r="O95" s="215">
        <f>CHI!O58</f>
        <v>0</v>
      </c>
      <c r="P95" s="215">
        <f>CHI!P58</f>
        <v>0</v>
      </c>
      <c r="Q95" s="215">
        <f>CHI!Q58</f>
        <v>0</v>
      </c>
      <c r="R95" s="215">
        <f>CHI!R58</f>
        <v>0</v>
      </c>
      <c r="S95" s="215">
        <f>CHI!S58</f>
        <v>0</v>
      </c>
      <c r="T95" s="215">
        <f>CHI!T58</f>
        <v>0</v>
      </c>
      <c r="U95" s="215">
        <f>CHI!U58</f>
        <v>0</v>
      </c>
      <c r="V95" s="215">
        <f>CHI!V58</f>
        <v>0</v>
      </c>
      <c r="W95" s="215">
        <f>CHI!W58</f>
        <v>0</v>
      </c>
    </row>
    <row r="96" spans="1:23" ht="12" customHeight="1" x14ac:dyDescent="0.25">
      <c r="A96" s="21" t="s">
        <v>29</v>
      </c>
      <c r="B96" s="209">
        <v>568.94522785898539</v>
      </c>
      <c r="C96" s="209">
        <v>540.48211521926044</v>
      </c>
      <c r="D96" s="209">
        <v>508.96337059329323</v>
      </c>
      <c r="E96" s="209">
        <v>205.89174548581261</v>
      </c>
      <c r="F96" s="209">
        <v>227.64660361134997</v>
      </c>
      <c r="G96" s="209">
        <v>372.57979363714526</v>
      </c>
      <c r="H96" s="209">
        <v>329.69002579535686</v>
      </c>
      <c r="I96" s="209">
        <v>92.915993121238174</v>
      </c>
      <c r="J96" s="209">
        <v>264.50877042132419</v>
      </c>
      <c r="K96" s="209">
        <v>243.6349957007738</v>
      </c>
      <c r="L96" s="209">
        <v>320.33361994840931</v>
      </c>
      <c r="M96" s="209">
        <v>283.25262252794494</v>
      </c>
      <c r="N96" s="209">
        <v>257.14101461736891</v>
      </c>
      <c r="O96" s="209">
        <v>269.47171109200343</v>
      </c>
      <c r="P96" s="209">
        <v>182.18779019776443</v>
      </c>
      <c r="Q96" s="209">
        <v>189.55554600171965</v>
      </c>
      <c r="R96" s="209">
        <v>239.70309544282026</v>
      </c>
      <c r="S96" s="209">
        <v>214.95073086844366</v>
      </c>
      <c r="T96" s="209">
        <v>207.75030094582974</v>
      </c>
      <c r="U96" s="209">
        <v>209.71083404987098</v>
      </c>
      <c r="V96" s="209">
        <v>200.43594153052447</v>
      </c>
      <c r="W96" s="209">
        <v>347.07196904557179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8219.9181813581508</v>
      </c>
      <c r="C98" s="205">
        <f t="shared" si="7"/>
        <v>8415.9992361484219</v>
      </c>
      <c r="D98" s="205">
        <f t="shared" si="7"/>
        <v>7829.9530138194095</v>
      </c>
      <c r="E98" s="205">
        <f t="shared" si="7"/>
        <v>7444.697339518626</v>
      </c>
      <c r="F98" s="205">
        <f t="shared" si="7"/>
        <v>7678.4295865078102</v>
      </c>
      <c r="G98" s="205">
        <f t="shared" si="7"/>
        <v>7959.6695433191653</v>
      </c>
      <c r="H98" s="205">
        <f t="shared" si="7"/>
        <v>7872.4496907766306</v>
      </c>
      <c r="I98" s="205">
        <f t="shared" si="7"/>
        <v>7482.770793830482</v>
      </c>
      <c r="J98" s="205">
        <f t="shared" si="7"/>
        <v>6987.9719501829559</v>
      </c>
      <c r="K98" s="205">
        <f t="shared" si="7"/>
        <v>5024.7464994540987</v>
      </c>
      <c r="L98" s="205">
        <f t="shared" si="7"/>
        <v>4931.6433463936091</v>
      </c>
      <c r="M98" s="205">
        <f t="shared" si="7"/>
        <v>4346.4752314748539</v>
      </c>
      <c r="N98" s="205">
        <f t="shared" si="7"/>
        <v>4634.1337664179528</v>
      </c>
      <c r="O98" s="205">
        <f t="shared" si="7"/>
        <v>4770.8783697479112</v>
      </c>
      <c r="P98" s="205">
        <f t="shared" si="7"/>
        <v>5348.9103343954448</v>
      </c>
      <c r="Q98" s="205">
        <f t="shared" si="7"/>
        <v>5535.9842678435671</v>
      </c>
      <c r="R98" s="205">
        <f t="shared" si="7"/>
        <v>5788.3091225880207</v>
      </c>
      <c r="S98" s="205">
        <f t="shared" si="7"/>
        <v>6035.454989212998</v>
      </c>
      <c r="T98" s="205">
        <f t="shared" si="7"/>
        <v>6310.8818529855316</v>
      </c>
      <c r="U98" s="205">
        <f t="shared" si="7"/>
        <v>6246.0171581471031</v>
      </c>
      <c r="V98" s="205">
        <f t="shared" si="7"/>
        <v>5954.3454995537277</v>
      </c>
      <c r="W98" s="205">
        <f t="shared" si="7"/>
        <v>6589.6417529188047</v>
      </c>
    </row>
    <row r="99" spans="1:23" ht="12" customHeight="1" x14ac:dyDescent="0.25">
      <c r="A99" s="25" t="s">
        <v>16</v>
      </c>
      <c r="B99" s="211">
        <f>ISI!B$54</f>
        <v>73.545459838992386</v>
      </c>
      <c r="C99" s="211">
        <f>ISI!C$54</f>
        <v>41.547969838434938</v>
      </c>
      <c r="D99" s="211">
        <f>ISI!D$54</f>
        <v>0</v>
      </c>
      <c r="E99" s="211">
        <f>ISI!E$54</f>
        <v>0</v>
      </c>
      <c r="F99" s="211">
        <f>ISI!F$54</f>
        <v>0</v>
      </c>
      <c r="G99" s="211">
        <f>ISI!G$54</f>
        <v>0</v>
      </c>
      <c r="H99" s="211">
        <f>ISI!H$54</f>
        <v>0</v>
      </c>
      <c r="I99" s="211">
        <f>ISI!I$54</f>
        <v>0</v>
      </c>
      <c r="J99" s="211">
        <f>ISI!J$54</f>
        <v>0</v>
      </c>
      <c r="K99" s="211">
        <f>ISI!K$54</f>
        <v>0</v>
      </c>
      <c r="L99" s="211">
        <f>ISI!L$54</f>
        <v>0</v>
      </c>
      <c r="M99" s="211">
        <f>ISI!M$54</f>
        <v>0</v>
      </c>
      <c r="N99" s="211">
        <f>ISI!N$54</f>
        <v>0</v>
      </c>
      <c r="O99" s="211">
        <f>ISI!O$54</f>
        <v>0</v>
      </c>
      <c r="P99" s="211">
        <f>ISI!P$54</f>
        <v>0</v>
      </c>
      <c r="Q99" s="211">
        <f>ISI!Q$54</f>
        <v>0</v>
      </c>
      <c r="R99" s="211">
        <f>ISI!R$54</f>
        <v>0</v>
      </c>
      <c r="S99" s="211">
        <f>ISI!S$54</f>
        <v>0</v>
      </c>
      <c r="T99" s="211">
        <f>ISI!T$54</f>
        <v>0</v>
      </c>
      <c r="U99" s="211">
        <f>ISI!U$54</f>
        <v>0</v>
      </c>
      <c r="V99" s="211">
        <f>ISI!V$54</f>
        <v>0</v>
      </c>
      <c r="W99" s="211">
        <f>ISI!W$54</f>
        <v>0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73.545459838992386</v>
      </c>
      <c r="C101" s="206">
        <f>ISI!C$56</f>
        <v>41.547969838434938</v>
      </c>
      <c r="D101" s="206">
        <f>ISI!D$56</f>
        <v>0</v>
      </c>
      <c r="E101" s="206">
        <f>ISI!E$56</f>
        <v>0</v>
      </c>
      <c r="F101" s="206">
        <f>ISI!F$56</f>
        <v>0</v>
      </c>
      <c r="G101" s="206">
        <f>ISI!G$56</f>
        <v>0</v>
      </c>
      <c r="H101" s="206">
        <f>ISI!H$56</f>
        <v>0</v>
      </c>
      <c r="I101" s="206">
        <f>ISI!I$56</f>
        <v>0</v>
      </c>
      <c r="J101" s="206">
        <f>ISI!J$56</f>
        <v>0</v>
      </c>
      <c r="K101" s="206">
        <f>ISI!K$56</f>
        <v>0</v>
      </c>
      <c r="L101" s="206">
        <f>ISI!L$56</f>
        <v>0</v>
      </c>
      <c r="M101" s="206">
        <f>ISI!M$56</f>
        <v>0</v>
      </c>
      <c r="N101" s="206">
        <f>ISI!N$56</f>
        <v>0</v>
      </c>
      <c r="O101" s="206">
        <f>ISI!O$56</f>
        <v>0</v>
      </c>
      <c r="P101" s="206">
        <f>ISI!P$56</f>
        <v>0</v>
      </c>
      <c r="Q101" s="206">
        <f>ISI!Q$56</f>
        <v>0</v>
      </c>
      <c r="R101" s="206">
        <f>ISI!R$56</f>
        <v>0</v>
      </c>
      <c r="S101" s="206">
        <f>ISI!S$56</f>
        <v>0</v>
      </c>
      <c r="T101" s="206">
        <f>ISI!T$56</f>
        <v>0</v>
      </c>
      <c r="U101" s="206">
        <f>ISI!U$56</f>
        <v>0</v>
      </c>
      <c r="V101" s="206">
        <f>ISI!V$56</f>
        <v>0</v>
      </c>
      <c r="W101" s="206">
        <f>ISI!W$56</f>
        <v>0</v>
      </c>
    </row>
    <row r="102" spans="1:23" ht="12" customHeight="1" x14ac:dyDescent="0.25">
      <c r="A102" s="13" t="s">
        <v>20</v>
      </c>
      <c r="B102" s="207">
        <f>NFM!B$73</f>
        <v>1335.2476561187991</v>
      </c>
      <c r="C102" s="207">
        <f>NFM!C$73</f>
        <v>1192.6348509586744</v>
      </c>
      <c r="D102" s="207">
        <f>NFM!D$73</f>
        <v>1190.1207887982823</v>
      </c>
      <c r="E102" s="207">
        <f>NFM!E$73</f>
        <v>1188.3948011980285</v>
      </c>
      <c r="F102" s="207">
        <f>NFM!F$73</f>
        <v>1255.3497680383261</v>
      </c>
      <c r="G102" s="207">
        <f>NFM!G$73</f>
        <v>1158.1949602823813</v>
      </c>
      <c r="H102" s="207">
        <f>NFM!H$73</f>
        <v>1526.920540917569</v>
      </c>
      <c r="I102" s="207">
        <f>NFM!I$73</f>
        <v>1179.5402084419791</v>
      </c>
      <c r="J102" s="207">
        <f>NFM!J$73</f>
        <v>1184.2590567627974</v>
      </c>
      <c r="K102" s="207">
        <f>NFM!K$73</f>
        <v>928.88514288144415</v>
      </c>
      <c r="L102" s="207">
        <f>NFM!L$73</f>
        <v>1212.4903748407846</v>
      </c>
      <c r="M102" s="207">
        <f>NFM!M$73</f>
        <v>990.73591236147718</v>
      </c>
      <c r="N102" s="207">
        <f>NFM!N$73</f>
        <v>836.20711512108505</v>
      </c>
      <c r="O102" s="207">
        <f>NFM!O$73</f>
        <v>971.31426300165776</v>
      </c>
      <c r="P102" s="207">
        <f>NFM!P$73</f>
        <v>897.02421624161275</v>
      </c>
      <c r="Q102" s="207">
        <f>NFM!Q$73</f>
        <v>876.93456024206591</v>
      </c>
      <c r="R102" s="207">
        <f>NFM!R$73</f>
        <v>877.76752824181256</v>
      </c>
      <c r="S102" s="207">
        <f>NFM!S$73</f>
        <v>905.56173180157316</v>
      </c>
      <c r="T102" s="207">
        <f>NFM!T$73</f>
        <v>929.7152413210016</v>
      </c>
      <c r="U102" s="207">
        <f>NFM!U$73</f>
        <v>978.13599048131493</v>
      </c>
      <c r="V102" s="207">
        <f>NFM!V$73</f>
        <v>926.599787641028</v>
      </c>
      <c r="W102" s="207">
        <f>NFM!W$73</f>
        <v>953.38543680126531</v>
      </c>
    </row>
    <row r="103" spans="1:23" ht="12" customHeight="1" x14ac:dyDescent="0.25">
      <c r="A103" s="14" t="s">
        <v>43</v>
      </c>
      <c r="B103" s="206">
        <f>NFM!B$74</f>
        <v>1279.5707694973539</v>
      </c>
      <c r="C103" s="206">
        <f>NFM!C$74</f>
        <v>1133.6842940784979</v>
      </c>
      <c r="D103" s="206">
        <f>NFM!D$74</f>
        <v>1157.990559974465</v>
      </c>
      <c r="E103" s="206">
        <f>NFM!E$74</f>
        <v>1147.506972694697</v>
      </c>
      <c r="F103" s="206">
        <f>NFM!F$74</f>
        <v>1173.8335786843729</v>
      </c>
      <c r="G103" s="206">
        <f>NFM!G$74</f>
        <v>1105.039722966425</v>
      </c>
      <c r="H103" s="206">
        <f>NFM!H$74</f>
        <v>1439.428634270477</v>
      </c>
      <c r="I103" s="206">
        <f>NFM!I$74</f>
        <v>1114.5169699921289</v>
      </c>
      <c r="J103" s="206">
        <f>NFM!J$74</f>
        <v>1121.782799769936</v>
      </c>
      <c r="K103" s="206">
        <f>NFM!K$74</f>
        <v>867.13885555703553</v>
      </c>
      <c r="L103" s="206">
        <f>NFM!L$74</f>
        <v>1154.298372686912</v>
      </c>
      <c r="M103" s="206">
        <f>NFM!M$74</f>
        <v>945.84232051019342</v>
      </c>
      <c r="N103" s="206">
        <f>NFM!N$74</f>
        <v>798.44772429634031</v>
      </c>
      <c r="O103" s="206">
        <f>NFM!O$74</f>
        <v>926.58564771662896</v>
      </c>
      <c r="P103" s="206">
        <f>NFM!P$74</f>
        <v>861.46643241477409</v>
      </c>
      <c r="Q103" s="206">
        <f>NFM!Q$74</f>
        <v>842.29144061820159</v>
      </c>
      <c r="R103" s="206">
        <f>NFM!R$74</f>
        <v>841.30487619185988</v>
      </c>
      <c r="S103" s="206">
        <f>NFM!S$74</f>
        <v>868.64705550466317</v>
      </c>
      <c r="T103" s="206">
        <f>NFM!T$74</f>
        <v>897.12246198888829</v>
      </c>
      <c r="U103" s="206">
        <f>NFM!U$74</f>
        <v>940.5638928841521</v>
      </c>
      <c r="V103" s="206">
        <f>NFM!V$74</f>
        <v>900.82694040417653</v>
      </c>
      <c r="W103" s="206">
        <f>NFM!W$74</f>
        <v>921.73521928863306</v>
      </c>
    </row>
    <row r="104" spans="1:23" ht="12" customHeight="1" x14ac:dyDescent="0.25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55.676886621445092</v>
      </c>
      <c r="C107" s="206">
        <f>NFM!C$78</f>
        <v>58.950556880176549</v>
      </c>
      <c r="D107" s="206">
        <f>NFM!D$78</f>
        <v>32.130228823817276</v>
      </c>
      <c r="E107" s="206">
        <f>NFM!E$78</f>
        <v>40.887828503331619</v>
      </c>
      <c r="F107" s="206">
        <f>NFM!F$78</f>
        <v>81.516189353953209</v>
      </c>
      <c r="G107" s="206">
        <f>NFM!G$78</f>
        <v>53.155237315956455</v>
      </c>
      <c r="H107" s="206">
        <f>NFM!H$78</f>
        <v>87.491906647092122</v>
      </c>
      <c r="I107" s="206">
        <f>NFM!I$78</f>
        <v>65.023238449850183</v>
      </c>
      <c r="J107" s="206">
        <f>NFM!J$78</f>
        <v>62.476256992861465</v>
      </c>
      <c r="K107" s="206">
        <f>NFM!K$78</f>
        <v>61.746287324408591</v>
      </c>
      <c r="L107" s="206">
        <f>NFM!L$78</f>
        <v>58.192002153872679</v>
      </c>
      <c r="M107" s="206">
        <f>NFM!M$78</f>
        <v>44.893591851283709</v>
      </c>
      <c r="N107" s="206">
        <f>NFM!N$78</f>
        <v>37.759390824744756</v>
      </c>
      <c r="O107" s="206">
        <f>NFM!O$78</f>
        <v>44.728615285028859</v>
      </c>
      <c r="P107" s="206">
        <f>NFM!P$78</f>
        <v>35.557783826838659</v>
      </c>
      <c r="Q107" s="206">
        <f>NFM!Q$78</f>
        <v>34.643119623864351</v>
      </c>
      <c r="R107" s="206">
        <f>NFM!R$78</f>
        <v>36.462652049952652</v>
      </c>
      <c r="S107" s="206">
        <f>NFM!S$78</f>
        <v>36.914676296909946</v>
      </c>
      <c r="T107" s="206">
        <f>NFM!T$78</f>
        <v>32.592779332113352</v>
      </c>
      <c r="U107" s="206">
        <f>NFM!U$78</f>
        <v>37.572097597162802</v>
      </c>
      <c r="V107" s="206">
        <f>NFM!V$78</f>
        <v>25.772847236851518</v>
      </c>
      <c r="W107" s="206">
        <f>NFM!W$78</f>
        <v>31.650217512632253</v>
      </c>
    </row>
    <row r="108" spans="1:23" ht="12" customHeight="1" x14ac:dyDescent="0.25">
      <c r="A108" s="13" t="s">
        <v>21</v>
      </c>
      <c r="B108" s="207">
        <f>CHI!B$79</f>
        <v>1315.3882362679965</v>
      </c>
      <c r="C108" s="207">
        <f>CHI!C$79</f>
        <v>1487.9785320886592</v>
      </c>
      <c r="D108" s="207">
        <f>CHI!D$79</f>
        <v>1225.0162857886805</v>
      </c>
      <c r="E108" s="207">
        <f>CHI!E$79</f>
        <v>398.21267266860229</v>
      </c>
      <c r="F108" s="207">
        <f>CHI!F$79</f>
        <v>386.77489235764142</v>
      </c>
      <c r="G108" s="207">
        <f>CHI!G$79</f>
        <v>401.91583319757746</v>
      </c>
      <c r="H108" s="207">
        <f>CHI!H$79</f>
        <v>336.53058263829291</v>
      </c>
      <c r="I108" s="207">
        <f>CHI!I$79</f>
        <v>301.79584367818518</v>
      </c>
      <c r="J108" s="207">
        <f>CHI!J$79</f>
        <v>308.94657444222014</v>
      </c>
      <c r="K108" s="207">
        <f>CHI!K$79</f>
        <v>337.76737739757948</v>
      </c>
      <c r="L108" s="207">
        <f>CHI!L$79</f>
        <v>362.89456163777987</v>
      </c>
      <c r="M108" s="207">
        <f>CHI!M$79</f>
        <v>351.09726803866113</v>
      </c>
      <c r="N108" s="207">
        <f>CHI!N$79</f>
        <v>351.34984583794346</v>
      </c>
      <c r="O108" s="207">
        <f>CHI!O$79</f>
        <v>321.33135239868261</v>
      </c>
      <c r="P108" s="207">
        <f>CHI!P$79</f>
        <v>321.73756307813659</v>
      </c>
      <c r="Q108" s="207">
        <f>CHI!Q$79</f>
        <v>330.56785727821375</v>
      </c>
      <c r="R108" s="207">
        <f>CHI!R$79</f>
        <v>341.83088963844887</v>
      </c>
      <c r="S108" s="207">
        <f>CHI!S$79</f>
        <v>346.43985263847719</v>
      </c>
      <c r="T108" s="207">
        <f>CHI!T$79</f>
        <v>380.28108527856921</v>
      </c>
      <c r="U108" s="207">
        <f>CHI!U$79</f>
        <v>376.60813451752836</v>
      </c>
      <c r="V108" s="207">
        <f>CHI!V$79</f>
        <v>368.2150405186369</v>
      </c>
      <c r="W108" s="207">
        <f>CHI!W$79</f>
        <v>342.88504595796212</v>
      </c>
    </row>
    <row r="109" spans="1:23" ht="12" customHeight="1" x14ac:dyDescent="0.25">
      <c r="A109" s="14" t="s">
        <v>57</v>
      </c>
      <c r="B109" s="206">
        <f>CHI!B$80</f>
        <v>0</v>
      </c>
      <c r="C109" s="206">
        <f>CHI!C$80</f>
        <v>0</v>
      </c>
      <c r="D109" s="206">
        <f>CHI!D$80</f>
        <v>0</v>
      </c>
      <c r="E109" s="206">
        <f>CHI!E$80</f>
        <v>0</v>
      </c>
      <c r="F109" s="206">
        <f>CHI!F$80</f>
        <v>0</v>
      </c>
      <c r="G109" s="206">
        <f>CHI!G$80</f>
        <v>0</v>
      </c>
      <c r="H109" s="206">
        <f>CHI!H$80</f>
        <v>0</v>
      </c>
      <c r="I109" s="206">
        <f>CHI!I$80</f>
        <v>0</v>
      </c>
      <c r="J109" s="206">
        <f>CHI!J$80</f>
        <v>0</v>
      </c>
      <c r="K109" s="206">
        <f>CHI!K$80</f>
        <v>0</v>
      </c>
      <c r="L109" s="206">
        <f>CHI!L$80</f>
        <v>0</v>
      </c>
      <c r="M109" s="206">
        <f>CHI!M$80</f>
        <v>0</v>
      </c>
      <c r="N109" s="206">
        <f>CHI!N$80</f>
        <v>0</v>
      </c>
      <c r="O109" s="206">
        <f>CHI!O$80</f>
        <v>0</v>
      </c>
      <c r="P109" s="206">
        <f>CHI!P$80</f>
        <v>0</v>
      </c>
      <c r="Q109" s="206">
        <f>CHI!Q$80</f>
        <v>0</v>
      </c>
      <c r="R109" s="206">
        <f>CHI!R$80</f>
        <v>0</v>
      </c>
      <c r="S109" s="206">
        <f>CHI!S$80</f>
        <v>0</v>
      </c>
      <c r="T109" s="206">
        <f>CHI!T$80</f>
        <v>0</v>
      </c>
      <c r="U109" s="206">
        <f>CHI!U$80</f>
        <v>0</v>
      </c>
      <c r="V109" s="206">
        <f>CHI!V$80</f>
        <v>0</v>
      </c>
      <c r="W109" s="206">
        <f>CHI!W$80</f>
        <v>0</v>
      </c>
    </row>
    <row r="110" spans="1:23" ht="12" customHeight="1" x14ac:dyDescent="0.25">
      <c r="A110" s="14" t="s">
        <v>47</v>
      </c>
      <c r="B110" s="206">
        <f>CHI!B$81</f>
        <v>1196.9512219187552</v>
      </c>
      <c r="C110" s="206">
        <f>CHI!C$81</f>
        <v>1324.2097829790378</v>
      </c>
      <c r="D110" s="206">
        <f>CHI!D$81</f>
        <v>1000.5120896792866</v>
      </c>
      <c r="E110" s="206">
        <f>CHI!E$81</f>
        <v>182.29457663510999</v>
      </c>
      <c r="F110" s="206">
        <f>CHI!F$81</f>
        <v>191.00868479912134</v>
      </c>
      <c r="G110" s="206">
        <f>CHI!G$81</f>
        <v>289.25829804751925</v>
      </c>
      <c r="H110" s="206">
        <f>CHI!H$81</f>
        <v>239.59821410414364</v>
      </c>
      <c r="I110" s="206">
        <f>CHI!I$81</f>
        <v>218.70382086974649</v>
      </c>
      <c r="J110" s="206">
        <f>CHI!J$81</f>
        <v>249.26497805809078</v>
      </c>
      <c r="K110" s="206">
        <f>CHI!K$81</f>
        <v>256.26439395368607</v>
      </c>
      <c r="L110" s="206">
        <f>CHI!L$81</f>
        <v>276.31577447544754</v>
      </c>
      <c r="M110" s="206">
        <f>CHI!M$81</f>
        <v>248.94663387312931</v>
      </c>
      <c r="N110" s="206">
        <f>CHI!N$81</f>
        <v>267.56278117110583</v>
      </c>
      <c r="O110" s="206">
        <f>CHI!O$81</f>
        <v>256.69397389834074</v>
      </c>
      <c r="P110" s="206">
        <f>CHI!P$81</f>
        <v>246.63746390455631</v>
      </c>
      <c r="Q110" s="206">
        <f>CHI!Q$81</f>
        <v>159.34974729691194</v>
      </c>
      <c r="R110" s="206">
        <f>CHI!R$81</f>
        <v>144.99021213009866</v>
      </c>
      <c r="S110" s="206">
        <f>CHI!S$81</f>
        <v>150.81238547247591</v>
      </c>
      <c r="T110" s="206">
        <f>CHI!T$81</f>
        <v>153.45276515832217</v>
      </c>
      <c r="U110" s="206">
        <f>CHI!U$81</f>
        <v>137.53159413206748</v>
      </c>
      <c r="V110" s="206">
        <f>CHI!V$81</f>
        <v>138.23835483173707</v>
      </c>
      <c r="W110" s="206">
        <f>CHI!W$81</f>
        <v>90.450209260649117</v>
      </c>
    </row>
    <row r="111" spans="1:23" ht="12" customHeight="1" x14ac:dyDescent="0.25">
      <c r="A111" s="14" t="s">
        <v>48</v>
      </c>
      <c r="B111" s="206">
        <f>CHI!B$82</f>
        <v>118.4370143492412</v>
      </c>
      <c r="C111" s="206">
        <f>CHI!C$82</f>
        <v>163.76874910962141</v>
      </c>
      <c r="D111" s="206">
        <f>CHI!D$82</f>
        <v>224.5041961093938</v>
      </c>
      <c r="E111" s="206">
        <f>CHI!E$82</f>
        <v>215.9180960334923</v>
      </c>
      <c r="F111" s="206">
        <f>CHI!F$82</f>
        <v>195.76620755852011</v>
      </c>
      <c r="G111" s="206">
        <f>CHI!G$82</f>
        <v>112.65753515005819</v>
      </c>
      <c r="H111" s="206">
        <f>CHI!H$82</f>
        <v>96.932368534149262</v>
      </c>
      <c r="I111" s="206">
        <f>CHI!I$82</f>
        <v>83.092022808438713</v>
      </c>
      <c r="J111" s="206">
        <f>CHI!J$82</f>
        <v>59.681596384129392</v>
      </c>
      <c r="K111" s="206">
        <f>CHI!K$82</f>
        <v>81.502983443893427</v>
      </c>
      <c r="L111" s="206">
        <f>CHI!L$82</f>
        <v>86.578787162332318</v>
      </c>
      <c r="M111" s="206">
        <f>CHI!M$82</f>
        <v>102.1506341655318</v>
      </c>
      <c r="N111" s="206">
        <f>CHI!N$82</f>
        <v>83.787064666837608</v>
      </c>
      <c r="O111" s="206">
        <f>CHI!O$82</f>
        <v>64.637378500341896</v>
      </c>
      <c r="P111" s="206">
        <f>CHI!P$82</f>
        <v>75.100099173580276</v>
      </c>
      <c r="Q111" s="206">
        <f>CHI!Q$82</f>
        <v>171.21810998130181</v>
      </c>
      <c r="R111" s="206">
        <f>CHI!R$82</f>
        <v>196.84067750835021</v>
      </c>
      <c r="S111" s="206">
        <f>CHI!S$82</f>
        <v>195.62746716600131</v>
      </c>
      <c r="T111" s="206">
        <f>CHI!T$82</f>
        <v>226.82832012024701</v>
      </c>
      <c r="U111" s="206">
        <f>CHI!U$82</f>
        <v>239.0765403854609</v>
      </c>
      <c r="V111" s="206">
        <f>CHI!V$82</f>
        <v>229.9766856868998</v>
      </c>
      <c r="W111" s="206">
        <f>CHI!W$82</f>
        <v>252.43483669731299</v>
      </c>
    </row>
    <row r="112" spans="1:23" ht="12" customHeight="1" x14ac:dyDescent="0.25">
      <c r="A112" s="13" t="s">
        <v>22</v>
      </c>
      <c r="B112" s="207">
        <f>NMM!B$59</f>
        <v>3085.4939078895995</v>
      </c>
      <c r="C112" s="207">
        <f>NMM!C$59</f>
        <v>3563.7895220238365</v>
      </c>
      <c r="D112" s="207">
        <f>NMM!D$59</f>
        <v>3483.4199640591792</v>
      </c>
      <c r="E112" s="207">
        <f>NMM!E$59</f>
        <v>3967.6429444809091</v>
      </c>
      <c r="F112" s="207">
        <f>NMM!F$59</f>
        <v>4234.3783453775486</v>
      </c>
      <c r="G112" s="207">
        <f>NMM!G$59</f>
        <v>4397.8128622661925</v>
      </c>
      <c r="H112" s="207">
        <f>NMM!H$59</f>
        <v>4306.7428579475472</v>
      </c>
      <c r="I112" s="207">
        <f>NMM!I$59</f>
        <v>4301.2207347593894</v>
      </c>
      <c r="J112" s="207">
        <f>NMM!J$59</f>
        <v>3845.9377647454507</v>
      </c>
      <c r="K112" s="207">
        <f>NMM!K$59</f>
        <v>2449.4355995888386</v>
      </c>
      <c r="L112" s="207">
        <f>NMM!L$59</f>
        <v>2070.7908195230989</v>
      </c>
      <c r="M112" s="207">
        <f>NMM!M$59</f>
        <v>1878.0005258599308</v>
      </c>
      <c r="N112" s="207">
        <f>NMM!N$59</f>
        <v>2199.4350237381846</v>
      </c>
      <c r="O112" s="207">
        <f>NMM!O$59</f>
        <v>2144.7367608145837</v>
      </c>
      <c r="P112" s="207">
        <f>NMM!P$59</f>
        <v>2728.8643632998119</v>
      </c>
      <c r="Q112" s="207">
        <f>NMM!Q$59</f>
        <v>2965.3246988436172</v>
      </c>
      <c r="R112" s="207">
        <f>NMM!R$59</f>
        <v>3134.1668090944977</v>
      </c>
      <c r="S112" s="207">
        <f>NMM!S$59</f>
        <v>3246.9898443138659</v>
      </c>
      <c r="T112" s="207">
        <f>NMM!T$59</f>
        <v>3420.6915041901702</v>
      </c>
      <c r="U112" s="207">
        <f>NMM!U$59</f>
        <v>3367.2794353224999</v>
      </c>
      <c r="V112" s="207">
        <f>NMM!V$59</f>
        <v>3111.889968545865</v>
      </c>
      <c r="W112" s="207">
        <f>NMM!W$59</f>
        <v>3636.7172660424731</v>
      </c>
    </row>
    <row r="113" spans="1:23" ht="12" customHeight="1" x14ac:dyDescent="0.25">
      <c r="A113" s="14" t="s">
        <v>49</v>
      </c>
      <c r="B113" s="206">
        <f>NMM!B$60</f>
        <v>2520.0682914458907</v>
      </c>
      <c r="C113" s="206">
        <f>NMM!C$60</f>
        <v>2886.0085882595477</v>
      </c>
      <c r="D113" s="206">
        <f>NMM!D$60</f>
        <v>2870.7651214006455</v>
      </c>
      <c r="E113" s="206">
        <f>NMM!E$60</f>
        <v>3272.7236593422294</v>
      </c>
      <c r="F113" s="206">
        <f>NMM!F$60</f>
        <v>3613.2776183176261</v>
      </c>
      <c r="G113" s="206">
        <f>NMM!G$60</f>
        <v>3674.3624308102931</v>
      </c>
      <c r="H113" s="206">
        <f>NMM!H$60</f>
        <v>3599.4528991356856</v>
      </c>
      <c r="I113" s="206">
        <f>NMM!I$60</f>
        <v>3586.8799117304216</v>
      </c>
      <c r="J113" s="206">
        <f>NMM!J$60</f>
        <v>3255.2475473270565</v>
      </c>
      <c r="K113" s="206">
        <f>NMM!K$60</f>
        <v>2030.7790781664796</v>
      </c>
      <c r="L113" s="206">
        <f>NMM!L$60</f>
        <v>1750.1728448226149</v>
      </c>
      <c r="M113" s="206">
        <f>NMM!M$60</f>
        <v>1535.6604756454849</v>
      </c>
      <c r="N113" s="206">
        <f>NMM!N$60</f>
        <v>1627.4183113123413</v>
      </c>
      <c r="O113" s="206">
        <f>NMM!O$60</f>
        <v>1733.2374381816446</v>
      </c>
      <c r="P113" s="206">
        <f>NMM!P$60</f>
        <v>2163.9976565827155</v>
      </c>
      <c r="Q113" s="206">
        <f>NMM!Q$60</f>
        <v>2415.7784173145046</v>
      </c>
      <c r="R113" s="206">
        <f>NMM!R$60</f>
        <v>2638.7043892448141</v>
      </c>
      <c r="S113" s="206">
        <f>NMM!S$60</f>
        <v>2775.7472170592764</v>
      </c>
      <c r="T113" s="206">
        <f>NMM!T$60</f>
        <v>2860.0816312993493</v>
      </c>
      <c r="U113" s="206">
        <f>NMM!U$60</f>
        <v>2887.5866570992166</v>
      </c>
      <c r="V113" s="206">
        <f>NMM!V$60</f>
        <v>2673.5087389291552</v>
      </c>
      <c r="W113" s="206">
        <f>NMM!W$60</f>
        <v>3063.0936195121449</v>
      </c>
    </row>
    <row r="114" spans="1:23" ht="12" customHeight="1" x14ac:dyDescent="0.25">
      <c r="A114" s="14" t="s">
        <v>50</v>
      </c>
      <c r="B114" s="206">
        <f>NMM!B$61</f>
        <v>449.55701716339865</v>
      </c>
      <c r="C114" s="206">
        <f>NMM!C$61</f>
        <v>550.27007493974611</v>
      </c>
      <c r="D114" s="206">
        <f>NMM!D$61</f>
        <v>507.24821808469301</v>
      </c>
      <c r="E114" s="206">
        <f>NMM!E$61</f>
        <v>604.54211375792249</v>
      </c>
      <c r="F114" s="206">
        <f>NMM!F$61</f>
        <v>529.72290482803169</v>
      </c>
      <c r="G114" s="206">
        <f>NMM!G$61</f>
        <v>636.26534631965546</v>
      </c>
      <c r="H114" s="206">
        <f>NMM!H$61</f>
        <v>626.94212639931754</v>
      </c>
      <c r="I114" s="206">
        <f>NMM!I$61</f>
        <v>633.88648880643029</v>
      </c>
      <c r="J114" s="206">
        <f>NMM!J$61</f>
        <v>508.9916085500015</v>
      </c>
      <c r="K114" s="206">
        <f>NMM!K$61</f>
        <v>375.23560332749497</v>
      </c>
      <c r="L114" s="206">
        <f>NMM!L$61</f>
        <v>255.7229328501507</v>
      </c>
      <c r="M114" s="206">
        <f>NMM!M$61</f>
        <v>282.24530359934528</v>
      </c>
      <c r="N114" s="206">
        <f>NMM!N$61</f>
        <v>483.60435500178698</v>
      </c>
      <c r="O114" s="206">
        <f>NMM!O$61</f>
        <v>349.51619829041641</v>
      </c>
      <c r="P114" s="206">
        <f>NMM!P$61</f>
        <v>504.09764217045841</v>
      </c>
      <c r="Q114" s="206">
        <f>NMM!Q$61</f>
        <v>520.29408930314992</v>
      </c>
      <c r="R114" s="206">
        <f>NMM!R$61</f>
        <v>466.33166962863356</v>
      </c>
      <c r="S114" s="206">
        <f>NMM!S$61</f>
        <v>424.36856880804373</v>
      </c>
      <c r="T114" s="206">
        <f>NMM!T$61</f>
        <v>497.09429692391291</v>
      </c>
      <c r="U114" s="206">
        <f>NMM!U$61</f>
        <v>417.84054007415443</v>
      </c>
      <c r="V114" s="206">
        <f>NMM!V$61</f>
        <v>375.79536823620953</v>
      </c>
      <c r="W114" s="206">
        <f>NMM!W$61</f>
        <v>508.97542930116225</v>
      </c>
    </row>
    <row r="115" spans="1:23" ht="12" customHeight="1" x14ac:dyDescent="0.25">
      <c r="A115" s="14" t="s">
        <v>58</v>
      </c>
      <c r="B115" s="206">
        <f>NMM!B$62</f>
        <v>115.86859928031029</v>
      </c>
      <c r="C115" s="206">
        <f>NMM!C$62</f>
        <v>127.51085882454241</v>
      </c>
      <c r="D115" s="206">
        <f>NMM!D$62</f>
        <v>105.40662457384084</v>
      </c>
      <c r="E115" s="206">
        <f>NMM!E$62</f>
        <v>90.377171380757318</v>
      </c>
      <c r="F115" s="206">
        <f>NMM!F$62</f>
        <v>91.37782223189059</v>
      </c>
      <c r="G115" s="206">
        <f>NMM!G$62</f>
        <v>87.185085136243899</v>
      </c>
      <c r="H115" s="206">
        <f>NMM!H$62</f>
        <v>80.347832412544093</v>
      </c>
      <c r="I115" s="206">
        <f>NMM!I$62</f>
        <v>80.454334222538293</v>
      </c>
      <c r="J115" s="206">
        <f>NMM!J$62</f>
        <v>81.698608868392867</v>
      </c>
      <c r="K115" s="206">
        <f>NMM!K$62</f>
        <v>43.420918094864284</v>
      </c>
      <c r="L115" s="206">
        <f>NMM!L$62</f>
        <v>64.895041850332987</v>
      </c>
      <c r="M115" s="206">
        <f>NMM!M$62</f>
        <v>60.094746615100682</v>
      </c>
      <c r="N115" s="206">
        <f>NMM!N$62</f>
        <v>88.412357424056353</v>
      </c>
      <c r="O115" s="206">
        <f>NMM!O$62</f>
        <v>61.983124342522842</v>
      </c>
      <c r="P115" s="206">
        <f>NMM!P$62</f>
        <v>60.769064546637971</v>
      </c>
      <c r="Q115" s="206">
        <f>NMM!Q$62</f>
        <v>29.252192225962705</v>
      </c>
      <c r="R115" s="206">
        <f>NMM!R$62</f>
        <v>29.13075022105042</v>
      </c>
      <c r="S115" s="206">
        <f>NMM!S$62</f>
        <v>46.87405844654603</v>
      </c>
      <c r="T115" s="206">
        <f>NMM!T$62</f>
        <v>63.515575966907711</v>
      </c>
      <c r="U115" s="206">
        <f>NMM!U$62</f>
        <v>61.852238149128723</v>
      </c>
      <c r="V115" s="206">
        <f>NMM!V$62</f>
        <v>62.585861380500241</v>
      </c>
      <c r="W115" s="206">
        <f>NMM!W$62</f>
        <v>64.648217229165638</v>
      </c>
    </row>
    <row r="116" spans="1:23" ht="12" customHeight="1" x14ac:dyDescent="0.25">
      <c r="A116" s="13" t="s">
        <v>23</v>
      </c>
      <c r="B116" s="207">
        <f>PPA!B$57</f>
        <v>92.738562477859546</v>
      </c>
      <c r="C116" s="207">
        <f>PPA!C$57</f>
        <v>95.440056117855278</v>
      </c>
      <c r="D116" s="207">
        <f>PPA!D$57</f>
        <v>84.001773957484062</v>
      </c>
      <c r="E116" s="207">
        <f>PPA!E$57</f>
        <v>77.215085997913633</v>
      </c>
      <c r="F116" s="207">
        <f>PPA!F$57</f>
        <v>68.866478277690859</v>
      </c>
      <c r="G116" s="207">
        <f>PPA!G$57</f>
        <v>41.0424123579091</v>
      </c>
      <c r="H116" s="207">
        <f>PPA!H$57</f>
        <v>46.973926077316008</v>
      </c>
      <c r="I116" s="207">
        <f>PPA!I$57</f>
        <v>8.6060520022755451</v>
      </c>
      <c r="J116" s="207">
        <f>PPA!J$57</f>
        <v>15.953161322144597</v>
      </c>
      <c r="K116" s="207">
        <f>PPA!K$57</f>
        <v>17.451185037770053</v>
      </c>
      <c r="L116" s="207">
        <f>PPA!L$57</f>
        <v>15.786347037326951</v>
      </c>
      <c r="M116" s="207">
        <f>PPA!M$57</f>
        <v>12.925620002099723</v>
      </c>
      <c r="N116" s="207">
        <f>PPA!N$57</f>
        <v>14.632486922170822</v>
      </c>
      <c r="O116" s="207">
        <f>PPA!O$57</f>
        <v>13.369641482084553</v>
      </c>
      <c r="P116" s="207">
        <f>PPA!P$57</f>
        <v>11.902640041956754</v>
      </c>
      <c r="Q116" s="207">
        <f>PPA!Q$57</f>
        <v>9.9745146023867441</v>
      </c>
      <c r="R116" s="207">
        <f>PPA!R$57</f>
        <v>13.191859442415806</v>
      </c>
      <c r="S116" s="207">
        <f>PPA!S$57</f>
        <v>14.099137562429643</v>
      </c>
      <c r="T116" s="207">
        <f>PPA!T$57</f>
        <v>20.608758717720622</v>
      </c>
      <c r="U116" s="207">
        <f>PPA!U$57</f>
        <v>17.717799597686341</v>
      </c>
      <c r="V116" s="207">
        <f>PPA!V$57</f>
        <v>26.346671282338306</v>
      </c>
      <c r="W116" s="207">
        <f>PPA!W$57</f>
        <v>17.865296638009063</v>
      </c>
    </row>
    <row r="117" spans="1:23" ht="12" customHeight="1" x14ac:dyDescent="0.25">
      <c r="A117" s="14" t="s">
        <v>52</v>
      </c>
      <c r="B117" s="206">
        <f>PPA!B$58</f>
        <v>0</v>
      </c>
      <c r="C117" s="206">
        <f>PPA!C$58</f>
        <v>0</v>
      </c>
      <c r="D117" s="206">
        <f>PPA!D$58</f>
        <v>0</v>
      </c>
      <c r="E117" s="206">
        <f>PPA!E$58</f>
        <v>0</v>
      </c>
      <c r="F117" s="206">
        <f>PPA!F$58</f>
        <v>0</v>
      </c>
      <c r="G117" s="206">
        <f>PPA!G$58</f>
        <v>0</v>
      </c>
      <c r="H117" s="206">
        <f>PPA!H$58</f>
        <v>0</v>
      </c>
      <c r="I117" s="206">
        <f>PPA!I$58</f>
        <v>0</v>
      </c>
      <c r="J117" s="206">
        <f>PPA!J$58</f>
        <v>0</v>
      </c>
      <c r="K117" s="206">
        <f>PPA!K$58</f>
        <v>0</v>
      </c>
      <c r="L117" s="206">
        <f>PPA!L$58</f>
        <v>0</v>
      </c>
      <c r="M117" s="206">
        <f>PPA!M$58</f>
        <v>0</v>
      </c>
      <c r="N117" s="206">
        <f>PPA!N$58</f>
        <v>0</v>
      </c>
      <c r="O117" s="206">
        <f>PPA!O$58</f>
        <v>0</v>
      </c>
      <c r="P117" s="206">
        <f>PPA!P$58</f>
        <v>0</v>
      </c>
      <c r="Q117" s="206">
        <f>PPA!Q$58</f>
        <v>0</v>
      </c>
      <c r="R117" s="206">
        <f>PPA!R$58</f>
        <v>0</v>
      </c>
      <c r="S117" s="206">
        <f>PPA!S$58</f>
        <v>0</v>
      </c>
      <c r="T117" s="206">
        <f>PPA!T$58</f>
        <v>0</v>
      </c>
      <c r="U117" s="206">
        <f>PPA!U$58</f>
        <v>0</v>
      </c>
      <c r="V117" s="206">
        <f>PPA!V$58</f>
        <v>0</v>
      </c>
      <c r="W117" s="206">
        <f>PPA!W$58</f>
        <v>0</v>
      </c>
    </row>
    <row r="118" spans="1:23" ht="12" customHeight="1" x14ac:dyDescent="0.25">
      <c r="A118" s="14" t="s">
        <v>59</v>
      </c>
      <c r="B118" s="206">
        <f>PPA!B$59</f>
        <v>57.596662795379103</v>
      </c>
      <c r="C118" s="206">
        <f>PPA!C$59</f>
        <v>58.940734504654138</v>
      </c>
      <c r="D118" s="206">
        <f>PPA!D$59</f>
        <v>55.651909933845069</v>
      </c>
      <c r="E118" s="206">
        <f>PPA!E$59</f>
        <v>54.105687426861152</v>
      </c>
      <c r="F118" s="206">
        <f>PPA!F$59</f>
        <v>49.904941211049049</v>
      </c>
      <c r="G118" s="206">
        <f>PPA!G$59</f>
        <v>34.289264862714873</v>
      </c>
      <c r="H118" s="206">
        <f>PPA!H$59</f>
        <v>39.141750458522267</v>
      </c>
      <c r="I118" s="206">
        <f>PPA!I$59</f>
        <v>8.5703948635791765</v>
      </c>
      <c r="J118" s="206">
        <f>PPA!J$59</f>
        <v>15.16359067201571</v>
      </c>
      <c r="K118" s="206">
        <f>PPA!K$59</f>
        <v>15.87574885019405</v>
      </c>
      <c r="L118" s="206">
        <f>PPA!L$59</f>
        <v>14.600646843139</v>
      </c>
      <c r="M118" s="206">
        <f>PPA!M$59</f>
        <v>12.755489380987321</v>
      </c>
      <c r="N118" s="206">
        <f>PPA!N$59</f>
        <v>14.266269968630411</v>
      </c>
      <c r="O118" s="206">
        <f>PPA!O$59</f>
        <v>13.29654966703184</v>
      </c>
      <c r="P118" s="206">
        <f>PPA!P$59</f>
        <v>11.85418082129906</v>
      </c>
      <c r="Q118" s="206">
        <f>PPA!Q$59</f>
        <v>9.9608817259975595</v>
      </c>
      <c r="R118" s="206">
        <f>PPA!R$59</f>
        <v>13.09915487591994</v>
      </c>
      <c r="S118" s="206">
        <f>PPA!S$59</f>
        <v>13.96605470082633</v>
      </c>
      <c r="T118" s="206">
        <f>PPA!T$59</f>
        <v>18.232516223046201</v>
      </c>
      <c r="U118" s="206">
        <f>PPA!U$59</f>
        <v>14.89156228677782</v>
      </c>
      <c r="V118" s="206">
        <f>PPA!V$59</f>
        <v>25.15052571406115</v>
      </c>
      <c r="W118" s="206">
        <f>PPA!W$59</f>
        <v>16.202408240174002</v>
      </c>
    </row>
    <row r="119" spans="1:23" ht="12" customHeight="1" x14ac:dyDescent="0.25">
      <c r="A119" s="14" t="s">
        <v>60</v>
      </c>
      <c r="B119" s="206">
        <f>PPA!B$60</f>
        <v>35.141899682480449</v>
      </c>
      <c r="C119" s="206">
        <f>PPA!C$60</f>
        <v>36.499321613201133</v>
      </c>
      <c r="D119" s="206">
        <f>PPA!D$60</f>
        <v>28.34986402363899</v>
      </c>
      <c r="E119" s="206">
        <f>PPA!E$60</f>
        <v>23.109398571052481</v>
      </c>
      <c r="F119" s="206">
        <f>PPA!F$60</f>
        <v>18.96153706664181</v>
      </c>
      <c r="G119" s="206">
        <f>PPA!G$60</f>
        <v>6.7531474951942272</v>
      </c>
      <c r="H119" s="206">
        <f>PPA!H$60</f>
        <v>7.8321756187937437</v>
      </c>
      <c r="I119" s="206">
        <f>PPA!I$60</f>
        <v>3.5657138696368877E-2</v>
      </c>
      <c r="J119" s="206">
        <f>PPA!J$60</f>
        <v>0.78957065012888783</v>
      </c>
      <c r="K119" s="206">
        <f>PPA!K$60</f>
        <v>1.575436187576003</v>
      </c>
      <c r="L119" s="206">
        <f>PPA!L$60</f>
        <v>1.185700194187951</v>
      </c>
      <c r="M119" s="206">
        <f>PPA!M$60</f>
        <v>0.17013062111240321</v>
      </c>
      <c r="N119" s="206">
        <f>PPA!N$60</f>
        <v>0.36621695354041012</v>
      </c>
      <c r="O119" s="206">
        <f>PPA!O$60</f>
        <v>7.3091815052712561E-2</v>
      </c>
      <c r="P119" s="206">
        <f>PPA!P$60</f>
        <v>4.8459220657694979E-2</v>
      </c>
      <c r="Q119" s="206">
        <f>PPA!Q$60</f>
        <v>1.363287638918385E-2</v>
      </c>
      <c r="R119" s="206">
        <f>PPA!R$60</f>
        <v>9.2704566495867419E-2</v>
      </c>
      <c r="S119" s="206">
        <f>PPA!S$60</f>
        <v>0.13308286160331351</v>
      </c>
      <c r="T119" s="206">
        <f>PPA!T$60</f>
        <v>2.3762424946744209</v>
      </c>
      <c r="U119" s="206">
        <f>PPA!U$60</f>
        <v>2.826237310908521</v>
      </c>
      <c r="V119" s="206">
        <f>PPA!V$60</f>
        <v>1.196145568277156</v>
      </c>
      <c r="W119" s="206">
        <f>PPA!W$60</f>
        <v>1.662888397835061</v>
      </c>
    </row>
    <row r="120" spans="1:23" ht="12" customHeight="1" x14ac:dyDescent="0.25">
      <c r="A120" s="15" t="s">
        <v>61</v>
      </c>
      <c r="B120" s="208">
        <f>FBT!B$33</f>
        <v>1160.9269153181419</v>
      </c>
      <c r="C120" s="208">
        <f>FBT!C$33</f>
        <v>998.75863511842817</v>
      </c>
      <c r="D120" s="208">
        <f>FBT!D$33</f>
        <v>871.93051308257213</v>
      </c>
      <c r="E120" s="208">
        <f>FBT!E$33</f>
        <v>840.24624960151255</v>
      </c>
      <c r="F120" s="208">
        <f>FBT!F$33</f>
        <v>771.54493859885542</v>
      </c>
      <c r="G120" s="208">
        <f>FBT!G$33</f>
        <v>920.29747031799468</v>
      </c>
      <c r="H120" s="208">
        <f>FBT!H$33</f>
        <v>722.3130575988273</v>
      </c>
      <c r="I120" s="208">
        <f>FBT!I$33</f>
        <v>662.44174523869901</v>
      </c>
      <c r="J120" s="208">
        <f>FBT!J$33</f>
        <v>664.94199383778573</v>
      </c>
      <c r="K120" s="208">
        <f>FBT!K$33</f>
        <v>675.10410011810768</v>
      </c>
      <c r="L120" s="208">
        <f>FBT!L$33</f>
        <v>686.82760379781621</v>
      </c>
      <c r="M120" s="208">
        <f>FBT!M$33</f>
        <v>592.8289304409609</v>
      </c>
      <c r="N120" s="208">
        <f>FBT!N$33</f>
        <v>702.76987908227068</v>
      </c>
      <c r="O120" s="208">
        <f>FBT!O$33</f>
        <v>736.06805352196602</v>
      </c>
      <c r="P120" s="208">
        <f>FBT!P$33</f>
        <v>754.61998967898921</v>
      </c>
      <c r="Q120" s="208">
        <f>FBT!Q$33</f>
        <v>787.60256327886373</v>
      </c>
      <c r="R120" s="208">
        <f>FBT!R$33</f>
        <v>814.53504635817853</v>
      </c>
      <c r="S120" s="208">
        <f>FBT!S$33</f>
        <v>884.13134975861385</v>
      </c>
      <c r="T120" s="208">
        <f>FBT!T$33</f>
        <v>916.79555591867211</v>
      </c>
      <c r="U120" s="208">
        <f>FBT!U$33</f>
        <v>843.72761987878118</v>
      </c>
      <c r="V120" s="208">
        <f>FBT!V$33</f>
        <v>858.01460543860617</v>
      </c>
      <c r="W120" s="208">
        <f>FBT!W$33</f>
        <v>901.91812607780889</v>
      </c>
    </row>
    <row r="121" spans="1:23" ht="12" customHeight="1" x14ac:dyDescent="0.25">
      <c r="A121" s="12" t="s">
        <v>62</v>
      </c>
      <c r="B121" s="206">
        <f>TRE!B$33</f>
        <v>34.013274837447788</v>
      </c>
      <c r="C121" s="206">
        <f>TRE!C$33</f>
        <v>36.453710877809058</v>
      </c>
      <c r="D121" s="206">
        <f>TRE!D$33</f>
        <v>31.872076559224201</v>
      </c>
      <c r="E121" s="206">
        <f>TRE!E$33</f>
        <v>28.899965158598569</v>
      </c>
      <c r="F121" s="206">
        <f>TRE!F$33</f>
        <v>24.987012478918619</v>
      </c>
      <c r="G121" s="206">
        <f>TRE!G$33</f>
        <v>22.561328518747029</v>
      </c>
      <c r="H121" s="206">
        <f>TRE!H$33</f>
        <v>26.053543438365239</v>
      </c>
      <c r="I121" s="206">
        <f>TRE!I$33</f>
        <v>11.32589123877991</v>
      </c>
      <c r="J121" s="206">
        <f>TRE!J$33</f>
        <v>16.65078947808523</v>
      </c>
      <c r="K121" s="206">
        <f>TRE!K$33</f>
        <v>10.723706997528179</v>
      </c>
      <c r="L121" s="206">
        <f>TRE!L$33</f>
        <v>6.4770483589616106</v>
      </c>
      <c r="M121" s="206">
        <f>TRE!M$33</f>
        <v>3.193238160826894</v>
      </c>
      <c r="N121" s="206">
        <f>TRE!N$33</f>
        <v>8.1024555575536681</v>
      </c>
      <c r="O121" s="206">
        <f>TRE!O$33</f>
        <v>8.6028857989563523</v>
      </c>
      <c r="P121" s="206">
        <f>TRE!P$33</f>
        <v>5.2105658411528077</v>
      </c>
      <c r="Q121" s="206">
        <f>TRE!Q$33</f>
        <v>1.868353202087365</v>
      </c>
      <c r="R121" s="206">
        <f>TRE!R$33</f>
        <v>4.3921807208516439</v>
      </c>
      <c r="S121" s="206">
        <f>TRE!S$33</f>
        <v>2.8482440409175389</v>
      </c>
      <c r="T121" s="206">
        <f>TRE!T$33</f>
        <v>3.988476001989453</v>
      </c>
      <c r="U121" s="206">
        <f>TRE!U$33</f>
        <v>4.1825476818039284</v>
      </c>
      <c r="V121" s="206">
        <f>TRE!V$33</f>
        <v>2.9819678414300981</v>
      </c>
      <c r="W121" s="206">
        <f>TRE!W$33</f>
        <v>6.2506087191679063</v>
      </c>
    </row>
    <row r="122" spans="1:23" ht="12" customHeight="1" x14ac:dyDescent="0.25">
      <c r="A122" s="12" t="s">
        <v>63</v>
      </c>
      <c r="B122" s="206">
        <f>MAE!B$33</f>
        <v>288.24923447761728</v>
      </c>
      <c r="C122" s="206">
        <f>MAE!C$33</f>
        <v>272.91606263848558</v>
      </c>
      <c r="D122" s="206">
        <f>MAE!D$33</f>
        <v>256.08425615891548</v>
      </c>
      <c r="E122" s="206">
        <f>MAE!E$33</f>
        <v>253.27215395896829</v>
      </c>
      <c r="F122" s="206">
        <f>MAE!F$33</f>
        <v>237.69089243878761</v>
      </c>
      <c r="G122" s="206">
        <f>MAE!G$33</f>
        <v>244.1416168791672</v>
      </c>
      <c r="H122" s="206">
        <f>MAE!H$33</f>
        <v>216.63087947876991</v>
      </c>
      <c r="I122" s="206">
        <f>MAE!I$33</f>
        <v>348.43474007887647</v>
      </c>
      <c r="J122" s="206">
        <f>MAE!J$33</f>
        <v>341.16185987888349</v>
      </c>
      <c r="K122" s="206">
        <f>MAE!K$33</f>
        <v>70.521000121444672</v>
      </c>
      <c r="L122" s="206">
        <f>MAE!L$33</f>
        <v>73.980756361040832</v>
      </c>
      <c r="M122" s="206">
        <f>MAE!M$33</f>
        <v>75.780306720845431</v>
      </c>
      <c r="N122" s="206">
        <f>MAE!N$33</f>
        <v>69.678029521128664</v>
      </c>
      <c r="O122" s="206">
        <f>MAE!O$33</f>
        <v>71.02112580145149</v>
      </c>
      <c r="P122" s="206">
        <f>MAE!P$33</f>
        <v>77.875477201505774</v>
      </c>
      <c r="Q122" s="206">
        <f>MAE!Q$33</f>
        <v>73.848795481329603</v>
      </c>
      <c r="R122" s="206">
        <f>MAE!R$33</f>
        <v>71.213854321517246</v>
      </c>
      <c r="S122" s="206">
        <f>MAE!S$33</f>
        <v>75.792276360900928</v>
      </c>
      <c r="T122" s="206">
        <f>MAE!T$33</f>
        <v>79.195676400946397</v>
      </c>
      <c r="U122" s="206">
        <f>MAE!U$33</f>
        <v>76.663869121035759</v>
      </c>
      <c r="V122" s="206">
        <f>MAE!V$33</f>
        <v>88.354525321241169</v>
      </c>
      <c r="W122" s="206">
        <f>MAE!W$33</f>
        <v>96.806678762117457</v>
      </c>
    </row>
    <row r="123" spans="1:23" ht="12" customHeight="1" x14ac:dyDescent="0.25">
      <c r="A123" s="12" t="s">
        <v>64</v>
      </c>
      <c r="B123" s="206">
        <f>TEL!B$33</f>
        <v>128.97063287822729</v>
      </c>
      <c r="C123" s="206">
        <f>TEL!C$33</f>
        <v>126.3245014780599</v>
      </c>
      <c r="D123" s="206">
        <f>TEL!D$33</f>
        <v>94.37714315733831</v>
      </c>
      <c r="E123" s="206">
        <f>TEL!E$33</f>
        <v>88.882457397253006</v>
      </c>
      <c r="F123" s="206">
        <f>TEL!F$33</f>
        <v>68.121295917753969</v>
      </c>
      <c r="G123" s="206">
        <f>TEL!G$33</f>
        <v>64.277791918027148</v>
      </c>
      <c r="H123" s="206">
        <f>TEL!H$33</f>
        <v>30.0180596375153</v>
      </c>
      <c r="I123" s="206">
        <f>TEL!I$33</f>
        <v>7.8314292026596766</v>
      </c>
      <c r="J123" s="206">
        <f>TEL!J$33</f>
        <v>11.800190157678969</v>
      </c>
      <c r="K123" s="206">
        <f>TEL!K$33</f>
        <v>23.113129317301901</v>
      </c>
      <c r="L123" s="206">
        <f>TEL!L$33</f>
        <v>25.614398157870301</v>
      </c>
      <c r="M123" s="206">
        <f>TEL!M$33</f>
        <v>16.808521678159579</v>
      </c>
      <c r="N123" s="206">
        <f>TEL!N$33</f>
        <v>13.11715655784133</v>
      </c>
      <c r="O123" s="206">
        <f>TEL!O$33</f>
        <v>14.712139798482641</v>
      </c>
      <c r="P123" s="206">
        <f>TEL!P$33</f>
        <v>43.589331717922043</v>
      </c>
      <c r="Q123" s="206">
        <f>TEL!Q$33</f>
        <v>39.795485038251798</v>
      </c>
      <c r="R123" s="206">
        <f>TEL!R$33</f>
        <v>51.270737757604913</v>
      </c>
      <c r="S123" s="206">
        <f>TEL!S$33</f>
        <v>54.72486971878638</v>
      </c>
      <c r="T123" s="206">
        <f>TEL!T$33</f>
        <v>16.596995038729339</v>
      </c>
      <c r="U123" s="206">
        <f>TEL!U$33</f>
        <v>19.375248598007801</v>
      </c>
      <c r="V123" s="206">
        <f>TEL!V$33</f>
        <v>18.05598467751669</v>
      </c>
      <c r="W123" s="206">
        <f>TEL!W$33</f>
        <v>43.464331797964213</v>
      </c>
    </row>
    <row r="124" spans="1:23" ht="12" customHeight="1" x14ac:dyDescent="0.25">
      <c r="A124" s="12" t="s">
        <v>65</v>
      </c>
      <c r="B124" s="206">
        <f>WWP!B$33</f>
        <v>27.500505839827131</v>
      </c>
      <c r="C124" s="206">
        <f>WWP!C$33</f>
        <v>22.309157159824561</v>
      </c>
      <c r="D124" s="206">
        <f>WWP!D$33</f>
        <v>28.110425399841791</v>
      </c>
      <c r="E124" s="206">
        <f>WWP!E$33</f>
        <v>33.649180199670433</v>
      </c>
      <c r="F124" s="206">
        <f>WWP!F$33</f>
        <v>36.930691799732948</v>
      </c>
      <c r="G124" s="206">
        <f>WWP!G$33</f>
        <v>32.570733599859643</v>
      </c>
      <c r="H124" s="206">
        <f>WWP!H$33</f>
        <v>36.461643839821313</v>
      </c>
      <c r="I124" s="206">
        <f>WWP!I$33</f>
        <v>21.53142143990317</v>
      </c>
      <c r="J124" s="206">
        <f>WWP!J$33</f>
        <v>15.67905479994087</v>
      </c>
      <c r="K124" s="206">
        <f>WWP!K$33</f>
        <v>17.865589319938341</v>
      </c>
      <c r="L124" s="206">
        <f>WWP!L$33</f>
        <v>17.942379119948608</v>
      </c>
      <c r="M124" s="206">
        <f>WWP!M$33</f>
        <v>13.714490519968781</v>
      </c>
      <c r="N124" s="206">
        <f>WWP!N$33</f>
        <v>15.04192247996555</v>
      </c>
      <c r="O124" s="206">
        <f>WWP!O$33</f>
        <v>13.745006999985829</v>
      </c>
      <c r="P124" s="206">
        <f>WWP!P$33</f>
        <v>21.925117799949021</v>
      </c>
      <c r="Q124" s="206">
        <f>WWP!Q$33</f>
        <v>17.037080640004941</v>
      </c>
      <c r="R124" s="206">
        <f>WWP!R$33</f>
        <v>15.46434755998404</v>
      </c>
      <c r="S124" s="206">
        <f>WWP!S$33</f>
        <v>17.433980279991371</v>
      </c>
      <c r="T124" s="206">
        <f>WWP!T$33</f>
        <v>16.956151200001219</v>
      </c>
      <c r="U124" s="206">
        <f>WWP!U$33</f>
        <v>13.739051160015521</v>
      </c>
      <c r="V124" s="206">
        <f>WWP!V$33</f>
        <v>17.186077799953441</v>
      </c>
      <c r="W124" s="206">
        <f>WWP!W$33</f>
        <v>28.131393959930811</v>
      </c>
    </row>
    <row r="125" spans="1:23" ht="12" customHeight="1" x14ac:dyDescent="0.25">
      <c r="A125" s="12" t="s">
        <v>66</v>
      </c>
      <c r="B125" s="206">
        <f>OIS!B$33</f>
        <v>522.00251064170288</v>
      </c>
      <c r="C125" s="206">
        <f>OIS!C$33</f>
        <v>465.54102036741301</v>
      </c>
      <c r="D125" s="206">
        <f>OIS!D$33</f>
        <v>450.25636392593708</v>
      </c>
      <c r="E125" s="206">
        <f>OIS!E$33</f>
        <v>448.32264732666908</v>
      </c>
      <c r="F125" s="206">
        <f>OIS!F$33</f>
        <v>467.23934268549601</v>
      </c>
      <c r="G125" s="206">
        <f>OIS!G$33</f>
        <v>500.20501896692213</v>
      </c>
      <c r="H125" s="206">
        <f>OIS!H$33</f>
        <v>487.31139396598661</v>
      </c>
      <c r="I125" s="206">
        <f>OIS!I$33</f>
        <v>489.96445104635609</v>
      </c>
      <c r="J125" s="206">
        <f>OIS!J$33</f>
        <v>448.92523620697727</v>
      </c>
      <c r="K125" s="206">
        <f>OIS!K$33</f>
        <v>358.6488300069023</v>
      </c>
      <c r="L125" s="206">
        <f>OIS!L$33</f>
        <v>330.66698904673132</v>
      </c>
      <c r="M125" s="206">
        <f>OIS!M$33</f>
        <v>282.23036136539389</v>
      </c>
      <c r="N125" s="206">
        <f>OIS!N$33</f>
        <v>291.52626480565209</v>
      </c>
      <c r="O125" s="206">
        <f>OIS!O$33</f>
        <v>337.4229636065881</v>
      </c>
      <c r="P125" s="206">
        <f>OIS!P$33</f>
        <v>352.13042232496292</v>
      </c>
      <c r="Q125" s="206">
        <f>OIS!Q$33</f>
        <v>292.26170844663147</v>
      </c>
      <c r="R125" s="206">
        <f>OIS!R$33</f>
        <v>319.97615148646531</v>
      </c>
      <c r="S125" s="206">
        <f>OIS!S$33</f>
        <v>326.4447459657535</v>
      </c>
      <c r="T125" s="206">
        <f>OIS!T$33</f>
        <v>363.64509000562032</v>
      </c>
      <c r="U125" s="206">
        <f>OIS!U$33</f>
        <v>378.36801756539029</v>
      </c>
      <c r="V125" s="206">
        <f>OIS!V$33</f>
        <v>375.30927216563288</v>
      </c>
      <c r="W125" s="206">
        <f>OIS!W$33</f>
        <v>382.41670824212122</v>
      </c>
    </row>
    <row r="126" spans="1:23" ht="12" customHeight="1" x14ac:dyDescent="0.25">
      <c r="A126" s="28" t="s">
        <v>86</v>
      </c>
      <c r="B126" s="216">
        <f>Ind_Summary_emi!B43</f>
        <v>155.84128477193661</v>
      </c>
      <c r="C126" s="216">
        <f>Ind_Summary_emi!C43</f>
        <v>112.3052174809405</v>
      </c>
      <c r="D126" s="216">
        <f>Ind_Summary_emi!D43</f>
        <v>114.7634229319538</v>
      </c>
      <c r="E126" s="216">
        <f>Ind_Summary_emi!E43</f>
        <v>119.9591815305003</v>
      </c>
      <c r="F126" s="216">
        <f>Ind_Summary_emi!F43</f>
        <v>126.545928537059</v>
      </c>
      <c r="G126" s="216">
        <f>Ind_Summary_emi!G43</f>
        <v>176.64951501438711</v>
      </c>
      <c r="H126" s="216">
        <f>Ind_Summary_emi!H43</f>
        <v>136.4932052366197</v>
      </c>
      <c r="I126" s="216">
        <f>Ind_Summary_emi!I43</f>
        <v>150.07827670337841</v>
      </c>
      <c r="J126" s="216">
        <f>Ind_Summary_emi!J43</f>
        <v>133.71626855099109</v>
      </c>
      <c r="K126" s="216">
        <f>Ind_Summary_emi!K43</f>
        <v>135.23083866724369</v>
      </c>
      <c r="L126" s="216">
        <f>Ind_Summary_emi!L43</f>
        <v>128.17206851225041</v>
      </c>
      <c r="M126" s="216">
        <f>Ind_Summary_emi!M43</f>
        <v>129.16005632653051</v>
      </c>
      <c r="N126" s="216">
        <f>Ind_Summary_emi!N43</f>
        <v>132.27358679415661</v>
      </c>
      <c r="O126" s="216">
        <f>Ind_Summary_emi!O43</f>
        <v>138.55417652347131</v>
      </c>
      <c r="P126" s="216">
        <f>Ind_Summary_emi!P43</f>
        <v>134.0306471694461</v>
      </c>
      <c r="Q126" s="216">
        <f>Ind_Summary_emi!Q43</f>
        <v>140.7686507901129</v>
      </c>
      <c r="R126" s="216">
        <f>Ind_Summary_emi!R43</f>
        <v>144.4997179662432</v>
      </c>
      <c r="S126" s="216">
        <f>Ind_Summary_emi!S43</f>
        <v>160.9889567716894</v>
      </c>
      <c r="T126" s="216">
        <f>Ind_Summary_emi!T43</f>
        <v>162.40731891211141</v>
      </c>
      <c r="U126" s="216">
        <f>Ind_Summary_emi!U43</f>
        <v>170.2194442230398</v>
      </c>
      <c r="V126" s="216">
        <f>Ind_Summary_emi!V43</f>
        <v>161.39159832147931</v>
      </c>
      <c r="W126" s="216">
        <f>Ind_Summary_emi!W43</f>
        <v>179.8008599199855</v>
      </c>
    </row>
    <row r="128" spans="1:23" ht="12" customHeight="1" x14ac:dyDescent="0.25">
      <c r="A128" s="30" t="s">
        <v>87</v>
      </c>
      <c r="B128" s="205">
        <f t="shared" ref="B128:W128" si="8">IF(B29=0,"",B29/B3*1000)</f>
        <v>52.932758752040158</v>
      </c>
      <c r="C128" s="205">
        <f t="shared" si="8"/>
        <v>46.490754076742022</v>
      </c>
      <c r="D128" s="205">
        <f t="shared" si="8"/>
        <v>40.470908333288818</v>
      </c>
      <c r="E128" s="205">
        <f t="shared" si="8"/>
        <v>44.413469798541534</v>
      </c>
      <c r="F128" s="205">
        <f t="shared" si="8"/>
        <v>43.963211575433931</v>
      </c>
      <c r="G128" s="205">
        <f t="shared" si="8"/>
        <v>43.947304789228149</v>
      </c>
      <c r="H128" s="205">
        <f t="shared" si="8"/>
        <v>42.427261451394983</v>
      </c>
      <c r="I128" s="205">
        <f t="shared" si="8"/>
        <v>39.321361138930143</v>
      </c>
      <c r="J128" s="205">
        <f t="shared" si="8"/>
        <v>43.670691546373412</v>
      </c>
      <c r="K128" s="205">
        <f t="shared" si="8"/>
        <v>39.644981547590028</v>
      </c>
      <c r="L128" s="205">
        <f t="shared" si="8"/>
        <v>44.764881101512309</v>
      </c>
      <c r="M128" s="205">
        <f t="shared" si="8"/>
        <v>38.584734189798937</v>
      </c>
      <c r="N128" s="205">
        <f t="shared" si="8"/>
        <v>41.196403334658214</v>
      </c>
      <c r="O128" s="205">
        <f t="shared" si="8"/>
        <v>43.087044604184726</v>
      </c>
      <c r="P128" s="205">
        <f t="shared" si="8"/>
        <v>41.575998317542719</v>
      </c>
      <c r="Q128" s="205">
        <f t="shared" si="8"/>
        <v>20.672784417912315</v>
      </c>
      <c r="R128" s="205">
        <f t="shared" si="8"/>
        <v>21.959459163449466</v>
      </c>
      <c r="S128" s="205">
        <f t="shared" si="8"/>
        <v>21.413236726833038</v>
      </c>
      <c r="T128" s="205">
        <f t="shared" si="8"/>
        <v>19.796744986593751</v>
      </c>
      <c r="U128" s="205">
        <f t="shared" si="8"/>
        <v>19.454581120492193</v>
      </c>
      <c r="V128" s="205">
        <f t="shared" si="8"/>
        <v>17.076836898879154</v>
      </c>
      <c r="W128" s="205">
        <f t="shared" si="8"/>
        <v>14.919568688117197</v>
      </c>
    </row>
    <row r="129" spans="1:23" ht="12" customHeight="1" x14ac:dyDescent="0.25">
      <c r="A129" s="12" t="s">
        <v>16</v>
      </c>
      <c r="B129" s="206">
        <f t="shared" ref="B129:W129" si="9">IF(B52=0,"",B52/B4*1000)</f>
        <v>3401.0542619331632</v>
      </c>
      <c r="C129" s="206">
        <f t="shared" si="9"/>
        <v>1629.544282029234</v>
      </c>
      <c r="D129" s="206" t="str">
        <f t="shared" si="9"/>
        <v/>
      </c>
      <c r="E129" s="206" t="str">
        <f t="shared" si="9"/>
        <v/>
      </c>
      <c r="F129" s="206" t="str">
        <f t="shared" si="9"/>
        <v/>
      </c>
      <c r="G129" s="206" t="str">
        <f t="shared" si="9"/>
        <v/>
      </c>
      <c r="H129" s="206" t="str">
        <f t="shared" si="9"/>
        <v/>
      </c>
      <c r="I129" s="206" t="str">
        <f t="shared" si="9"/>
        <v/>
      </c>
      <c r="J129" s="206" t="str">
        <f t="shared" si="9"/>
        <v/>
      </c>
      <c r="K129" s="206" t="str">
        <f t="shared" si="9"/>
        <v/>
      </c>
      <c r="L129" s="206" t="str">
        <f t="shared" si="9"/>
        <v/>
      </c>
      <c r="M129" s="206" t="str">
        <f t="shared" si="9"/>
        <v/>
      </c>
      <c r="N129" s="206" t="str">
        <f t="shared" si="9"/>
        <v/>
      </c>
      <c r="O129" s="206" t="str">
        <f t="shared" si="9"/>
        <v/>
      </c>
      <c r="P129" s="206" t="str">
        <f t="shared" si="9"/>
        <v/>
      </c>
      <c r="Q129" s="206" t="str">
        <f t="shared" si="9"/>
        <v/>
      </c>
      <c r="R129" s="206" t="str">
        <f t="shared" si="9"/>
        <v/>
      </c>
      <c r="S129" s="206" t="str">
        <f t="shared" si="9"/>
        <v/>
      </c>
      <c r="T129" s="206" t="str">
        <f t="shared" si="9"/>
        <v/>
      </c>
      <c r="U129" s="206" t="str">
        <f t="shared" si="9"/>
        <v/>
      </c>
      <c r="V129" s="206" t="str">
        <f t="shared" si="9"/>
        <v/>
      </c>
      <c r="W129" s="206" t="str">
        <f t="shared" si="9"/>
        <v/>
      </c>
    </row>
    <row r="130" spans="1:23" ht="12" customHeight="1" x14ac:dyDescent="0.25">
      <c r="A130" s="13" t="s">
        <v>20</v>
      </c>
      <c r="B130" s="207">
        <f t="shared" ref="B130:W130" si="10">IF(B55=0,"",B55/B5*1000)</f>
        <v>1734.1199253567922</v>
      </c>
      <c r="C130" s="207">
        <f t="shared" si="10"/>
        <v>1401.4423221988609</v>
      </c>
      <c r="D130" s="207">
        <f t="shared" si="10"/>
        <v>1789.9036618853841</v>
      </c>
      <c r="E130" s="207">
        <f t="shared" si="10"/>
        <v>1665.0513354121965</v>
      </c>
      <c r="F130" s="207">
        <f t="shared" si="10"/>
        <v>1440.5551551598753</v>
      </c>
      <c r="G130" s="207">
        <f t="shared" si="10"/>
        <v>1492.2877049945812</v>
      </c>
      <c r="H130" s="207">
        <f t="shared" si="10"/>
        <v>1377.1794205384324</v>
      </c>
      <c r="I130" s="207">
        <f t="shared" si="10"/>
        <v>1568.1290675632301</v>
      </c>
      <c r="J130" s="207">
        <f t="shared" si="10"/>
        <v>1774.0363210424568</v>
      </c>
      <c r="K130" s="207">
        <f t="shared" si="10"/>
        <v>2445.4272143878602</v>
      </c>
      <c r="L130" s="207">
        <f t="shared" si="10"/>
        <v>2171.7886775054435</v>
      </c>
      <c r="M130" s="207">
        <f t="shared" si="10"/>
        <v>2250.7394787487824</v>
      </c>
      <c r="N130" s="207">
        <f t="shared" si="10"/>
        <v>2210.7252234443622</v>
      </c>
      <c r="O130" s="207">
        <f t="shared" si="10"/>
        <v>2098.9334827556404</v>
      </c>
      <c r="P130" s="207">
        <f t="shared" si="10"/>
        <v>1684.3648700953252</v>
      </c>
      <c r="Q130" s="207">
        <f t="shared" si="10"/>
        <v>1583.0215603080255</v>
      </c>
      <c r="R130" s="207">
        <f t="shared" si="10"/>
        <v>1836.6004606047261</v>
      </c>
      <c r="S130" s="207">
        <f t="shared" si="10"/>
        <v>1528.7080956201376</v>
      </c>
      <c r="T130" s="207">
        <f t="shared" si="10"/>
        <v>1641.7933966338194</v>
      </c>
      <c r="U130" s="207">
        <f t="shared" si="10"/>
        <v>1397.2305021076693</v>
      </c>
      <c r="V130" s="207">
        <f t="shared" si="10"/>
        <v>1750.160227309598</v>
      </c>
      <c r="W130" s="207">
        <f t="shared" si="10"/>
        <v>2131.7300208031807</v>
      </c>
    </row>
    <row r="131" spans="1:23" ht="12" customHeight="1" x14ac:dyDescent="0.25">
      <c r="A131" s="14" t="s">
        <v>43</v>
      </c>
      <c r="B131" s="206">
        <f t="shared" ref="B131:W131" si="11">IF(B56=0,"",B56/B6*1000)</f>
        <v>1941.1524430625479</v>
      </c>
      <c r="C131" s="206">
        <f t="shared" si="11"/>
        <v>1555.2915123983983</v>
      </c>
      <c r="D131" s="206">
        <f t="shared" si="11"/>
        <v>1922.884964004204</v>
      </c>
      <c r="E131" s="206">
        <f t="shared" si="11"/>
        <v>1773.1343760629304</v>
      </c>
      <c r="F131" s="206">
        <f t="shared" si="11"/>
        <v>1480.5224902941284</v>
      </c>
      <c r="G131" s="206">
        <f t="shared" si="11"/>
        <v>1566.682136039165</v>
      </c>
      <c r="H131" s="206">
        <f t="shared" si="11"/>
        <v>1437.167918308154</v>
      </c>
      <c r="I131" s="206">
        <f t="shared" si="11"/>
        <v>1633.555343301271</v>
      </c>
      <c r="J131" s="206">
        <f t="shared" si="11"/>
        <v>1852.9031409316108</v>
      </c>
      <c r="K131" s="206">
        <f t="shared" si="11"/>
        <v>4427.6779795108041</v>
      </c>
      <c r="L131" s="206">
        <f t="shared" si="11"/>
        <v>2401.5408158544737</v>
      </c>
      <c r="M131" s="206">
        <f t="shared" si="11"/>
        <v>2772.8585029455116</v>
      </c>
      <c r="N131" s="206">
        <f t="shared" si="11"/>
        <v>2734.5506802061345</v>
      </c>
      <c r="O131" s="206">
        <f t="shared" si="11"/>
        <v>2796.9559021024397</v>
      </c>
      <c r="P131" s="206">
        <f t="shared" si="11"/>
        <v>2324.3870789608877</v>
      </c>
      <c r="Q131" s="206">
        <f t="shared" si="11"/>
        <v>2106.2093889769158</v>
      </c>
      <c r="R131" s="206">
        <f t="shared" si="11"/>
        <v>2737.247628799516</v>
      </c>
      <c r="S131" s="206">
        <f t="shared" si="11"/>
        <v>1994.6256823449737</v>
      </c>
      <c r="T131" s="206">
        <f t="shared" si="11"/>
        <v>2009.5716882761226</v>
      </c>
      <c r="U131" s="206">
        <f t="shared" si="11"/>
        <v>1818.1313398450743</v>
      </c>
      <c r="V131" s="206">
        <f t="shared" si="11"/>
        <v>2233.3016297545046</v>
      </c>
      <c r="W131" s="206">
        <f t="shared" si="11"/>
        <v>2988.3912067438905</v>
      </c>
    </row>
    <row r="132" spans="1:23" ht="12" customHeight="1" x14ac:dyDescent="0.25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25">
      <c r="A133" s="14" t="s">
        <v>45</v>
      </c>
      <c r="B133" s="206">
        <f t="shared" ref="B133:W133" si="13">IF(B60=0,"",B60/B8*1000)</f>
        <v>553.48574130550719</v>
      </c>
      <c r="C133" s="206">
        <f t="shared" si="13"/>
        <v>524.09409134588543</v>
      </c>
      <c r="D133" s="206">
        <f t="shared" si="13"/>
        <v>564.01362635288558</v>
      </c>
      <c r="E133" s="206">
        <f t="shared" si="13"/>
        <v>668.68627932783988</v>
      </c>
      <c r="F133" s="206">
        <f t="shared" si="13"/>
        <v>1072.1157045964353</v>
      </c>
      <c r="G133" s="206">
        <f t="shared" si="13"/>
        <v>806.48157839208113</v>
      </c>
      <c r="H133" s="206">
        <f t="shared" si="13"/>
        <v>824.17459586949292</v>
      </c>
      <c r="I133" s="206">
        <f t="shared" si="13"/>
        <v>964.99600892013109</v>
      </c>
      <c r="J133" s="206">
        <f t="shared" si="13"/>
        <v>1047.0014139104446</v>
      </c>
      <c r="K133" s="206">
        <f t="shared" si="13"/>
        <v>365.12460464029579</v>
      </c>
      <c r="L133" s="206">
        <f t="shared" si="13"/>
        <v>798.83544207466605</v>
      </c>
      <c r="M133" s="206">
        <f t="shared" si="13"/>
        <v>500.49990461900018</v>
      </c>
      <c r="N133" s="206">
        <f t="shared" si="13"/>
        <v>484.53514176802526</v>
      </c>
      <c r="O133" s="206">
        <f t="shared" si="13"/>
        <v>373.82831723423561</v>
      </c>
      <c r="P133" s="206">
        <f t="shared" si="13"/>
        <v>241.68319214514577</v>
      </c>
      <c r="Q133" s="206">
        <f t="shared" si="13"/>
        <v>244.54165491469359</v>
      </c>
      <c r="R133" s="206">
        <f t="shared" si="13"/>
        <v>233.70963567227207</v>
      </c>
      <c r="S133" s="206">
        <f t="shared" si="13"/>
        <v>257.71961556842149</v>
      </c>
      <c r="T133" s="206">
        <f t="shared" si="13"/>
        <v>306.23056695607977</v>
      </c>
      <c r="U133" s="206">
        <f t="shared" si="13"/>
        <v>227.99686878001006</v>
      </c>
      <c r="V133" s="206">
        <f t="shared" si="13"/>
        <v>234.12998997998275</v>
      </c>
      <c r="W133" s="206">
        <f t="shared" si="13"/>
        <v>255.16175112348338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17.946747397882877</v>
      </c>
      <c r="C134" s="207">
        <f t="shared" si="14"/>
        <v>15.979531499113218</v>
      </c>
      <c r="D134" s="207">
        <f t="shared" si="14"/>
        <v>11.49793646245649</v>
      </c>
      <c r="E134" s="207">
        <f t="shared" si="14"/>
        <v>14.394008595459592</v>
      </c>
      <c r="F134" s="207">
        <f t="shared" si="14"/>
        <v>15.133409020744303</v>
      </c>
      <c r="G134" s="207">
        <f t="shared" si="14"/>
        <v>17.094839736182724</v>
      </c>
      <c r="H134" s="207">
        <f t="shared" si="14"/>
        <v>16.296833981393171</v>
      </c>
      <c r="I134" s="207">
        <f t="shared" si="14"/>
        <v>12.760392209105474</v>
      </c>
      <c r="J134" s="207">
        <f t="shared" si="14"/>
        <v>13.731922529856629</v>
      </c>
      <c r="K134" s="207">
        <f t="shared" si="14"/>
        <v>11.590619353288607</v>
      </c>
      <c r="L134" s="207">
        <f t="shared" si="14"/>
        <v>11.907995269091078</v>
      </c>
      <c r="M134" s="207">
        <f t="shared" si="14"/>
        <v>9.8041107691213618</v>
      </c>
      <c r="N134" s="207">
        <f t="shared" si="14"/>
        <v>11.056104695420775</v>
      </c>
      <c r="O134" s="207">
        <f t="shared" si="14"/>
        <v>11.922780346696211</v>
      </c>
      <c r="P134" s="207">
        <f t="shared" si="14"/>
        <v>10.726852819019514</v>
      </c>
      <c r="Q134" s="207">
        <f t="shared" si="14"/>
        <v>3.155386273360945</v>
      </c>
      <c r="R134" s="207">
        <f t="shared" si="14"/>
        <v>3.4717660918388265</v>
      </c>
      <c r="S134" s="207">
        <f t="shared" si="14"/>
        <v>3.284889179458224</v>
      </c>
      <c r="T134" s="207">
        <f t="shared" si="14"/>
        <v>2.8973040128613641</v>
      </c>
      <c r="U134" s="207">
        <f t="shared" si="14"/>
        <v>3.0430316630162961</v>
      </c>
      <c r="V134" s="207">
        <f t="shared" si="14"/>
        <v>2.5907433764590846</v>
      </c>
      <c r="W134" s="207">
        <f t="shared" si="14"/>
        <v>2.0076477496073939</v>
      </c>
    </row>
    <row r="135" spans="1:23" ht="12" customHeight="1" x14ac:dyDescent="0.25">
      <c r="A135" s="14" t="s">
        <v>57</v>
      </c>
      <c r="B135" s="206" t="str">
        <f t="shared" ref="B135:W135" si="15">IF(B62=0,"",B62/B10*1000)</f>
        <v/>
      </c>
      <c r="C135" s="206" t="str">
        <f t="shared" si="15"/>
        <v/>
      </c>
      <c r="D135" s="206" t="str">
        <f t="shared" si="15"/>
        <v/>
      </c>
      <c r="E135" s="206" t="str">
        <f t="shared" si="15"/>
        <v/>
      </c>
      <c r="F135" s="206" t="str">
        <f t="shared" si="15"/>
        <v/>
      </c>
      <c r="G135" s="206" t="str">
        <f t="shared" si="15"/>
        <v/>
      </c>
      <c r="H135" s="206" t="str">
        <f t="shared" si="15"/>
        <v/>
      </c>
      <c r="I135" s="206" t="str">
        <f t="shared" si="15"/>
        <v/>
      </c>
      <c r="J135" s="206" t="str">
        <f t="shared" si="15"/>
        <v/>
      </c>
      <c r="K135" s="206" t="str">
        <f t="shared" si="15"/>
        <v/>
      </c>
      <c r="L135" s="206" t="str">
        <f t="shared" si="15"/>
        <v/>
      </c>
      <c r="M135" s="206" t="str">
        <f t="shared" si="15"/>
        <v/>
      </c>
      <c r="N135" s="206" t="str">
        <f t="shared" si="15"/>
        <v/>
      </c>
      <c r="O135" s="206" t="str">
        <f t="shared" si="15"/>
        <v/>
      </c>
      <c r="P135" s="206" t="str">
        <f t="shared" si="15"/>
        <v/>
      </c>
      <c r="Q135" s="206" t="str">
        <f t="shared" si="15"/>
        <v/>
      </c>
      <c r="R135" s="206" t="str">
        <f t="shared" si="15"/>
        <v/>
      </c>
      <c r="S135" s="206" t="str">
        <f t="shared" si="15"/>
        <v/>
      </c>
      <c r="T135" s="206" t="str">
        <f t="shared" si="15"/>
        <v/>
      </c>
      <c r="U135" s="206" t="str">
        <f t="shared" si="15"/>
        <v/>
      </c>
      <c r="V135" s="206" t="str">
        <f t="shared" si="15"/>
        <v/>
      </c>
      <c r="W135" s="206" t="str">
        <f t="shared" si="15"/>
        <v/>
      </c>
    </row>
    <row r="136" spans="1:23" ht="12" customHeight="1" x14ac:dyDescent="0.25">
      <c r="A136" s="14" t="s">
        <v>47</v>
      </c>
      <c r="B136" s="206">
        <f t="shared" ref="B136:W136" si="16">IF(B63=0,"",B63/B11*1000)</f>
        <v>65.896518354723995</v>
      </c>
      <c r="C136" s="206">
        <f t="shared" si="16"/>
        <v>153.95894361309252</v>
      </c>
      <c r="D136" s="206">
        <f t="shared" si="16"/>
        <v>96.982712830050986</v>
      </c>
      <c r="E136" s="206">
        <f t="shared" si="16"/>
        <v>121.56860495656399</v>
      </c>
      <c r="F136" s="206">
        <f t="shared" si="16"/>
        <v>101.72993261696024</v>
      </c>
      <c r="G136" s="206">
        <f t="shared" si="16"/>
        <v>199.21223503330111</v>
      </c>
      <c r="H136" s="206">
        <f t="shared" si="16"/>
        <v>186.67704048577383</v>
      </c>
      <c r="I136" s="206">
        <f t="shared" si="16"/>
        <v>65.741774930744555</v>
      </c>
      <c r="J136" s="206">
        <f t="shared" si="16"/>
        <v>90.333532488958596</v>
      </c>
      <c r="K136" s="206">
        <f t="shared" si="16"/>
        <v>77.276830335439797</v>
      </c>
      <c r="L136" s="206">
        <f t="shared" si="16"/>
        <v>85.029039705078091</v>
      </c>
      <c r="M136" s="206">
        <f t="shared" si="16"/>
        <v>48.852452126610409</v>
      </c>
      <c r="N136" s="206">
        <f t="shared" si="16"/>
        <v>43.595539033319518</v>
      </c>
      <c r="O136" s="206">
        <f t="shared" si="16"/>
        <v>39.292356829965293</v>
      </c>
      <c r="P136" s="206">
        <f t="shared" si="16"/>
        <v>36.988757415350165</v>
      </c>
      <c r="Q136" s="206">
        <f t="shared" si="16"/>
        <v>24.540004403897797</v>
      </c>
      <c r="R136" s="206">
        <f t="shared" si="16"/>
        <v>20.034942488821176</v>
      </c>
      <c r="S136" s="206">
        <f t="shared" si="16"/>
        <v>19.404200180866397</v>
      </c>
      <c r="T136" s="206">
        <f t="shared" si="16"/>
        <v>18.662127332883014</v>
      </c>
      <c r="U136" s="206">
        <f t="shared" si="16"/>
        <v>16.769118604535098</v>
      </c>
      <c r="V136" s="206">
        <f t="shared" si="16"/>
        <v>16.572530994612542</v>
      </c>
      <c r="W136" s="206">
        <f t="shared" si="16"/>
        <v>10.082387180452512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7.2549516635708953</v>
      </c>
      <c r="C137" s="206">
        <f t="shared" si="17"/>
        <v>7.2549516635708979</v>
      </c>
      <c r="D137" s="206">
        <f t="shared" si="17"/>
        <v>7.2549516635708997</v>
      </c>
      <c r="E137" s="206">
        <f t="shared" si="17"/>
        <v>9.0686895794636211</v>
      </c>
      <c r="F137" s="206">
        <f t="shared" si="17"/>
        <v>9.0686895794636282</v>
      </c>
      <c r="G137" s="206">
        <f t="shared" si="17"/>
        <v>6.0457930529757453</v>
      </c>
      <c r="H137" s="206">
        <f t="shared" si="17"/>
        <v>6.0457930529757471</v>
      </c>
      <c r="I137" s="206">
        <f t="shared" si="17"/>
        <v>5.0381608774797879</v>
      </c>
      <c r="J137" s="206">
        <f t="shared" si="17"/>
        <v>3.8755083672921473</v>
      </c>
      <c r="K137" s="206">
        <f t="shared" si="17"/>
        <v>3.8755083672921447</v>
      </c>
      <c r="L137" s="206">
        <f t="shared" si="17"/>
        <v>3.875508367292146</v>
      </c>
      <c r="M137" s="206">
        <f t="shared" si="17"/>
        <v>3.8755083672921455</v>
      </c>
      <c r="N137" s="206">
        <f t="shared" si="17"/>
        <v>3.8755083672921455</v>
      </c>
      <c r="O137" s="206">
        <f t="shared" si="17"/>
        <v>3.875508367292146</v>
      </c>
      <c r="P137" s="206">
        <f t="shared" si="17"/>
        <v>3.875508367292146</v>
      </c>
      <c r="Q137" s="206">
        <f t="shared" si="17"/>
        <v>1.9366530511965065</v>
      </c>
      <c r="R137" s="206">
        <f t="shared" si="17"/>
        <v>2.2897958290988751</v>
      </c>
      <c r="S137" s="206">
        <f t="shared" si="17"/>
        <v>2.1419346945697559</v>
      </c>
      <c r="T137" s="206">
        <f t="shared" si="17"/>
        <v>1.923808494869595</v>
      </c>
      <c r="U137" s="206">
        <f t="shared" si="17"/>
        <v>2.1371841696543221</v>
      </c>
      <c r="V137" s="206">
        <f t="shared" si="17"/>
        <v>1.7648114373485515</v>
      </c>
      <c r="W137" s="206">
        <f t="shared" si="17"/>
        <v>1.5883302936136963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320.48334054173472</v>
      </c>
      <c r="C138" s="207">
        <f t="shared" si="18"/>
        <v>416.17574820180653</v>
      </c>
      <c r="D138" s="207">
        <f t="shared" si="18"/>
        <v>428.4752923806962</v>
      </c>
      <c r="E138" s="207">
        <f t="shared" si="18"/>
        <v>476.278215017989</v>
      </c>
      <c r="F138" s="207">
        <f t="shared" si="18"/>
        <v>472.66251399513385</v>
      </c>
      <c r="G138" s="207">
        <f t="shared" si="18"/>
        <v>468.34984851031913</v>
      </c>
      <c r="H138" s="207">
        <f t="shared" si="18"/>
        <v>436.31019334569885</v>
      </c>
      <c r="I138" s="207">
        <f t="shared" si="18"/>
        <v>388.49865896887371</v>
      </c>
      <c r="J138" s="207">
        <f t="shared" si="18"/>
        <v>477.4249371023966</v>
      </c>
      <c r="K138" s="207">
        <f t="shared" si="18"/>
        <v>523.17991702269126</v>
      </c>
      <c r="L138" s="207">
        <f t="shared" si="18"/>
        <v>584.94369721213013</v>
      </c>
      <c r="M138" s="207">
        <f t="shared" si="18"/>
        <v>511.99708031796121</v>
      </c>
      <c r="N138" s="207">
        <f t="shared" si="18"/>
        <v>667.55326018065011</v>
      </c>
      <c r="O138" s="207">
        <f t="shared" si="18"/>
        <v>496.85833275153789</v>
      </c>
      <c r="P138" s="207">
        <f t="shared" si="18"/>
        <v>491.40196316054909</v>
      </c>
      <c r="Q138" s="207">
        <f t="shared" si="18"/>
        <v>641.40087713154435</v>
      </c>
      <c r="R138" s="207">
        <f t="shared" si="18"/>
        <v>494.50053258774687</v>
      </c>
      <c r="S138" s="207">
        <f t="shared" si="18"/>
        <v>487.43399305310567</v>
      </c>
      <c r="T138" s="207">
        <f t="shared" si="18"/>
        <v>533.15622126045594</v>
      </c>
      <c r="U138" s="207">
        <f t="shared" si="18"/>
        <v>469.51005044617398</v>
      </c>
      <c r="V138" s="207">
        <f t="shared" si="18"/>
        <v>429.3365063964564</v>
      </c>
      <c r="W138" s="207">
        <f t="shared" si="18"/>
        <v>477.61456028475021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452.74766494119132</v>
      </c>
      <c r="C139" s="206">
        <f t="shared" si="19"/>
        <v>563.76290001506675</v>
      </c>
      <c r="D139" s="206">
        <f t="shared" si="19"/>
        <v>574.32741267789993</v>
      </c>
      <c r="E139" s="206">
        <f t="shared" si="19"/>
        <v>624.49441703160971</v>
      </c>
      <c r="F139" s="206">
        <f t="shared" si="19"/>
        <v>575.05731717795288</v>
      </c>
      <c r="G139" s="206">
        <f t="shared" si="19"/>
        <v>583.14613564555589</v>
      </c>
      <c r="H139" s="206">
        <f t="shared" si="19"/>
        <v>546.25602441414651</v>
      </c>
      <c r="I139" s="206">
        <f t="shared" si="19"/>
        <v>492.95034833410762</v>
      </c>
      <c r="J139" s="206">
        <f t="shared" si="19"/>
        <v>600.32218390988794</v>
      </c>
      <c r="K139" s="206">
        <f t="shared" si="19"/>
        <v>503.5571908293478</v>
      </c>
      <c r="L139" s="206">
        <f t="shared" si="19"/>
        <v>466.88990194448019</v>
      </c>
      <c r="M139" s="206">
        <f t="shared" si="19"/>
        <v>442.4192742392425</v>
      </c>
      <c r="N139" s="206">
        <f t="shared" si="19"/>
        <v>533.24805325886837</v>
      </c>
      <c r="O139" s="206">
        <f t="shared" si="19"/>
        <v>690.73848324401865</v>
      </c>
      <c r="P139" s="206">
        <f t="shared" si="19"/>
        <v>638.54507403522405</v>
      </c>
      <c r="Q139" s="206">
        <f t="shared" si="19"/>
        <v>912.86650850156695</v>
      </c>
      <c r="R139" s="206">
        <f t="shared" si="19"/>
        <v>787.39610082573461</v>
      </c>
      <c r="S139" s="206">
        <f t="shared" si="19"/>
        <v>822.53378112155031</v>
      </c>
      <c r="T139" s="206">
        <f t="shared" si="19"/>
        <v>839.86736745305438</v>
      </c>
      <c r="U139" s="206">
        <f t="shared" si="19"/>
        <v>813.99130544713455</v>
      </c>
      <c r="V139" s="206">
        <f t="shared" si="19"/>
        <v>754.46582579973847</v>
      </c>
      <c r="W139" s="206">
        <f t="shared" si="19"/>
        <v>770.92979068757552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285.35763321753785</v>
      </c>
      <c r="C140" s="206">
        <f t="shared" si="20"/>
        <v>361.00498172128908</v>
      </c>
      <c r="D140" s="206">
        <f t="shared" si="20"/>
        <v>367.76995632433301</v>
      </c>
      <c r="E140" s="206">
        <f t="shared" si="20"/>
        <v>400.61352414188821</v>
      </c>
      <c r="F140" s="206">
        <f t="shared" si="20"/>
        <v>400.97326655034084</v>
      </c>
      <c r="G140" s="206">
        <f t="shared" si="20"/>
        <v>393.75822382412957</v>
      </c>
      <c r="H140" s="206">
        <f t="shared" si="20"/>
        <v>368.84888500278259</v>
      </c>
      <c r="I140" s="206">
        <f t="shared" si="20"/>
        <v>328.85312564796897</v>
      </c>
      <c r="J140" s="206">
        <f t="shared" si="20"/>
        <v>400.4821727821917</v>
      </c>
      <c r="K140" s="206">
        <f t="shared" si="20"/>
        <v>603.46203841581132</v>
      </c>
      <c r="L140" s="206">
        <f t="shared" si="20"/>
        <v>1484.2675406458004</v>
      </c>
      <c r="M140" s="206">
        <f t="shared" si="20"/>
        <v>793.53346809164009</v>
      </c>
      <c r="N140" s="206">
        <f t="shared" si="20"/>
        <v>745.04628786520709</v>
      </c>
      <c r="O140" s="206">
        <f t="shared" si="20"/>
        <v>394.10773155816543</v>
      </c>
      <c r="P140" s="206">
        <f t="shared" si="20"/>
        <v>439.48503787497896</v>
      </c>
      <c r="Q140" s="206">
        <f t="shared" si="20"/>
        <v>567.70105292522999</v>
      </c>
      <c r="R140" s="206">
        <f t="shared" si="20"/>
        <v>384.92553159830697</v>
      </c>
      <c r="S140" s="206">
        <f t="shared" si="20"/>
        <v>333.38485689019569</v>
      </c>
      <c r="T140" s="206">
        <f t="shared" si="20"/>
        <v>388.89671624493019</v>
      </c>
      <c r="U140" s="206">
        <f t="shared" si="20"/>
        <v>293.95919806143212</v>
      </c>
      <c r="V140" s="206">
        <f t="shared" si="20"/>
        <v>260.27022551370823</v>
      </c>
      <c r="W140" s="206">
        <f t="shared" si="20"/>
        <v>338.9479538149277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178.80592000752824</v>
      </c>
      <c r="C141" s="206">
        <f t="shared" si="21"/>
        <v>231.50256644703663</v>
      </c>
      <c r="D141" s="206">
        <f t="shared" si="21"/>
        <v>234.20256746551937</v>
      </c>
      <c r="E141" s="206">
        <f t="shared" si="21"/>
        <v>261.63180287714584</v>
      </c>
      <c r="F141" s="206">
        <f t="shared" si="21"/>
        <v>260.02214468077761</v>
      </c>
      <c r="G141" s="206">
        <f t="shared" si="21"/>
        <v>262.49759532339272</v>
      </c>
      <c r="H141" s="206">
        <f t="shared" si="21"/>
        <v>242.89698063008206</v>
      </c>
      <c r="I141" s="206">
        <f t="shared" si="21"/>
        <v>215.59219685626789</v>
      </c>
      <c r="J141" s="206">
        <f t="shared" si="21"/>
        <v>262.03264154825007</v>
      </c>
      <c r="K141" s="206">
        <f t="shared" si="21"/>
        <v>330.64929525463316</v>
      </c>
      <c r="L141" s="206">
        <f t="shared" si="21"/>
        <v>351.66399246397123</v>
      </c>
      <c r="M141" s="206">
        <f t="shared" si="21"/>
        <v>307.02680810125167</v>
      </c>
      <c r="N141" s="206">
        <f t="shared" si="21"/>
        <v>706.43693630630582</v>
      </c>
      <c r="O141" s="206">
        <f t="shared" si="21"/>
        <v>398.36165256625685</v>
      </c>
      <c r="P141" s="206">
        <f t="shared" si="21"/>
        <v>295.52815788275763</v>
      </c>
      <c r="Q141" s="206">
        <f t="shared" si="21"/>
        <v>177.41627114913788</v>
      </c>
      <c r="R141" s="206">
        <f t="shared" si="21"/>
        <v>133.56323126208119</v>
      </c>
      <c r="S141" s="206">
        <f t="shared" si="21"/>
        <v>207.78722417238617</v>
      </c>
      <c r="T141" s="206">
        <f t="shared" si="21"/>
        <v>292.35381557346227</v>
      </c>
      <c r="U141" s="206">
        <f t="shared" si="21"/>
        <v>261.91088904590572</v>
      </c>
      <c r="V141" s="206">
        <f t="shared" si="21"/>
        <v>249.09413155412383</v>
      </c>
      <c r="W141" s="206">
        <f t="shared" si="21"/>
        <v>250.61847329853225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66.198171881340571</v>
      </c>
      <c r="C142" s="207">
        <f t="shared" si="22"/>
        <v>51.742945295799657</v>
      </c>
      <c r="D142" s="207">
        <f t="shared" si="22"/>
        <v>51.980087255711695</v>
      </c>
      <c r="E142" s="207">
        <f t="shared" si="22"/>
        <v>50.584018803860133</v>
      </c>
      <c r="F142" s="207">
        <f t="shared" si="22"/>
        <v>47.409016989068803</v>
      </c>
      <c r="G142" s="207">
        <f t="shared" si="22"/>
        <v>30.404544473346601</v>
      </c>
      <c r="H142" s="207">
        <f t="shared" si="22"/>
        <v>30.995185475180584</v>
      </c>
      <c r="I142" s="207">
        <f t="shared" si="22"/>
        <v>20.815283242402064</v>
      </c>
      <c r="J142" s="207">
        <f t="shared" si="22"/>
        <v>25.81376171314685</v>
      </c>
      <c r="K142" s="207">
        <f t="shared" si="22"/>
        <v>20.894738848937941</v>
      </c>
      <c r="L142" s="207">
        <f t="shared" si="22"/>
        <v>20.845241335045113</v>
      </c>
      <c r="M142" s="207">
        <f t="shared" si="22"/>
        <v>24.943001394142119</v>
      </c>
      <c r="N142" s="207">
        <f t="shared" si="22"/>
        <v>30.927510048734941</v>
      </c>
      <c r="O142" s="207">
        <f t="shared" si="22"/>
        <v>28.558905758289949</v>
      </c>
      <c r="P142" s="207">
        <f t="shared" si="22"/>
        <v>23.522223416067909</v>
      </c>
      <c r="Q142" s="207">
        <f t="shared" si="22"/>
        <v>20.885491460812936</v>
      </c>
      <c r="R142" s="207">
        <f t="shared" si="22"/>
        <v>29.997048589034435</v>
      </c>
      <c r="S142" s="207">
        <f t="shared" si="22"/>
        <v>32.077320857388528</v>
      </c>
      <c r="T142" s="207">
        <f t="shared" si="22"/>
        <v>38.832917480499631</v>
      </c>
      <c r="U142" s="207">
        <f t="shared" si="22"/>
        <v>30.036465779366136</v>
      </c>
      <c r="V142" s="207">
        <f t="shared" si="22"/>
        <v>52.675045848711321</v>
      </c>
      <c r="W142" s="207">
        <f t="shared" si="22"/>
        <v>36.017581966514129</v>
      </c>
    </row>
    <row r="143" spans="1:23" ht="12" customHeight="1" x14ac:dyDescent="0.25">
      <c r="A143" s="14" t="s">
        <v>52</v>
      </c>
      <c r="B143" s="206" t="str">
        <f t="shared" ref="B143:W143" si="23">IF(B70=0,"",B70/B18*1000)</f>
        <v/>
      </c>
      <c r="C143" s="206" t="str">
        <f t="shared" si="23"/>
        <v/>
      </c>
      <c r="D143" s="206" t="str">
        <f t="shared" si="23"/>
        <v/>
      </c>
      <c r="E143" s="206" t="str">
        <f t="shared" si="23"/>
        <v/>
      </c>
      <c r="F143" s="206" t="str">
        <f t="shared" si="23"/>
        <v/>
      </c>
      <c r="G143" s="206" t="str">
        <f t="shared" si="23"/>
        <v/>
      </c>
      <c r="H143" s="206" t="str">
        <f t="shared" si="23"/>
        <v/>
      </c>
      <c r="I143" s="206" t="str">
        <f t="shared" si="23"/>
        <v/>
      </c>
      <c r="J143" s="206" t="str">
        <f t="shared" si="23"/>
        <v/>
      </c>
      <c r="K143" s="206" t="str">
        <f t="shared" si="23"/>
        <v/>
      </c>
      <c r="L143" s="206" t="str">
        <f t="shared" si="23"/>
        <v/>
      </c>
      <c r="M143" s="206" t="str">
        <f t="shared" si="23"/>
        <v/>
      </c>
      <c r="N143" s="206" t="str">
        <f t="shared" si="23"/>
        <v/>
      </c>
      <c r="O143" s="206" t="str">
        <f t="shared" si="23"/>
        <v/>
      </c>
      <c r="P143" s="206" t="str">
        <f t="shared" si="23"/>
        <v/>
      </c>
      <c r="Q143" s="206" t="str">
        <f t="shared" si="23"/>
        <v/>
      </c>
      <c r="R143" s="206" t="str">
        <f t="shared" si="23"/>
        <v/>
      </c>
      <c r="S143" s="206" t="str">
        <f t="shared" si="23"/>
        <v/>
      </c>
      <c r="T143" s="206" t="str">
        <f t="shared" si="23"/>
        <v/>
      </c>
      <c r="U143" s="206" t="str">
        <f t="shared" si="23"/>
        <v/>
      </c>
      <c r="V143" s="206" t="str">
        <f t="shared" si="23"/>
        <v/>
      </c>
      <c r="W143" s="206" t="str">
        <f t="shared" si="23"/>
        <v/>
      </c>
    </row>
    <row r="144" spans="1:23" ht="12" customHeight="1" x14ac:dyDescent="0.25">
      <c r="A144" s="14" t="s">
        <v>59</v>
      </c>
      <c r="B144" s="206">
        <f t="shared" ref="B144:W144" si="24">IF(B71=0,"",B71/B19*1000)</f>
        <v>65.693611903670217</v>
      </c>
      <c r="C144" s="206">
        <f t="shared" si="24"/>
        <v>71.703871009698474</v>
      </c>
      <c r="D144" s="206">
        <f t="shared" si="24"/>
        <v>63.667689026500895</v>
      </c>
      <c r="E144" s="206">
        <f t="shared" si="24"/>
        <v>62.007924039788477</v>
      </c>
      <c r="F144" s="206">
        <f t="shared" si="24"/>
        <v>68.730708163719669</v>
      </c>
      <c r="G144" s="206">
        <f t="shared" si="24"/>
        <v>54.668615975819677</v>
      </c>
      <c r="H144" s="206">
        <f t="shared" si="24"/>
        <v>58.62573009780683</v>
      </c>
      <c r="I144" s="206">
        <f t="shared" si="24"/>
        <v>26.579850051024117</v>
      </c>
      <c r="J144" s="206">
        <f t="shared" si="24"/>
        <v>33.35573967194388</v>
      </c>
      <c r="K144" s="206">
        <f t="shared" si="24"/>
        <v>36.056619000082151</v>
      </c>
      <c r="L144" s="206">
        <f t="shared" si="24"/>
        <v>29.808049796934149</v>
      </c>
      <c r="M144" s="206">
        <f t="shared" si="24"/>
        <v>42.21203490336346</v>
      </c>
      <c r="N144" s="206">
        <f t="shared" si="24"/>
        <v>45.224678068927638</v>
      </c>
      <c r="O144" s="206">
        <f t="shared" si="24"/>
        <v>47.294330584540788</v>
      </c>
      <c r="P144" s="206">
        <f t="shared" si="24"/>
        <v>39.427014033273188</v>
      </c>
      <c r="Q144" s="206">
        <f t="shared" si="24"/>
        <v>45.330352011662839</v>
      </c>
      <c r="R144" s="206">
        <f t="shared" si="24"/>
        <v>49.580422833044643</v>
      </c>
      <c r="S144" s="206">
        <f t="shared" si="24"/>
        <v>45.798416193171271</v>
      </c>
      <c r="T144" s="206">
        <f t="shared" si="24"/>
        <v>43.21868392026245</v>
      </c>
      <c r="U144" s="206">
        <f t="shared" si="24"/>
        <v>37.118085078755804</v>
      </c>
      <c r="V144" s="206">
        <f t="shared" si="24"/>
        <v>60.21777228824093</v>
      </c>
      <c r="W144" s="206">
        <f t="shared" si="24"/>
        <v>37.025662514334797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66.54743323044589</v>
      </c>
      <c r="C145" s="206">
        <f t="shared" si="25"/>
        <v>43.473246211422428</v>
      </c>
      <c r="D145" s="206">
        <f t="shared" si="25"/>
        <v>46.186459940206277</v>
      </c>
      <c r="E145" s="206">
        <f t="shared" si="25"/>
        <v>44.927962969924963</v>
      </c>
      <c r="F145" s="206">
        <f t="shared" si="25"/>
        <v>39.116909469044444</v>
      </c>
      <c r="G145" s="206">
        <f t="shared" si="25"/>
        <v>23.329107307906803</v>
      </c>
      <c r="H145" s="206">
        <f t="shared" si="25"/>
        <v>23.444692842678691</v>
      </c>
      <c r="I145" s="206">
        <f t="shared" si="25"/>
        <v>18.128645741898815</v>
      </c>
      <c r="J145" s="206">
        <f t="shared" si="25"/>
        <v>22.359147993183662</v>
      </c>
      <c r="K145" s="206">
        <f t="shared" si="25"/>
        <v>15.296404250853231</v>
      </c>
      <c r="L145" s="206">
        <f t="shared" si="25"/>
        <v>16.521486088944997</v>
      </c>
      <c r="M145" s="206">
        <f t="shared" si="25"/>
        <v>17.181754137753583</v>
      </c>
      <c r="N145" s="206">
        <f t="shared" si="25"/>
        <v>22.925137559694232</v>
      </c>
      <c r="O145" s="206">
        <f t="shared" si="25"/>
        <v>18.348309199122824</v>
      </c>
      <c r="P145" s="206">
        <f t="shared" si="25"/>
        <v>15.014097550136237</v>
      </c>
      <c r="Q145" s="206">
        <f t="shared" si="25"/>
        <v>8.3789722654726955</v>
      </c>
      <c r="R145" s="206">
        <f t="shared" si="25"/>
        <v>18.499470858026523</v>
      </c>
      <c r="S145" s="206">
        <f t="shared" si="25"/>
        <v>21.58762499931623</v>
      </c>
      <c r="T145" s="206">
        <f t="shared" si="25"/>
        <v>35.3173926623803</v>
      </c>
      <c r="U145" s="206">
        <f t="shared" si="25"/>
        <v>24.57824110999978</v>
      </c>
      <c r="V145" s="206">
        <f t="shared" si="25"/>
        <v>45.497679657053254</v>
      </c>
      <c r="W145" s="206">
        <f t="shared" si="25"/>
        <v>34.823492398428606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106.79802047149154</v>
      </c>
      <c r="C146" s="208">
        <f t="shared" si="26"/>
        <v>84.002715390851037</v>
      </c>
      <c r="D146" s="208">
        <f t="shared" si="26"/>
        <v>73.790628067398586</v>
      </c>
      <c r="E146" s="208">
        <f t="shared" si="26"/>
        <v>70.774954586073193</v>
      </c>
      <c r="F146" s="208">
        <f t="shared" si="26"/>
        <v>68.552464456954013</v>
      </c>
      <c r="G146" s="208">
        <f t="shared" si="26"/>
        <v>77.451233238076782</v>
      </c>
      <c r="H146" s="208">
        <f t="shared" si="26"/>
        <v>65.906084129533198</v>
      </c>
      <c r="I146" s="208">
        <f t="shared" si="26"/>
        <v>57.958601892852073</v>
      </c>
      <c r="J146" s="208">
        <f t="shared" si="26"/>
        <v>55.547145744955884</v>
      </c>
      <c r="K146" s="208">
        <f t="shared" si="26"/>
        <v>58.704106033843516</v>
      </c>
      <c r="L146" s="208">
        <f t="shared" si="26"/>
        <v>54.223352858447903</v>
      </c>
      <c r="M146" s="208">
        <f t="shared" si="26"/>
        <v>51.167064832867787</v>
      </c>
      <c r="N146" s="208">
        <f t="shared" si="26"/>
        <v>57.526621796919422</v>
      </c>
      <c r="O146" s="208">
        <f t="shared" si="26"/>
        <v>52.158937527692125</v>
      </c>
      <c r="P146" s="208">
        <f t="shared" si="26"/>
        <v>50.726722689464168</v>
      </c>
      <c r="Q146" s="208">
        <f t="shared" si="26"/>
        <v>54.191433247657017</v>
      </c>
      <c r="R146" s="208">
        <f t="shared" si="26"/>
        <v>54.560110924773056</v>
      </c>
      <c r="S146" s="208">
        <f t="shared" si="26"/>
        <v>61.961990741335732</v>
      </c>
      <c r="T146" s="208">
        <f t="shared" si="26"/>
        <v>58.193727733380761</v>
      </c>
      <c r="U146" s="208">
        <f t="shared" si="26"/>
        <v>67.196056060154262</v>
      </c>
      <c r="V146" s="208">
        <f t="shared" si="26"/>
        <v>68.855603780701287</v>
      </c>
      <c r="W146" s="208">
        <f t="shared" si="26"/>
        <v>64.877487181936871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45.667214295652059</v>
      </c>
      <c r="C147" s="206">
        <f t="shared" si="27"/>
        <v>50.885856632448757</v>
      </c>
      <c r="D147" s="206">
        <f t="shared" si="27"/>
        <v>50.083355635389154</v>
      </c>
      <c r="E147" s="206">
        <f t="shared" si="27"/>
        <v>29.856283991177243</v>
      </c>
      <c r="F147" s="206">
        <f t="shared" si="27"/>
        <v>36.865125253721402</v>
      </c>
      <c r="G147" s="206">
        <f t="shared" si="27"/>
        <v>32.240468967504</v>
      </c>
      <c r="H147" s="206">
        <f t="shared" si="27"/>
        <v>40.908578667802395</v>
      </c>
      <c r="I147" s="206">
        <f t="shared" si="27"/>
        <v>19.126185015142887</v>
      </c>
      <c r="J147" s="206">
        <f t="shared" si="27"/>
        <v>27.045258203162046</v>
      </c>
      <c r="K147" s="206">
        <f t="shared" si="27"/>
        <v>26.727019427959831</v>
      </c>
      <c r="L147" s="206">
        <f t="shared" si="27"/>
        <v>20.243373675912327</v>
      </c>
      <c r="M147" s="206">
        <f t="shared" si="27"/>
        <v>15.403623209620537</v>
      </c>
      <c r="N147" s="206">
        <f t="shared" si="27"/>
        <v>24.659695243937072</v>
      </c>
      <c r="O147" s="206">
        <f t="shared" si="27"/>
        <v>24.429054711556279</v>
      </c>
      <c r="P147" s="206">
        <f t="shared" si="27"/>
        <v>16.982853000002795</v>
      </c>
      <c r="Q147" s="206">
        <f t="shared" si="27"/>
        <v>9.7600066655471167</v>
      </c>
      <c r="R147" s="206">
        <f t="shared" si="27"/>
        <v>12.034535756153305</v>
      </c>
      <c r="S147" s="206">
        <f t="shared" si="27"/>
        <v>9.1080184860744531</v>
      </c>
      <c r="T147" s="206">
        <f t="shared" si="27"/>
        <v>10.519882706314656</v>
      </c>
      <c r="U147" s="206">
        <f t="shared" si="27"/>
        <v>14.95009251653997</v>
      </c>
      <c r="V147" s="206">
        <f t="shared" si="27"/>
        <v>12.321160417442272</v>
      </c>
      <c r="W147" s="206">
        <f t="shared" si="27"/>
        <v>14.044586268467537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28.220269995796226</v>
      </c>
      <c r="C148" s="206">
        <f t="shared" si="28"/>
        <v>24.527333769517956</v>
      </c>
      <c r="D148" s="206">
        <f t="shared" si="28"/>
        <v>25.207050989002436</v>
      </c>
      <c r="E148" s="206">
        <f t="shared" si="28"/>
        <v>29.378319437258646</v>
      </c>
      <c r="F148" s="206">
        <f t="shared" si="28"/>
        <v>26.046931850425896</v>
      </c>
      <c r="G148" s="206">
        <f t="shared" si="28"/>
        <v>26.542001846534937</v>
      </c>
      <c r="H148" s="206">
        <f t="shared" si="28"/>
        <v>27.018128865596189</v>
      </c>
      <c r="I148" s="206">
        <f t="shared" si="28"/>
        <v>32.129952553083555</v>
      </c>
      <c r="J148" s="206">
        <f t="shared" si="28"/>
        <v>35.698790583242442</v>
      </c>
      <c r="K148" s="206">
        <f t="shared" si="28"/>
        <v>15.727925860791913</v>
      </c>
      <c r="L148" s="206">
        <f t="shared" si="28"/>
        <v>19.437606536941821</v>
      </c>
      <c r="M148" s="206">
        <f t="shared" si="28"/>
        <v>17.722277360016019</v>
      </c>
      <c r="N148" s="206">
        <f t="shared" si="28"/>
        <v>17.759295377534428</v>
      </c>
      <c r="O148" s="206">
        <f t="shared" si="28"/>
        <v>18.606085664146814</v>
      </c>
      <c r="P148" s="206">
        <f t="shared" si="28"/>
        <v>19.909026912223155</v>
      </c>
      <c r="Q148" s="206">
        <f t="shared" si="28"/>
        <v>21.317427904857933</v>
      </c>
      <c r="R148" s="206">
        <f t="shared" si="28"/>
        <v>20.581816894821493</v>
      </c>
      <c r="S148" s="206">
        <f t="shared" si="28"/>
        <v>20.309313871831918</v>
      </c>
      <c r="T148" s="206">
        <f t="shared" si="28"/>
        <v>19.726438045329665</v>
      </c>
      <c r="U148" s="206">
        <f t="shared" si="28"/>
        <v>20.64419673217386</v>
      </c>
      <c r="V148" s="206">
        <f t="shared" si="28"/>
        <v>17.253472915405411</v>
      </c>
      <c r="W148" s="206">
        <f t="shared" si="28"/>
        <v>15.538878630824478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115.91708105172647</v>
      </c>
      <c r="C149" s="206">
        <f t="shared" si="29"/>
        <v>111.06422919183717</v>
      </c>
      <c r="D149" s="206">
        <f t="shared" si="29"/>
        <v>103.86531195019769</v>
      </c>
      <c r="E149" s="206">
        <f t="shared" si="29"/>
        <v>100.66108660777581</v>
      </c>
      <c r="F149" s="206">
        <f t="shared" si="29"/>
        <v>83.034743535243678</v>
      </c>
      <c r="G149" s="206">
        <f t="shared" si="29"/>
        <v>86.536803908578804</v>
      </c>
      <c r="H149" s="206">
        <f t="shared" si="29"/>
        <v>61.075814181533488</v>
      </c>
      <c r="I149" s="206">
        <f t="shared" si="29"/>
        <v>29.471782183246656</v>
      </c>
      <c r="J149" s="206">
        <f t="shared" si="29"/>
        <v>38.824064730210985</v>
      </c>
      <c r="K149" s="206">
        <f t="shared" si="29"/>
        <v>55.730975283140012</v>
      </c>
      <c r="L149" s="206">
        <f t="shared" si="29"/>
        <v>65.974517439388805</v>
      </c>
      <c r="M149" s="206">
        <f t="shared" si="29"/>
        <v>62.836711793778868</v>
      </c>
      <c r="N149" s="206">
        <f t="shared" si="29"/>
        <v>50.678451033248514</v>
      </c>
      <c r="O149" s="206">
        <f t="shared" si="29"/>
        <v>56.89775816901566</v>
      </c>
      <c r="P149" s="206">
        <f t="shared" si="29"/>
        <v>129.63099648234265</v>
      </c>
      <c r="Q149" s="206">
        <f t="shared" si="29"/>
        <v>115.7500155126716</v>
      </c>
      <c r="R149" s="206">
        <f t="shared" si="29"/>
        <v>160.3566976959471</v>
      </c>
      <c r="S149" s="206">
        <f t="shared" si="29"/>
        <v>180.91618188311455</v>
      </c>
      <c r="T149" s="206">
        <f t="shared" si="29"/>
        <v>64.649539407039981</v>
      </c>
      <c r="U149" s="206">
        <f t="shared" si="29"/>
        <v>70.95604649350993</v>
      </c>
      <c r="V149" s="206">
        <f t="shared" si="29"/>
        <v>76.264946644723793</v>
      </c>
      <c r="W149" s="206">
        <f t="shared" si="29"/>
        <v>138.92047479725326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246.56450955131891</v>
      </c>
      <c r="C150" s="206">
        <f t="shared" si="30"/>
        <v>338.57137622646491</v>
      </c>
      <c r="D150" s="206">
        <f t="shared" si="30"/>
        <v>332.36083815644616</v>
      </c>
      <c r="E150" s="206">
        <f t="shared" si="30"/>
        <v>221.05444927799587</v>
      </c>
      <c r="F150" s="206">
        <f t="shared" si="30"/>
        <v>226.5562721496301</v>
      </c>
      <c r="G150" s="206">
        <f t="shared" si="30"/>
        <v>273.49995524576059</v>
      </c>
      <c r="H150" s="206">
        <f t="shared" si="30"/>
        <v>249.66422929437894</v>
      </c>
      <c r="I150" s="206">
        <f t="shared" si="30"/>
        <v>208.70403846821966</v>
      </c>
      <c r="J150" s="206">
        <f t="shared" si="30"/>
        <v>321.11636503630166</v>
      </c>
      <c r="K150" s="206">
        <f t="shared" si="30"/>
        <v>474.74349836178402</v>
      </c>
      <c r="L150" s="206">
        <f t="shared" si="30"/>
        <v>654.97247133326209</v>
      </c>
      <c r="M150" s="206">
        <f t="shared" si="30"/>
        <v>813.03019228821506</v>
      </c>
      <c r="N150" s="206">
        <f t="shared" si="30"/>
        <v>843.52845115938328</v>
      </c>
      <c r="O150" s="206">
        <f t="shared" si="30"/>
        <v>700.1366749561289</v>
      </c>
      <c r="P150" s="206">
        <f t="shared" si="30"/>
        <v>712.05990023202889</v>
      </c>
      <c r="Q150" s="206">
        <f t="shared" si="30"/>
        <v>712.17252815675408</v>
      </c>
      <c r="R150" s="206">
        <f t="shared" si="30"/>
        <v>667.42531185407802</v>
      </c>
      <c r="S150" s="206">
        <f t="shared" si="30"/>
        <v>637.75231521142859</v>
      </c>
      <c r="T150" s="206">
        <f t="shared" si="30"/>
        <v>555.43964926918795</v>
      </c>
      <c r="U150" s="206">
        <f t="shared" si="30"/>
        <v>491.43499947766406</v>
      </c>
      <c r="V150" s="206">
        <f t="shared" si="30"/>
        <v>464.3599913062211</v>
      </c>
      <c r="W150" s="206">
        <f t="shared" si="30"/>
        <v>375.42729099989316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18.40001546970003</v>
      </c>
      <c r="C151" s="209">
        <f t="shared" si="31"/>
        <v>16.352682676655782</v>
      </c>
      <c r="D151" s="209">
        <f t="shared" si="31"/>
        <v>17.017572754827555</v>
      </c>
      <c r="E151" s="209">
        <f t="shared" si="31"/>
        <v>16.422295100190166</v>
      </c>
      <c r="F151" s="209">
        <f t="shared" si="31"/>
        <v>15.063764256862692</v>
      </c>
      <c r="G151" s="209">
        <f t="shared" si="31"/>
        <v>13.395744099479627</v>
      </c>
      <c r="H151" s="209">
        <f t="shared" si="31"/>
        <v>11.93195357571655</v>
      </c>
      <c r="I151" s="209">
        <f t="shared" si="31"/>
        <v>12.934101860950163</v>
      </c>
      <c r="J151" s="209">
        <f t="shared" si="31"/>
        <v>15.725522718207065</v>
      </c>
      <c r="K151" s="209">
        <f t="shared" si="31"/>
        <v>22.004645549596255</v>
      </c>
      <c r="L151" s="209">
        <f t="shared" si="31"/>
        <v>31.040330191743777</v>
      </c>
      <c r="M151" s="209">
        <f t="shared" si="31"/>
        <v>25.885928703345556</v>
      </c>
      <c r="N151" s="209">
        <f t="shared" si="31"/>
        <v>25.870875057060296</v>
      </c>
      <c r="O151" s="209">
        <f t="shared" si="31"/>
        <v>25.037872215314131</v>
      </c>
      <c r="P151" s="209">
        <f t="shared" si="31"/>
        <v>22.5904995436373</v>
      </c>
      <c r="Q151" s="209">
        <f t="shared" si="31"/>
        <v>21.539634140272813</v>
      </c>
      <c r="R151" s="209">
        <f t="shared" si="31"/>
        <v>21.302974196840204</v>
      </c>
      <c r="S151" s="209">
        <f t="shared" si="31"/>
        <v>16.403551180034277</v>
      </c>
      <c r="T151" s="209">
        <f t="shared" si="31"/>
        <v>17.620986225888263</v>
      </c>
      <c r="U151" s="209">
        <f t="shared" si="31"/>
        <v>14.087551940263582</v>
      </c>
      <c r="V151" s="209">
        <f t="shared" si="31"/>
        <v>15.155696512793744</v>
      </c>
      <c r="W151" s="209">
        <f t="shared" si="31"/>
        <v>13.595841745096685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3.3319783808255439</v>
      </c>
      <c r="C153" s="217">
        <f t="shared" si="32"/>
        <v>3.4559239940339337</v>
      </c>
      <c r="D153" s="217">
        <f t="shared" si="32"/>
        <v>3.3405203245275912</v>
      </c>
      <c r="E153" s="217">
        <f t="shared" si="32"/>
        <v>3.127103452118555</v>
      </c>
      <c r="F153" s="217">
        <f t="shared" si="32"/>
        <v>3.2381376498338335</v>
      </c>
      <c r="G153" s="217">
        <f t="shared" si="32"/>
        <v>3.220461340801648</v>
      </c>
      <c r="H153" s="217">
        <f t="shared" si="32"/>
        <v>3.1637754640534834</v>
      </c>
      <c r="I153" s="217">
        <f t="shared" si="32"/>
        <v>3.2381788132942884</v>
      </c>
      <c r="J153" s="217">
        <f t="shared" si="32"/>
        <v>3.1322857494929464</v>
      </c>
      <c r="K153" s="217">
        <f t="shared" si="32"/>
        <v>2.7290298246290092</v>
      </c>
      <c r="L153" s="217">
        <f t="shared" si="32"/>
        <v>2.5951112069080162</v>
      </c>
      <c r="M153" s="217">
        <f t="shared" si="32"/>
        <v>2.5136961446314086</v>
      </c>
      <c r="N153" s="217">
        <f t="shared" si="32"/>
        <v>2.6271040094534257</v>
      </c>
      <c r="O153" s="217">
        <f t="shared" si="32"/>
        <v>2.5893519899474926</v>
      </c>
      <c r="P153" s="217">
        <f t="shared" si="32"/>
        <v>2.6825126232137784</v>
      </c>
      <c r="Q153" s="217">
        <f t="shared" si="32"/>
        <v>2.7758268634752663</v>
      </c>
      <c r="R153" s="217">
        <f t="shared" si="32"/>
        <v>2.8100919766651491</v>
      </c>
      <c r="S153" s="217">
        <f t="shared" si="32"/>
        <v>2.83999749650564</v>
      </c>
      <c r="T153" s="217">
        <f t="shared" si="32"/>
        <v>2.8955173316760985</v>
      </c>
      <c r="U153" s="217">
        <f t="shared" si="32"/>
        <v>2.8815543904493106</v>
      </c>
      <c r="V153" s="217">
        <f t="shared" si="32"/>
        <v>2.7401760321371458</v>
      </c>
      <c r="W153" s="217">
        <f t="shared" si="32"/>
        <v>2.9340576722620146</v>
      </c>
    </row>
    <row r="154" spans="1:23" ht="12" customHeight="1" x14ac:dyDescent="0.25">
      <c r="A154" s="25" t="s">
        <v>16</v>
      </c>
      <c r="B154" s="218">
        <f>ISI!B65</f>
        <v>1.5882926256350349</v>
      </c>
      <c r="C154" s="218">
        <f>ISI!C65</f>
        <v>1.6997786966834765</v>
      </c>
      <c r="D154" s="218" t="str">
        <f>ISI!D65</f>
        <v/>
      </c>
      <c r="E154" s="218" t="str">
        <f>ISI!E65</f>
        <v/>
      </c>
      <c r="F154" s="218" t="str">
        <f>ISI!F65</f>
        <v/>
      </c>
      <c r="G154" s="218" t="str">
        <f>ISI!G65</f>
        <v/>
      </c>
      <c r="H154" s="218" t="str">
        <f>ISI!H65</f>
        <v/>
      </c>
      <c r="I154" s="218" t="str">
        <f>ISI!I65</f>
        <v/>
      </c>
      <c r="J154" s="218" t="str">
        <f>ISI!J65</f>
        <v/>
      </c>
      <c r="K154" s="218" t="str">
        <f>ISI!K65</f>
        <v/>
      </c>
      <c r="L154" s="218" t="str">
        <f>ISI!L65</f>
        <v/>
      </c>
      <c r="M154" s="218" t="str">
        <f>ISI!M65</f>
        <v/>
      </c>
      <c r="N154" s="218" t="str">
        <f>ISI!N65</f>
        <v/>
      </c>
      <c r="O154" s="218" t="str">
        <f>ISI!O65</f>
        <v/>
      </c>
      <c r="P154" s="218" t="str">
        <f>ISI!P65</f>
        <v/>
      </c>
      <c r="Q154" s="218" t="str">
        <f>ISI!Q65</f>
        <v/>
      </c>
      <c r="R154" s="218" t="str">
        <f>ISI!R65</f>
        <v/>
      </c>
      <c r="S154" s="218" t="str">
        <f>ISI!S65</f>
        <v/>
      </c>
      <c r="T154" s="218" t="str">
        <f>ISI!T65</f>
        <v/>
      </c>
      <c r="U154" s="218" t="str">
        <f>ISI!U65</f>
        <v/>
      </c>
      <c r="V154" s="218" t="str">
        <f>ISI!V65</f>
        <v/>
      </c>
      <c r="W154" s="218" t="str">
        <f>ISI!W65</f>
        <v/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>
        <f>ISI!B67</f>
        <v>1.5882926256350349</v>
      </c>
      <c r="C156" s="219">
        <f>ISI!C67</f>
        <v>1.6997786966834765</v>
      </c>
      <c r="D156" s="219" t="str">
        <f>ISI!D67</f>
        <v/>
      </c>
      <c r="E156" s="219" t="str">
        <f>ISI!E67</f>
        <v/>
      </c>
      <c r="F156" s="219" t="str">
        <f>ISI!F67</f>
        <v/>
      </c>
      <c r="G156" s="219" t="str">
        <f>ISI!G67</f>
        <v/>
      </c>
      <c r="H156" s="219" t="str">
        <f>ISI!H67</f>
        <v/>
      </c>
      <c r="I156" s="219" t="str">
        <f>ISI!I67</f>
        <v/>
      </c>
      <c r="J156" s="219" t="str">
        <f>ISI!J67</f>
        <v/>
      </c>
      <c r="K156" s="219" t="str">
        <f>ISI!K67</f>
        <v/>
      </c>
      <c r="L156" s="219" t="str">
        <f>ISI!L67</f>
        <v/>
      </c>
      <c r="M156" s="219" t="str">
        <f>ISI!M67</f>
        <v/>
      </c>
      <c r="N156" s="219" t="str">
        <f>ISI!N67</f>
        <v/>
      </c>
      <c r="O156" s="219" t="str">
        <f>ISI!O67</f>
        <v/>
      </c>
      <c r="P156" s="219" t="str">
        <f>ISI!P67</f>
        <v/>
      </c>
      <c r="Q156" s="219" t="str">
        <f>ISI!Q67</f>
        <v/>
      </c>
      <c r="R156" s="219" t="str">
        <f>ISI!R67</f>
        <v/>
      </c>
      <c r="S156" s="219" t="str">
        <f>ISI!S67</f>
        <v/>
      </c>
      <c r="T156" s="219" t="str">
        <f>ISI!T67</f>
        <v/>
      </c>
      <c r="U156" s="219" t="str">
        <f>ISI!U67</f>
        <v/>
      </c>
      <c r="V156" s="219" t="str">
        <f>ISI!V67</f>
        <v/>
      </c>
      <c r="W156" s="219" t="str">
        <f>ISI!W67</f>
        <v/>
      </c>
    </row>
    <row r="157" spans="1:23" ht="12" customHeight="1" x14ac:dyDescent="0.25">
      <c r="A157" s="13" t="s">
        <v>20</v>
      </c>
      <c r="B157" s="220">
        <f>NFM!B96</f>
        <v>2.9031437137676317</v>
      </c>
      <c r="C157" s="220">
        <f>NFM!C96</f>
        <v>2.9123169304833052</v>
      </c>
      <c r="D157" s="220">
        <f>NFM!D96</f>
        <v>2.8721306195782796</v>
      </c>
      <c r="E157" s="220">
        <f>NFM!E96</f>
        <v>2.8683098942110679</v>
      </c>
      <c r="F157" s="220">
        <f>NFM!F96</f>
        <v>2.905717169196758</v>
      </c>
      <c r="G157" s="220">
        <f>NFM!G96</f>
        <v>2.8905532040178383</v>
      </c>
      <c r="H157" s="220">
        <f>NFM!H96</f>
        <v>2.8889301201916866</v>
      </c>
      <c r="I157" s="220">
        <f>NFM!I96</f>
        <v>2.5813548211161121</v>
      </c>
      <c r="J157" s="220">
        <f>NFM!J96</f>
        <v>2.5493548340803618</v>
      </c>
      <c r="K157" s="220">
        <f>NFM!K96</f>
        <v>2.4430034112955039</v>
      </c>
      <c r="L157" s="220">
        <f>NFM!L96</f>
        <v>2.5446001490890842</v>
      </c>
      <c r="M157" s="220">
        <f>NFM!M96</f>
        <v>2.3885957500791339</v>
      </c>
      <c r="N157" s="220">
        <f>NFM!N96</f>
        <v>2.2763212897783744</v>
      </c>
      <c r="O157" s="220">
        <f>NFM!O96</f>
        <v>2.2721258474089545</v>
      </c>
      <c r="P157" s="220">
        <f>NFM!P96</f>
        <v>2.1700116223743171</v>
      </c>
      <c r="Q157" s="220">
        <f>NFM!Q96</f>
        <v>2.1095296527898899</v>
      </c>
      <c r="R157" s="220">
        <f>NFM!R96</f>
        <v>2.0944141468370803</v>
      </c>
      <c r="S157" s="220">
        <f>NFM!S96</f>
        <v>2.0818482238825737</v>
      </c>
      <c r="T157" s="220">
        <f>NFM!T96</f>
        <v>2.0182337190882844</v>
      </c>
      <c r="U157" s="220">
        <f>NFM!U96</f>
        <v>2.0590107762779528</v>
      </c>
      <c r="V157" s="220">
        <f>NFM!V96</f>
        <v>2.0074381419413041</v>
      </c>
      <c r="W157" s="220">
        <f>NFM!W96</f>
        <v>2.0470729972311617</v>
      </c>
    </row>
    <row r="158" spans="1:23" ht="12" customHeight="1" x14ac:dyDescent="0.25">
      <c r="A158" s="14" t="s">
        <v>43</v>
      </c>
      <c r="B158" s="219">
        <f>NFM!B97</f>
        <v>2.9211934652738103</v>
      </c>
      <c r="C158" s="219">
        <f>NFM!C97</f>
        <v>2.9319496577820949</v>
      </c>
      <c r="D158" s="219">
        <f>NFM!D97</f>
        <v>2.8835091969587152</v>
      </c>
      <c r="E158" s="219">
        <f>NFM!E97</f>
        <v>2.8829257844725089</v>
      </c>
      <c r="F158" s="219">
        <f>NFM!F97</f>
        <v>2.930466944159432</v>
      </c>
      <c r="G158" s="219">
        <f>NFM!G97</f>
        <v>2.9118947892748173</v>
      </c>
      <c r="H158" s="219">
        <f>NFM!H97</f>
        <v>2.8928144014893906</v>
      </c>
      <c r="I158" s="219">
        <f>NFM!I97</f>
        <v>2.5953528856364327</v>
      </c>
      <c r="J158" s="219">
        <f>NFM!J97</f>
        <v>2.5628840736768188</v>
      </c>
      <c r="K158" s="219">
        <f>NFM!K97</f>
        <v>2.4598123815170472</v>
      </c>
      <c r="L158" s="219">
        <f>NFM!L97</f>
        <v>2.5573188078339615</v>
      </c>
      <c r="M158" s="219">
        <f>NFM!M97</f>
        <v>2.4031472394464592</v>
      </c>
      <c r="N158" s="219">
        <f>NFM!N97</f>
        <v>2.2904028700368588</v>
      </c>
      <c r="O158" s="219">
        <f>NFM!O97</f>
        <v>2.2847145503860484</v>
      </c>
      <c r="P158" s="219">
        <f>NFM!P97</f>
        <v>2.180122944370023</v>
      </c>
      <c r="Q158" s="219">
        <f>NFM!Q97</f>
        <v>2.1181486606341835</v>
      </c>
      <c r="R158" s="219">
        <f>NFM!R97</f>
        <v>2.1037169314155122</v>
      </c>
      <c r="S158" s="219">
        <f>NFM!S97</f>
        <v>2.0915691694875758</v>
      </c>
      <c r="T158" s="219">
        <f>NFM!T97</f>
        <v>2.0292032359267873</v>
      </c>
      <c r="U158" s="219">
        <f>NFM!U97</f>
        <v>2.0692980144422326</v>
      </c>
      <c r="V158" s="219">
        <f>NFM!V97</f>
        <v>2.01680536207552</v>
      </c>
      <c r="W158" s="219">
        <f>NFM!W97</f>
        <v>2.0562573762287366</v>
      </c>
    </row>
    <row r="159" spans="1:23" ht="12" customHeight="1" x14ac:dyDescent="0.25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>
        <f>NFM!B101</f>
        <v>2.5421486836440623</v>
      </c>
      <c r="C162" s="219">
        <f>NFM!C101</f>
        <v>2.5800707761960928</v>
      </c>
      <c r="D162" s="219">
        <f>NFM!D101</f>
        <v>2.5145181876217162</v>
      </c>
      <c r="E162" s="219">
        <f>NFM!E101</f>
        <v>2.5110325767091797</v>
      </c>
      <c r="F162" s="219">
        <f>NFM!F101</f>
        <v>2.5906482670717206</v>
      </c>
      <c r="G162" s="219">
        <f>NFM!G101</f>
        <v>2.5083678419220732</v>
      </c>
      <c r="H162" s="219">
        <f>NFM!H101</f>
        <v>2.8264905510327614</v>
      </c>
      <c r="I162" s="219">
        <f>NFM!I101</f>
        <v>2.3629122598030419</v>
      </c>
      <c r="J162" s="219">
        <f>NFM!J101</f>
        <v>2.3286358079978151</v>
      </c>
      <c r="K162" s="219">
        <f>NFM!K101</f>
        <v>2.2290870732873134</v>
      </c>
      <c r="L162" s="219">
        <f>NFM!L101</f>
        <v>2.3161085985786523</v>
      </c>
      <c r="M162" s="219">
        <f>NFM!M101</f>
        <v>2.1183498354833401</v>
      </c>
      <c r="N162" s="219">
        <f>NFM!N101</f>
        <v>2.0144341891712787</v>
      </c>
      <c r="O162" s="219">
        <f>NFM!O101</f>
        <v>2.039348554074528</v>
      </c>
      <c r="P162" s="219">
        <f>NFM!P101</f>
        <v>1.9508091658482429</v>
      </c>
      <c r="Q162" s="219">
        <f>NFM!Q101</f>
        <v>1.9196142465333597</v>
      </c>
      <c r="R162" s="219">
        <f>NFM!R101</f>
        <v>1.9005043777425721</v>
      </c>
      <c r="S162" s="219">
        <f>NFM!S101</f>
        <v>1.8766115559587506</v>
      </c>
      <c r="T162" s="219">
        <f>NFM!T101</f>
        <v>1.7568246221664809</v>
      </c>
      <c r="U162" s="219">
        <f>NFM!U101</f>
        <v>1.8311252859292195</v>
      </c>
      <c r="V162" s="219">
        <f>NFM!V101</f>
        <v>1.7270661219606087</v>
      </c>
      <c r="W162" s="219">
        <f>NFM!W101</f>
        <v>1.8114449677908806</v>
      </c>
    </row>
    <row r="163" spans="1:23" ht="12" customHeight="1" x14ac:dyDescent="0.25">
      <c r="A163" s="13" t="s">
        <v>21</v>
      </c>
      <c r="B163" s="220">
        <f>CHI!B100</f>
        <v>4.8128799693057243</v>
      </c>
      <c r="C163" s="220">
        <f>CHI!C100</f>
        <v>5.2603599767735423</v>
      </c>
      <c r="D163" s="220">
        <f>CHI!D100</f>
        <v>4.5761507890086959</v>
      </c>
      <c r="E163" s="220">
        <f>CHI!E100</f>
        <v>1.5403782294601625</v>
      </c>
      <c r="F163" s="220">
        <f>CHI!F100</f>
        <v>1.6024412489243713</v>
      </c>
      <c r="G163" s="220">
        <f>CHI!G100</f>
        <v>1.5461982944837147</v>
      </c>
      <c r="H163" s="220">
        <f>CHI!H100</f>
        <v>1.4598288108555686</v>
      </c>
      <c r="I163" s="220">
        <f>CHI!I100</f>
        <v>1.4632937530652186</v>
      </c>
      <c r="J163" s="220">
        <f>CHI!J100</f>
        <v>1.4348765977963263</v>
      </c>
      <c r="K163" s="220">
        <f>CHI!K100</f>
        <v>1.4746809988241736</v>
      </c>
      <c r="L163" s="220">
        <f>CHI!L100</f>
        <v>1.5494769444615328</v>
      </c>
      <c r="M163" s="220">
        <f>CHI!M100</f>
        <v>1.6388312855432177</v>
      </c>
      <c r="N163" s="220">
        <f>CHI!N100</f>
        <v>1.5991360182178687</v>
      </c>
      <c r="O163" s="220">
        <f>CHI!O100</f>
        <v>1.5208311473234775</v>
      </c>
      <c r="P163" s="220">
        <f>CHI!P100</f>
        <v>1.5281735667118486</v>
      </c>
      <c r="Q163" s="220">
        <f>CHI!Q100</f>
        <v>1.4983092371845395</v>
      </c>
      <c r="R163" s="220">
        <f>CHI!R100</f>
        <v>1.4955572400047705</v>
      </c>
      <c r="S163" s="220">
        <f>CHI!S100</f>
        <v>1.535840766623487</v>
      </c>
      <c r="T163" s="220">
        <f>CHI!T100</f>
        <v>1.6617067308817142</v>
      </c>
      <c r="U163" s="220">
        <f>CHI!U100</f>
        <v>1.5891538007088335</v>
      </c>
      <c r="V163" s="220">
        <f>CHI!V100</f>
        <v>1.543869114415946</v>
      </c>
      <c r="W163" s="220">
        <f>CHI!W100</f>
        <v>1.5292158849240201</v>
      </c>
    </row>
    <row r="164" spans="1:23" ht="12" customHeight="1" x14ac:dyDescent="0.25">
      <c r="A164" s="14" t="s">
        <v>89</v>
      </c>
      <c r="B164" s="219" t="str">
        <f>CHI!B101</f>
        <v/>
      </c>
      <c r="C164" s="219" t="str">
        <f>CHI!C101</f>
        <v/>
      </c>
      <c r="D164" s="219" t="str">
        <f>CHI!D101</f>
        <v/>
      </c>
      <c r="E164" s="219" t="str">
        <f>CHI!E101</f>
        <v/>
      </c>
      <c r="F164" s="219" t="str">
        <f>CHI!F101</f>
        <v/>
      </c>
      <c r="G164" s="219" t="str">
        <f>CHI!G101</f>
        <v/>
      </c>
      <c r="H164" s="219" t="str">
        <f>CHI!H101</f>
        <v/>
      </c>
      <c r="I164" s="219" t="str">
        <f>CHI!I101</f>
        <v/>
      </c>
      <c r="J164" s="219" t="str">
        <f>CHI!J101</f>
        <v/>
      </c>
      <c r="K164" s="219" t="str">
        <f>CHI!K101</f>
        <v/>
      </c>
      <c r="L164" s="219" t="str">
        <f>CHI!L101</f>
        <v/>
      </c>
      <c r="M164" s="219" t="str">
        <f>CHI!M101</f>
        <v/>
      </c>
      <c r="N164" s="219" t="str">
        <f>CHI!N101</f>
        <v/>
      </c>
      <c r="O164" s="219" t="str">
        <f>CHI!O101</f>
        <v/>
      </c>
      <c r="P164" s="219" t="str">
        <f>CHI!P101</f>
        <v/>
      </c>
      <c r="Q164" s="219" t="str">
        <f>CHI!Q101</f>
        <v/>
      </c>
      <c r="R164" s="219" t="str">
        <f>CHI!R101</f>
        <v/>
      </c>
      <c r="S164" s="219" t="str">
        <f>CHI!S101</f>
        <v/>
      </c>
      <c r="T164" s="219" t="str">
        <f>CHI!T101</f>
        <v/>
      </c>
      <c r="U164" s="219" t="str">
        <f>CHI!U101</f>
        <v/>
      </c>
      <c r="V164" s="219" t="str">
        <f>CHI!V101</f>
        <v/>
      </c>
      <c r="W164" s="219" t="str">
        <f>CHI!W101</f>
        <v/>
      </c>
    </row>
    <row r="165" spans="1:23" ht="12" customHeight="1" x14ac:dyDescent="0.25">
      <c r="A165" s="14" t="s">
        <v>47</v>
      </c>
      <c r="B165" s="219">
        <f>CHI!B102</f>
        <v>6.5419274280988757</v>
      </c>
      <c r="C165" s="219">
        <f>CHI!C102</f>
        <v>8.1701893456119397</v>
      </c>
      <c r="D165" s="219">
        <f>CHI!D102</f>
        <v>9.3704778174327057</v>
      </c>
      <c r="E165" s="219">
        <f>CHI!E102</f>
        <v>1.7638146050434433</v>
      </c>
      <c r="F165" s="219">
        <f>CHI!F102</f>
        <v>1.7986736666576311</v>
      </c>
      <c r="G165" s="219">
        <f>CHI!G102</f>
        <v>1.6694437813388632</v>
      </c>
      <c r="H165" s="219">
        <f>CHI!H102</f>
        <v>1.5988150129354648</v>
      </c>
      <c r="I165" s="219">
        <f>CHI!I102</f>
        <v>1.6179644432551357</v>
      </c>
      <c r="J165" s="219">
        <f>CHI!J102</f>
        <v>1.543693748514829</v>
      </c>
      <c r="K165" s="219">
        <f>CHI!K102</f>
        <v>1.5965690196365385</v>
      </c>
      <c r="L165" s="219">
        <f>CHI!L102</f>
        <v>1.6693181416475804</v>
      </c>
      <c r="M165" s="219">
        <f>CHI!M102</f>
        <v>1.7691819973857439</v>
      </c>
      <c r="N165" s="219">
        <f>CHI!N102</f>
        <v>1.7083643211713431</v>
      </c>
      <c r="O165" s="219">
        <f>CHI!O102</f>
        <v>1.6224610034935374</v>
      </c>
      <c r="P165" s="219">
        <f>CHI!P102</f>
        <v>1.6419447306189199</v>
      </c>
      <c r="Q165" s="219">
        <f>CHI!Q102</f>
        <v>1.722401102638184</v>
      </c>
      <c r="R165" s="219">
        <f>CHI!R102</f>
        <v>1.6503110949507633</v>
      </c>
      <c r="S165" s="219">
        <f>CHI!S102</f>
        <v>1.7094215990402919</v>
      </c>
      <c r="T165" s="219">
        <f>CHI!T102</f>
        <v>1.7899263953835598</v>
      </c>
      <c r="U165" s="219">
        <f>CHI!U102</f>
        <v>1.7010677301008836</v>
      </c>
      <c r="V165" s="219">
        <f>CHI!V102</f>
        <v>1.6244897973198218</v>
      </c>
      <c r="W165" s="219">
        <f>CHI!W102</f>
        <v>1.6271447900780989</v>
      </c>
    </row>
    <row r="166" spans="1:23" ht="12" customHeight="1" x14ac:dyDescent="0.25">
      <c r="A166" s="14" t="s">
        <v>48</v>
      </c>
      <c r="B166" s="219">
        <f>CHI!B103</f>
        <v>1.3110183860880367</v>
      </c>
      <c r="C166" s="219">
        <f>CHI!C103</f>
        <v>1.3558354703311017</v>
      </c>
      <c r="D166" s="219">
        <f>CHI!D103</f>
        <v>1.3951032793365992</v>
      </c>
      <c r="E166" s="219">
        <f>CHI!E103</f>
        <v>1.3915502630173233</v>
      </c>
      <c r="F166" s="219">
        <f>CHI!F103</f>
        <v>1.4482764458679491</v>
      </c>
      <c r="G166" s="219">
        <f>CHI!G103</f>
        <v>1.2998173397611972</v>
      </c>
      <c r="H166" s="219">
        <f>CHI!H103</f>
        <v>1.2016276772287862</v>
      </c>
      <c r="I166" s="219">
        <f>CHI!I103</f>
        <v>1.1691247311249351</v>
      </c>
      <c r="J166" s="219">
        <f>CHI!J103</f>
        <v>1.1085152548722306</v>
      </c>
      <c r="K166" s="219">
        <f>CHI!K103</f>
        <v>1.1892181381249636</v>
      </c>
      <c r="L166" s="219">
        <f>CHI!L103</f>
        <v>1.2606402446045466</v>
      </c>
      <c r="M166" s="219">
        <f>CHI!M103</f>
        <v>1.3893598474803193</v>
      </c>
      <c r="N166" s="219">
        <f>CHI!N103</f>
        <v>1.3279925961749985</v>
      </c>
      <c r="O166" s="219">
        <f>CHI!O103</f>
        <v>1.2178739223936319</v>
      </c>
      <c r="P166" s="219">
        <f>CHI!P103</f>
        <v>1.2448890441686695</v>
      </c>
      <c r="Q166" s="219">
        <f>CHI!Q103</f>
        <v>1.3364803474982365</v>
      </c>
      <c r="R166" s="219">
        <f>CHI!R103</f>
        <v>1.3989308533327232</v>
      </c>
      <c r="S166" s="219">
        <f>CHI!S103</f>
        <v>1.424341053719071</v>
      </c>
      <c r="T166" s="219">
        <f>CHI!T103</f>
        <v>1.5849000859124893</v>
      </c>
      <c r="U166" s="219">
        <f>CHI!U103</f>
        <v>1.531202822169162</v>
      </c>
      <c r="V166" s="219">
        <f>CHI!V103</f>
        <v>1.4991473877801942</v>
      </c>
      <c r="W166" s="219">
        <f>CHI!W103</f>
        <v>1.4969348182643933</v>
      </c>
    </row>
    <row r="167" spans="1:23" ht="12" customHeight="1" x14ac:dyDescent="0.25">
      <c r="A167" s="13" t="s">
        <v>22</v>
      </c>
      <c r="B167" s="220">
        <f>NMM!B76</f>
        <v>8.3489611344564114</v>
      </c>
      <c r="C167" s="220">
        <f>NMM!C76</f>
        <v>7.945348771759047</v>
      </c>
      <c r="D167" s="220">
        <f>NMM!D76</f>
        <v>8.1067703371779753</v>
      </c>
      <c r="E167" s="220">
        <f>NMM!E76</f>
        <v>8.214240946465722</v>
      </c>
      <c r="F167" s="220">
        <f>NMM!F76</f>
        <v>8.3829364687565526</v>
      </c>
      <c r="G167" s="220">
        <f>NMM!G76</f>
        <v>7.9641183546187291</v>
      </c>
      <c r="H167" s="220">
        <f>NMM!H76</f>
        <v>8.0474904221944765</v>
      </c>
      <c r="I167" s="220">
        <f>NMM!I76</f>
        <v>8.3168523449467067</v>
      </c>
      <c r="J167" s="220">
        <f>NMM!J76</f>
        <v>8.1799072220057383</v>
      </c>
      <c r="K167" s="220">
        <f>NMM!K76</f>
        <v>7.4155916563715856</v>
      </c>
      <c r="L167" s="220">
        <f>NMM!L76</f>
        <v>7.7849807393534896</v>
      </c>
      <c r="M167" s="220">
        <f>NMM!M76</f>
        <v>7.3684547217208189</v>
      </c>
      <c r="N167" s="220">
        <f>NMM!N76</f>
        <v>7.9257593626515792</v>
      </c>
      <c r="O167" s="220">
        <f>NMM!O76</f>
        <v>7.8459553607872925</v>
      </c>
      <c r="P167" s="220">
        <f>NMM!P76</f>
        <v>7.7053829785493733</v>
      </c>
      <c r="Q167" s="220">
        <f>NMM!Q76</f>
        <v>8.0124787785191423</v>
      </c>
      <c r="R167" s="220">
        <f>NMM!R76</f>
        <v>8.008660251108898</v>
      </c>
      <c r="S167" s="220">
        <f>NMM!S76</f>
        <v>8.141294723096804</v>
      </c>
      <c r="T167" s="220">
        <f>NMM!T76</f>
        <v>7.8131140426255223</v>
      </c>
      <c r="U167" s="220">
        <f>NMM!U76</f>
        <v>7.9030718783022103</v>
      </c>
      <c r="V167" s="220">
        <f>NMM!V76</f>
        <v>7.6907081160107085</v>
      </c>
      <c r="W167" s="220">
        <f>NMM!W76</f>
        <v>7.9006658829966057</v>
      </c>
    </row>
    <row r="168" spans="1:23" ht="12" customHeight="1" x14ac:dyDescent="0.25">
      <c r="A168" s="14" t="s">
        <v>49</v>
      </c>
      <c r="B168" s="219">
        <f>NMM!B77</f>
        <v>13.870619749168155</v>
      </c>
      <c r="C168" s="219">
        <f>NMM!C77</f>
        <v>12.198750916441114</v>
      </c>
      <c r="D168" s="219">
        <f>NMM!D77</f>
        <v>12.328847419850968</v>
      </c>
      <c r="E168" s="219">
        <f>NMM!E77</f>
        <v>12.364760616204489</v>
      </c>
      <c r="F168" s="219">
        <f>NMM!F77</f>
        <v>11.546769106399099</v>
      </c>
      <c r="G168" s="219">
        <f>NMM!G77</f>
        <v>11.387540113704448</v>
      </c>
      <c r="H168" s="219">
        <f>NMM!H77</f>
        <v>11.75379795861355</v>
      </c>
      <c r="I168" s="219">
        <f>NMM!I77</f>
        <v>12.436690610127643</v>
      </c>
      <c r="J168" s="219">
        <f>NMM!J77</f>
        <v>11.710056086638561</v>
      </c>
      <c r="K168" s="219">
        <f>NMM!K77</f>
        <v>11.469787033130629</v>
      </c>
      <c r="L168" s="219">
        <f>NMM!L77</f>
        <v>11.901957166538343</v>
      </c>
      <c r="M168" s="219">
        <f>NMM!M77</f>
        <v>12.310564371029232</v>
      </c>
      <c r="N168" s="219">
        <f>NMM!N77</f>
        <v>21.296527874498253</v>
      </c>
      <c r="O168" s="219">
        <f>NMM!O77</f>
        <v>13.230371525685396</v>
      </c>
      <c r="P168" s="219">
        <f>NMM!P77</f>
        <v>13.640729913947679</v>
      </c>
      <c r="Q168" s="219">
        <f>NMM!Q77</f>
        <v>13.304459205018789</v>
      </c>
      <c r="R168" s="219">
        <f>NMM!R77</f>
        <v>12.283587465642251</v>
      </c>
      <c r="S168" s="219">
        <f>NMM!S77</f>
        <v>11.964036953574936</v>
      </c>
      <c r="T168" s="219">
        <f>NMM!T77</f>
        <v>12.029724277558493</v>
      </c>
      <c r="U168" s="219">
        <f>NMM!U77</f>
        <v>11.339662886502261</v>
      </c>
      <c r="V168" s="219">
        <f>NMM!V77</f>
        <v>10.906996301009254</v>
      </c>
      <c r="W168" s="219">
        <f>NMM!W77</f>
        <v>11.959151681259948</v>
      </c>
    </row>
    <row r="169" spans="1:23" ht="12" customHeight="1" x14ac:dyDescent="0.25">
      <c r="A169" s="14" t="s">
        <v>50</v>
      </c>
      <c r="B169" s="219">
        <f>NMM!B78</f>
        <v>3.1408528186301488</v>
      </c>
      <c r="C169" s="219">
        <f>NMM!C78</f>
        <v>3.3119801006693392</v>
      </c>
      <c r="D169" s="219">
        <f>NMM!D78</f>
        <v>3.2360788173356956</v>
      </c>
      <c r="E169" s="219">
        <f>NMM!E78</f>
        <v>3.2825806087630385</v>
      </c>
      <c r="F169" s="219">
        <f>NMM!F78</f>
        <v>3.3364337631673444</v>
      </c>
      <c r="G169" s="219">
        <f>NMM!G78</f>
        <v>3.2487234787354571</v>
      </c>
      <c r="H169" s="219">
        <f>NMM!H78</f>
        <v>3.1872553279208855</v>
      </c>
      <c r="I169" s="219">
        <f>NMM!I78</f>
        <v>3.2153482238507092</v>
      </c>
      <c r="J169" s="219">
        <f>NMM!J78</f>
        <v>3.1722520522839646</v>
      </c>
      <c r="K169" s="219">
        <f>NMM!K78</f>
        <v>2.7919920917365562</v>
      </c>
      <c r="L169" s="219">
        <f>NMM!L78</f>
        <v>2.7959911586054149</v>
      </c>
      <c r="M169" s="219">
        <f>NMM!M78</f>
        <v>2.7097605182046154</v>
      </c>
      <c r="N169" s="219">
        <f>NMM!N78</f>
        <v>2.8956539827243617</v>
      </c>
      <c r="O169" s="219">
        <f>NMM!O78</f>
        <v>2.9893778845074714</v>
      </c>
      <c r="P169" s="219">
        <f>NMM!P78</f>
        <v>2.9515067971884266</v>
      </c>
      <c r="Q169" s="219">
        <f>NMM!Q78</f>
        <v>2.9456248070684516</v>
      </c>
      <c r="R169" s="219">
        <f>NMM!R78</f>
        <v>2.8388782543373283</v>
      </c>
      <c r="S169" s="219">
        <f>NMM!S78</f>
        <v>2.885026122448461</v>
      </c>
      <c r="T169" s="219">
        <f>NMM!T78</f>
        <v>2.8866444147186114</v>
      </c>
      <c r="U169" s="219">
        <f>NMM!U78</f>
        <v>2.9047531859791897</v>
      </c>
      <c r="V169" s="219">
        <f>NMM!V78</f>
        <v>2.8411286417848833</v>
      </c>
      <c r="W169" s="219">
        <f>NMM!W78</f>
        <v>2.8894791546464984</v>
      </c>
    </row>
    <row r="170" spans="1:23" ht="12" customHeight="1" x14ac:dyDescent="0.25">
      <c r="A170" s="14" t="s">
        <v>58</v>
      </c>
      <c r="B170" s="219">
        <f>NMM!B79</f>
        <v>2.5892333027239389</v>
      </c>
      <c r="C170" s="219">
        <f>NMM!C79</f>
        <v>2.7834608753622709</v>
      </c>
      <c r="D170" s="219">
        <f>NMM!D79</f>
        <v>2.6288914745196328</v>
      </c>
      <c r="E170" s="219">
        <f>NMM!E79</f>
        <v>2.644788964554921</v>
      </c>
      <c r="F170" s="219">
        <f>NMM!F79</f>
        <v>2.7338882376985034</v>
      </c>
      <c r="G170" s="219">
        <f>NMM!G79</f>
        <v>2.588068524186375</v>
      </c>
      <c r="H170" s="219">
        <f>NMM!H79</f>
        <v>2.4932848079635472</v>
      </c>
      <c r="I170" s="219">
        <f>NMM!I79</f>
        <v>2.5448782189878147</v>
      </c>
      <c r="J170" s="219">
        <f>NMM!J79</f>
        <v>2.5747797816695233</v>
      </c>
      <c r="K170" s="219">
        <f>NMM!K79</f>
        <v>2.3026267379001033</v>
      </c>
      <c r="L170" s="219">
        <f>NMM!L79</f>
        <v>2.3608099351639775</v>
      </c>
      <c r="M170" s="219">
        <f>NMM!M79</f>
        <v>2.3141607358407974</v>
      </c>
      <c r="N170" s="219">
        <f>NMM!N79</f>
        <v>2.5944753563288456</v>
      </c>
      <c r="O170" s="219">
        <f>NMM!O79</f>
        <v>2.4372196091028981</v>
      </c>
      <c r="P170" s="219">
        <f>NMM!P79</f>
        <v>2.4588224020165068</v>
      </c>
      <c r="Q170" s="219">
        <f>NMM!Q79</f>
        <v>2.4625409924917929</v>
      </c>
      <c r="R170" s="219">
        <f>NMM!R79</f>
        <v>2.3749998645424526</v>
      </c>
      <c r="S170" s="219">
        <f>NMM!S79</f>
        <v>2.3759450156122082</v>
      </c>
      <c r="T170" s="219">
        <f>NMM!T79</f>
        <v>2.2799772862794758</v>
      </c>
      <c r="U170" s="219">
        <f>NMM!U79</f>
        <v>2.2426311085594817</v>
      </c>
      <c r="V170" s="219">
        <f>NMM!V79</f>
        <v>2.2974547297916037</v>
      </c>
      <c r="W170" s="219">
        <f>NMM!W79</f>
        <v>2.3065851884462543</v>
      </c>
    </row>
    <row r="171" spans="1:23" ht="12" customHeight="1" x14ac:dyDescent="0.25">
      <c r="A171" s="13" t="s">
        <v>23</v>
      </c>
      <c r="B171" s="220">
        <f>PPA!B74</f>
        <v>1.4610532127032063</v>
      </c>
      <c r="C171" s="220">
        <f>PPA!C74</f>
        <v>1.4836603531089021</v>
      </c>
      <c r="D171" s="220">
        <f>PPA!D74</f>
        <v>1.3737457039722083</v>
      </c>
      <c r="E171" s="220">
        <f>PPA!E74</f>
        <v>1.2936607830664206</v>
      </c>
      <c r="F171" s="220">
        <f>PPA!F74</f>
        <v>1.2550196457838805</v>
      </c>
      <c r="G171" s="220">
        <f>PPA!G74</f>
        <v>1.0839067238965214</v>
      </c>
      <c r="H171" s="220">
        <f>PPA!H74</f>
        <v>1.2626115380400875</v>
      </c>
      <c r="I171" s="220">
        <f>PPA!I74</f>
        <v>0.50912246190785193</v>
      </c>
      <c r="J171" s="220">
        <f>PPA!J74</f>
        <v>0.83527413022641162</v>
      </c>
      <c r="K171" s="220">
        <f>PPA!K74</f>
        <v>1.1322645146654415</v>
      </c>
      <c r="L171" s="220">
        <f>PPA!L74</f>
        <v>1.1027865670615766</v>
      </c>
      <c r="M171" s="220">
        <f>PPA!M74</f>
        <v>0.89572447862010907</v>
      </c>
      <c r="N171" s="220">
        <f>PPA!N74</f>
        <v>0.9372618532268896</v>
      </c>
      <c r="O171" s="220">
        <f>PPA!O74</f>
        <v>0.86748528761077714</v>
      </c>
      <c r="P171" s="220">
        <f>PPA!P74</f>
        <v>0.81870644062879361</v>
      </c>
      <c r="Q171" s="220">
        <f>PPA!Q74</f>
        <v>0.8538906378641461</v>
      </c>
      <c r="R171" s="220">
        <f>PPA!R74</f>
        <v>0.89308003024230764</v>
      </c>
      <c r="S171" s="220">
        <f>PPA!S74</f>
        <v>0.93250703676080526</v>
      </c>
      <c r="T171" s="220">
        <f>PPA!T74</f>
        <v>1.1077878150993985</v>
      </c>
      <c r="U171" s="220">
        <f>PPA!U74</f>
        <v>1.2829632423750064</v>
      </c>
      <c r="V171" s="220">
        <f>PPA!V74</f>
        <v>1.0989867295054199</v>
      </c>
      <c r="W171" s="220">
        <f>PPA!W74</f>
        <v>1.1834961460252418</v>
      </c>
    </row>
    <row r="172" spans="1:23" ht="12" customHeight="1" x14ac:dyDescent="0.25">
      <c r="A172" s="14" t="s">
        <v>52</v>
      </c>
      <c r="B172" s="219" t="str">
        <f>PPA!B75</f>
        <v/>
      </c>
      <c r="C172" s="219" t="str">
        <f>PPA!C75</f>
        <v/>
      </c>
      <c r="D172" s="219" t="str">
        <f>PPA!D75</f>
        <v/>
      </c>
      <c r="E172" s="219" t="str">
        <f>PPA!E75</f>
        <v/>
      </c>
      <c r="F172" s="219" t="str">
        <f>PPA!F75</f>
        <v/>
      </c>
      <c r="G172" s="219" t="str">
        <f>PPA!G75</f>
        <v/>
      </c>
      <c r="H172" s="219" t="str">
        <f>PPA!H75</f>
        <v/>
      </c>
      <c r="I172" s="219" t="str">
        <f>PPA!I75</f>
        <v/>
      </c>
      <c r="J172" s="219" t="str">
        <f>PPA!J75</f>
        <v/>
      </c>
      <c r="K172" s="219" t="str">
        <f>PPA!K75</f>
        <v/>
      </c>
      <c r="L172" s="219" t="str">
        <f>PPA!L75</f>
        <v/>
      </c>
      <c r="M172" s="219" t="str">
        <f>PPA!M75</f>
        <v/>
      </c>
      <c r="N172" s="219" t="str">
        <f>PPA!N75</f>
        <v/>
      </c>
      <c r="O172" s="219" t="str">
        <f>PPA!O75</f>
        <v/>
      </c>
      <c r="P172" s="219" t="str">
        <f>PPA!P75</f>
        <v/>
      </c>
      <c r="Q172" s="219" t="str">
        <f>PPA!Q75</f>
        <v/>
      </c>
      <c r="R172" s="219" t="str">
        <f>PPA!R75</f>
        <v/>
      </c>
      <c r="S172" s="219" t="str">
        <f>PPA!S75</f>
        <v/>
      </c>
      <c r="T172" s="219" t="str">
        <f>PPA!T75</f>
        <v/>
      </c>
      <c r="U172" s="219" t="str">
        <f>PPA!U75</f>
        <v/>
      </c>
      <c r="V172" s="219" t="str">
        <f>PPA!V75</f>
        <v/>
      </c>
      <c r="W172" s="219" t="str">
        <f>PPA!W75</f>
        <v/>
      </c>
    </row>
    <row r="173" spans="1:23" ht="12" customHeight="1" x14ac:dyDescent="0.25">
      <c r="A173" s="14" t="s">
        <v>59</v>
      </c>
      <c r="B173" s="219">
        <f>PPA!B76</f>
        <v>2.2353334728688505</v>
      </c>
      <c r="C173" s="219">
        <f>PPA!C76</f>
        <v>2.2571409290491808</v>
      </c>
      <c r="D173" s="219">
        <f>PPA!D76</f>
        <v>2.2420086826327732</v>
      </c>
      <c r="E173" s="219">
        <f>PPA!E76</f>
        <v>2.2330605513227857</v>
      </c>
      <c r="F173" s="219">
        <f>PPA!F76</f>
        <v>2.2403997988289945</v>
      </c>
      <c r="G173" s="219">
        <f>PPA!G76</f>
        <v>2.2307789207608364</v>
      </c>
      <c r="H173" s="219">
        <f>PPA!H76</f>
        <v>2.5917461640671111</v>
      </c>
      <c r="I173" s="219">
        <f>PPA!I76</f>
        <v>1.248988531401668</v>
      </c>
      <c r="J173" s="219">
        <f>PPA!J76</f>
        <v>1.9557964491815245</v>
      </c>
      <c r="K173" s="219">
        <f>PPA!K76</f>
        <v>2.2135132697503384</v>
      </c>
      <c r="L173" s="219">
        <f>PPA!L76</f>
        <v>2.1918299387154727</v>
      </c>
      <c r="M173" s="219">
        <f>PPA!M76</f>
        <v>1.6844836836090213</v>
      </c>
      <c r="N173" s="219">
        <f>PPA!N76</f>
        <v>1.7414052893480696</v>
      </c>
      <c r="O173" s="219">
        <f>PPA!O76</f>
        <v>1.4769015938361256</v>
      </c>
      <c r="P173" s="219">
        <f>PPA!P76</f>
        <v>1.3958112589029863</v>
      </c>
      <c r="Q173" s="219">
        <f>PPA!Q76</f>
        <v>1.1608018132953355</v>
      </c>
      <c r="R173" s="219">
        <f>PPA!R76</f>
        <v>1.4503869996832199</v>
      </c>
      <c r="S173" s="219">
        <f>PPA!S76</f>
        <v>1.4932310885589755</v>
      </c>
      <c r="T173" s="219">
        <f>PPA!T76</f>
        <v>1.9791911617301714</v>
      </c>
      <c r="U173" s="219">
        <f>PPA!U76</f>
        <v>2.0046967354795924</v>
      </c>
      <c r="V173" s="219">
        <f>PPA!V76</f>
        <v>1.8820858876318673</v>
      </c>
      <c r="W173" s="219">
        <f>PPA!W76</f>
        <v>1.9255813120997216</v>
      </c>
    </row>
    <row r="174" spans="1:23" ht="12" customHeight="1" x14ac:dyDescent="0.25">
      <c r="A174" s="14" t="s">
        <v>60</v>
      </c>
      <c r="B174" s="219">
        <f>PPA!B77</f>
        <v>0.93196541311043724</v>
      </c>
      <c r="C174" s="219">
        <f>PPA!C77</f>
        <v>0.95511900057017107</v>
      </c>
      <c r="D174" s="219">
        <f>PPA!D77</f>
        <v>0.78043683058170843</v>
      </c>
      <c r="E174" s="219">
        <f>PPA!E77</f>
        <v>0.65174211111372593</v>
      </c>
      <c r="F174" s="219">
        <f>PPA!F77</f>
        <v>0.58168126463299008</v>
      </c>
      <c r="G174" s="219">
        <f>PPA!G77</f>
        <v>0.30021622024962352</v>
      </c>
      <c r="H174" s="219">
        <f>PPA!H77</f>
        <v>0.35437591480884095</v>
      </c>
      <c r="I174" s="219">
        <f>PPA!I77</f>
        <v>3.5508609760535764E-3</v>
      </c>
      <c r="J174" s="219">
        <f>PPA!J77</f>
        <v>6.9589250175722706E-2</v>
      </c>
      <c r="K174" s="219">
        <f>PPA!K77</f>
        <v>0.19118339410311005</v>
      </c>
      <c r="L174" s="219">
        <f>PPA!L77</f>
        <v>0.15492128470427438</v>
      </c>
      <c r="M174" s="219">
        <f>PPA!M77</f>
        <v>2.4807582601592729E-2</v>
      </c>
      <c r="N174" s="219">
        <f>PPA!N77</f>
        <v>4.9358294180416283E-2</v>
      </c>
      <c r="O174" s="219">
        <f>PPA!O77</f>
        <v>1.1404649689486259E-2</v>
      </c>
      <c r="P174" s="219">
        <f>PPA!P77</f>
        <v>8.0155288025299185E-3</v>
      </c>
      <c r="Q174" s="219">
        <f>PPA!Q77</f>
        <v>4.3973903594942184E-3</v>
      </c>
      <c r="R174" s="219">
        <f>PPA!R77</f>
        <v>1.6151449336477788E-2</v>
      </c>
      <c r="S174" s="219">
        <f>PPA!S77</f>
        <v>2.3077838177632252E-2</v>
      </c>
      <c r="T174" s="219">
        <f>PPA!T77</f>
        <v>0.25302268760688873</v>
      </c>
      <c r="U174" s="219">
        <f>PPA!U77</f>
        <v>0.44286426787349076</v>
      </c>
      <c r="V174" s="219">
        <f>PPA!V77</f>
        <v>0.11273235785302532</v>
      </c>
      <c r="W174" s="219">
        <f>PPA!W77</f>
        <v>0.24889580635641692</v>
      </c>
    </row>
    <row r="175" spans="1:23" ht="12" customHeight="1" x14ac:dyDescent="0.25">
      <c r="A175" s="15" t="s">
        <v>61</v>
      </c>
      <c r="B175" s="223">
        <f>FBT!B$38</f>
        <v>2.0918914644780284</v>
      </c>
      <c r="C175" s="223">
        <f>FBT!C$38</f>
        <v>1.9661937580186131</v>
      </c>
      <c r="D175" s="223">
        <f>FBT!D$38</f>
        <v>1.8447758150227738</v>
      </c>
      <c r="E175" s="223">
        <f>FBT!E$38</f>
        <v>1.6623365819789384</v>
      </c>
      <c r="F175" s="223">
        <f>FBT!F$38</f>
        <v>1.6267672601650778</v>
      </c>
      <c r="G175" s="223">
        <f>FBT!G$38</f>
        <v>1.7841147460935771</v>
      </c>
      <c r="H175" s="223">
        <f>FBT!H$38</f>
        <v>1.6000326196485175</v>
      </c>
      <c r="I175" s="223">
        <f>FBT!I$38</f>
        <v>1.6097913712726615</v>
      </c>
      <c r="J175" s="223">
        <f>FBT!J$38</f>
        <v>1.7027214143409368</v>
      </c>
      <c r="K175" s="223">
        <f>FBT!K$38</f>
        <v>1.6462980982134161</v>
      </c>
      <c r="L175" s="223">
        <f>FBT!L$38</f>
        <v>1.6265046568015031</v>
      </c>
      <c r="M175" s="223">
        <f>FBT!M$38</f>
        <v>1.5163675934299048</v>
      </c>
      <c r="N175" s="223">
        <f>FBT!N$38</f>
        <v>1.6264143830983906</v>
      </c>
      <c r="O175" s="223">
        <f>FBT!O$38</f>
        <v>1.6861667803769489</v>
      </c>
      <c r="P175" s="223">
        <f>FBT!P$38</f>
        <v>1.6109731409896075</v>
      </c>
      <c r="Q175" s="223">
        <f>FBT!Q$38</f>
        <v>1.6661939282636831</v>
      </c>
      <c r="R175" s="223">
        <f>FBT!R$38</f>
        <v>1.7100293209493114</v>
      </c>
      <c r="S175" s="223">
        <f>FBT!S$38</f>
        <v>1.7402510912386486</v>
      </c>
      <c r="T175" s="223">
        <f>FBT!T$38</f>
        <v>1.883629244938396</v>
      </c>
      <c r="U175" s="223">
        <f>FBT!U$38</f>
        <v>1.8151443217852647</v>
      </c>
      <c r="V175" s="223">
        <f>FBT!V$38</f>
        <v>1.7760268491045195</v>
      </c>
      <c r="W175" s="223">
        <f>FBT!W$38</f>
        <v>1.8673263100647912</v>
      </c>
    </row>
    <row r="176" spans="1:23" ht="12" customHeight="1" x14ac:dyDescent="0.25">
      <c r="A176" s="12" t="s">
        <v>62</v>
      </c>
      <c r="B176" s="219">
        <f>TRE!B$38</f>
        <v>1.4760513679714837</v>
      </c>
      <c r="C176" s="219">
        <f>TRE!C$38</f>
        <v>1.4945944352708149</v>
      </c>
      <c r="D176" s="219">
        <f>TRE!D$38</f>
        <v>1.4323947568331825</v>
      </c>
      <c r="E176" s="219">
        <f>TRE!E$38</f>
        <v>1.3950036308169032</v>
      </c>
      <c r="F176" s="219">
        <f>TRE!F$38</f>
        <v>1.3860949050565623</v>
      </c>
      <c r="G176" s="219">
        <f>TRE!G$38</f>
        <v>1.2836810158022531</v>
      </c>
      <c r="H176" s="219">
        <f>TRE!H$38</f>
        <v>1.3314352576202579</v>
      </c>
      <c r="I176" s="219">
        <f>TRE!I$38</f>
        <v>1.1650770417312539</v>
      </c>
      <c r="J176" s="219">
        <f>TRE!J$38</f>
        <v>1.2542662937855018</v>
      </c>
      <c r="K176" s="219">
        <f>TRE!K$38</f>
        <v>1.4068915178319934</v>
      </c>
      <c r="L176" s="219">
        <f>TRE!L$38</f>
        <v>1.2763792197963897</v>
      </c>
      <c r="M176" s="219">
        <f>TRE!M$38</f>
        <v>0.7922129743252011</v>
      </c>
      <c r="N176" s="219">
        <f>TRE!N$38</f>
        <v>1.3071377186065911</v>
      </c>
      <c r="O176" s="219">
        <f>TRE!O$38</f>
        <v>1.2706251027642474</v>
      </c>
      <c r="P176" s="219">
        <f>TRE!P$38</f>
        <v>1.0041073177347046</v>
      </c>
      <c r="Q176" s="219">
        <f>TRE!Q$38</f>
        <v>0.57607433230669036</v>
      </c>
      <c r="R176" s="219">
        <f>TRE!R$38</f>
        <v>1.0548054139943548</v>
      </c>
      <c r="S176" s="219">
        <f>TRE!S$38</f>
        <v>0.90429085189787284</v>
      </c>
      <c r="T176" s="219">
        <f>TRE!T$38</f>
        <v>0.99172548057933729</v>
      </c>
      <c r="U176" s="219">
        <f>TRE!U$38</f>
        <v>0.79924795089432787</v>
      </c>
      <c r="V176" s="219">
        <f>TRE!V$38</f>
        <v>0.7988824490528218</v>
      </c>
      <c r="W176" s="219">
        <f>TRE!W$38</f>
        <v>1.2331147273022585</v>
      </c>
    </row>
    <row r="177" spans="1:23" ht="12" customHeight="1" x14ac:dyDescent="0.25">
      <c r="A177" s="12" t="s">
        <v>63</v>
      </c>
      <c r="B177" s="219">
        <f>MAE!B$38</f>
        <v>1.3112410734407365</v>
      </c>
      <c r="C177" s="219">
        <f>MAE!C$38</f>
        <v>1.27053809835843</v>
      </c>
      <c r="D177" s="219">
        <f>MAE!D$38</f>
        <v>1.1950952799172843</v>
      </c>
      <c r="E177" s="219">
        <f>MAE!E$38</f>
        <v>1.1657600849094385</v>
      </c>
      <c r="F177" s="219">
        <f>MAE!F$38</f>
        <v>1.1538426549857186</v>
      </c>
      <c r="G177" s="219">
        <f>MAE!G$38</f>
        <v>1.1186925574224915</v>
      </c>
      <c r="H177" s="219">
        <f>MAE!H$38</f>
        <v>0.97081828409712834</v>
      </c>
      <c r="I177" s="219">
        <f>MAE!I$38</f>
        <v>1.4317812527797327</v>
      </c>
      <c r="J177" s="219">
        <f>MAE!J$38</f>
        <v>1.4160959211809179</v>
      </c>
      <c r="K177" s="219">
        <f>MAE!K$38</f>
        <v>0.70108547257869158</v>
      </c>
      <c r="L177" s="219">
        <f>MAE!L$38</f>
        <v>0.70362674944832027</v>
      </c>
      <c r="M177" s="219">
        <f>MAE!M$38</f>
        <v>0.81802382918927852</v>
      </c>
      <c r="N177" s="219">
        <f>MAE!N$38</f>
        <v>0.74604423236791517</v>
      </c>
      <c r="O177" s="219">
        <f>MAE!O$38</f>
        <v>0.74293555705245662</v>
      </c>
      <c r="P177" s="219">
        <f>MAE!P$38</f>
        <v>0.73642340692498942</v>
      </c>
      <c r="Q177" s="219">
        <f>MAE!Q$38</f>
        <v>0.61991563128477745</v>
      </c>
      <c r="R177" s="219">
        <f>MAE!R$38</f>
        <v>0.5708444737781897</v>
      </c>
      <c r="S177" s="219">
        <f>MAE!S$38</f>
        <v>0.587233285373851</v>
      </c>
      <c r="T177" s="219">
        <f>MAE!T$38</f>
        <v>0.58399484419842085</v>
      </c>
      <c r="U177" s="219">
        <f>MAE!U$38</f>
        <v>0.53167367208575333</v>
      </c>
      <c r="V177" s="219">
        <f>MAE!V$38</f>
        <v>0.54336737494119025</v>
      </c>
      <c r="W177" s="219">
        <f>MAE!W$38</f>
        <v>0.59571953824657375</v>
      </c>
    </row>
    <row r="178" spans="1:23" ht="12" customHeight="1" x14ac:dyDescent="0.25">
      <c r="A178" s="12" t="s">
        <v>64</v>
      </c>
      <c r="B178" s="219">
        <f>TEL!B$38</f>
        <v>2.2427897753421662</v>
      </c>
      <c r="C178" s="219">
        <f>TEL!C$38</f>
        <v>2.2774685267761874</v>
      </c>
      <c r="D178" s="219">
        <f>TEL!D$38</f>
        <v>2.2086453307412572</v>
      </c>
      <c r="E178" s="219">
        <f>TEL!E$38</f>
        <v>2.4140714469908908</v>
      </c>
      <c r="F178" s="219">
        <f>TEL!F$38</f>
        <v>2.5749176791584723</v>
      </c>
      <c r="G178" s="219">
        <f>TEL!G$38</f>
        <v>2.4457176508526084</v>
      </c>
      <c r="H178" s="219">
        <f>TEL!H$38</f>
        <v>1.82174463737993</v>
      </c>
      <c r="I178" s="219">
        <f>TEL!I$38</f>
        <v>0.90495823564938183</v>
      </c>
      <c r="J178" s="219">
        <f>TEL!J$38</f>
        <v>1.242755177841024</v>
      </c>
      <c r="K178" s="219">
        <f>TEL!K$38</f>
        <v>1.8903221071597323</v>
      </c>
      <c r="L178" s="219">
        <f>TEL!L$38</f>
        <v>2.1274295529118277</v>
      </c>
      <c r="M178" s="219">
        <f>TEL!M$38</f>
        <v>1.774731335267058</v>
      </c>
      <c r="N178" s="219">
        <f>TEL!N$38</f>
        <v>1.8415544703303357</v>
      </c>
      <c r="O178" s="219">
        <f>TEL!O$38</f>
        <v>1.7421718919923543</v>
      </c>
      <c r="P178" s="219">
        <f>TEL!P$38</f>
        <v>2.1175779575411378</v>
      </c>
      <c r="Q178" s="219">
        <f>TEL!Q$38</f>
        <v>2.2152412385000844</v>
      </c>
      <c r="R178" s="219">
        <f>TEL!R$38</f>
        <v>2.1516441202803946</v>
      </c>
      <c r="S178" s="219">
        <f>TEL!S$38</f>
        <v>2.1731641382106806</v>
      </c>
      <c r="T178" s="219">
        <f>TEL!T$38</f>
        <v>1.8324161489720918</v>
      </c>
      <c r="U178" s="219">
        <f>TEL!U$38</f>
        <v>1.9743811055457485</v>
      </c>
      <c r="V178" s="219">
        <f>TEL!V$38</f>
        <v>1.7884063925421929</v>
      </c>
      <c r="W178" s="219">
        <f>TEL!W$38</f>
        <v>2.0312965542044195</v>
      </c>
    </row>
    <row r="179" spans="1:23" ht="12" customHeight="1" x14ac:dyDescent="0.25">
      <c r="A179" s="12" t="s">
        <v>65</v>
      </c>
      <c r="B179" s="219">
        <f>WWP!B$38</f>
        <v>0.20679117525132898</v>
      </c>
      <c r="C179" s="219">
        <f>WWP!C$38</f>
        <v>0.15508574082357152</v>
      </c>
      <c r="D179" s="219">
        <f>WWP!D$38</f>
        <v>0.19191315261931746</v>
      </c>
      <c r="E179" s="219">
        <f>WWP!E$38</f>
        <v>0.32510609997438572</v>
      </c>
      <c r="F179" s="219">
        <f>WWP!F$38</f>
        <v>0.30127392852746382</v>
      </c>
      <c r="G179" s="219">
        <f>WWP!G$38</f>
        <v>0.22109486521263455</v>
      </c>
      <c r="H179" s="219">
        <f>WWP!H$38</f>
        <v>0.251636139241465</v>
      </c>
      <c r="I179" s="219">
        <f>WWP!I$38</f>
        <v>0.16704719777062252</v>
      </c>
      <c r="J179" s="219">
        <f>WWP!J$38</f>
        <v>0.13514032435866713</v>
      </c>
      <c r="K179" s="219">
        <f>WWP!K$38</f>
        <v>0.15820187365346494</v>
      </c>
      <c r="L179" s="219">
        <f>WWP!L$38</f>
        <v>0.13906003247090934</v>
      </c>
      <c r="M179" s="219">
        <f>WWP!M$38</f>
        <v>0.11473366227145776</v>
      </c>
      <c r="N179" s="219">
        <f>WWP!N$38</f>
        <v>0.12153378868637564</v>
      </c>
      <c r="O179" s="219">
        <f>WWP!O$38</f>
        <v>0.10875264911648844</v>
      </c>
      <c r="P179" s="219">
        <f>WWP!P$38</f>
        <v>0.15579684935598595</v>
      </c>
      <c r="Q179" s="219">
        <f>WWP!Q$38</f>
        <v>0.11784574986767121</v>
      </c>
      <c r="R179" s="219">
        <f>WWP!R$38</f>
        <v>0.10765595543801509</v>
      </c>
      <c r="S179" s="219">
        <f>WWP!S$38</f>
        <v>0.10875740457784029</v>
      </c>
      <c r="T179" s="219">
        <f>WWP!T$38</f>
        <v>0.10550556978133503</v>
      </c>
      <c r="U179" s="219">
        <f>WWP!U$38</f>
        <v>9.1474278050936386E-2</v>
      </c>
      <c r="V179" s="219">
        <f>WWP!V$38</f>
        <v>0.12557223809765031</v>
      </c>
      <c r="W179" s="219">
        <f>WWP!W$38</f>
        <v>0.17771786915169752</v>
      </c>
    </row>
    <row r="180" spans="1:23" ht="12" customHeight="1" x14ac:dyDescent="0.25">
      <c r="A180" s="16" t="s">
        <v>66</v>
      </c>
      <c r="B180" s="224">
        <f>OIS!B$38</f>
        <v>1.9619233206402265</v>
      </c>
      <c r="C180" s="224">
        <f>OIS!C$38</f>
        <v>1.796950984287176</v>
      </c>
      <c r="D180" s="224">
        <f>OIS!D$38</f>
        <v>1.6514513877282362</v>
      </c>
      <c r="E180" s="224">
        <f>OIS!E$38</f>
        <v>1.5931819986699527</v>
      </c>
      <c r="F180" s="224">
        <f>OIS!F$38</f>
        <v>1.6082937490846618</v>
      </c>
      <c r="G180" s="224">
        <f>OIS!G$38</f>
        <v>1.6918048624864117</v>
      </c>
      <c r="H180" s="224">
        <f>OIS!H$38</f>
        <v>1.6171126142655246</v>
      </c>
      <c r="I180" s="224">
        <f>OIS!I$38</f>
        <v>1.5734346908801224</v>
      </c>
      <c r="J180" s="224">
        <f>OIS!J$38</f>
        <v>1.539466478669691</v>
      </c>
      <c r="K180" s="224">
        <f>OIS!K$38</f>
        <v>1.4771881281214836</v>
      </c>
      <c r="L180" s="224">
        <f>OIS!L$38</f>
        <v>1.4023728991206095</v>
      </c>
      <c r="M180" s="224">
        <f>OIS!M$38</f>
        <v>1.3177501731042658</v>
      </c>
      <c r="N180" s="224">
        <f>OIS!N$38</f>
        <v>1.3178825179055598</v>
      </c>
      <c r="O180" s="224">
        <f>OIS!O$38</f>
        <v>1.398809679149692</v>
      </c>
      <c r="P180" s="224">
        <f>OIS!P$38</f>
        <v>1.3506194823797528</v>
      </c>
      <c r="Q180" s="224">
        <f>OIS!Q$38</f>
        <v>1.3366322445504761</v>
      </c>
      <c r="R180" s="224">
        <f>OIS!R$38</f>
        <v>1.3713539893645799</v>
      </c>
      <c r="S180" s="224">
        <f>OIS!S$38</f>
        <v>1.4514157638366048</v>
      </c>
      <c r="T180" s="224">
        <f>OIS!T$38</f>
        <v>1.5312042983157765</v>
      </c>
      <c r="U180" s="224">
        <f>OIS!U$38</f>
        <v>1.5673685234359775</v>
      </c>
      <c r="V180" s="224">
        <f>OIS!V$38</f>
        <v>1.5140420045323335</v>
      </c>
      <c r="W180" s="224">
        <f>OIS!W$38</f>
        <v>1.5278481287986565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IE: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2466.9782459150806</v>
      </c>
      <c r="C5" s="225">
        <f t="shared" si="0"/>
        <v>2435.2385210652697</v>
      </c>
      <c r="D5" s="225">
        <f t="shared" si="0"/>
        <v>2343.9321582107173</v>
      </c>
      <c r="E5" s="225">
        <f t="shared" si="0"/>
        <v>2380.7006878755828</v>
      </c>
      <c r="F5" s="225">
        <f t="shared" si="0"/>
        <v>2371.248667239066</v>
      </c>
      <c r="G5" s="225">
        <f t="shared" si="0"/>
        <v>2471.5929492682953</v>
      </c>
      <c r="H5" s="225">
        <f t="shared" si="0"/>
        <v>2488.3085984514792</v>
      </c>
      <c r="I5" s="225">
        <f t="shared" si="0"/>
        <v>2310.7960447112505</v>
      </c>
      <c r="J5" s="225">
        <f t="shared" si="0"/>
        <v>2230.9496990541702</v>
      </c>
      <c r="K5" s="225">
        <f t="shared" si="0"/>
        <v>1841.2208082545139</v>
      </c>
      <c r="L5" s="225">
        <f t="shared" si="0"/>
        <v>1900.3591573516767</v>
      </c>
      <c r="M5" s="225">
        <f t="shared" si="0"/>
        <v>1729.1171969045572</v>
      </c>
      <c r="N5" s="225">
        <f t="shared" si="0"/>
        <v>1763.9704213241616</v>
      </c>
      <c r="O5" s="225">
        <f t="shared" si="0"/>
        <v>1842.4989681857262</v>
      </c>
      <c r="P5" s="225">
        <f t="shared" si="0"/>
        <v>1993.9926053310401</v>
      </c>
      <c r="Q5" s="225">
        <f t="shared" si="0"/>
        <v>1994.3550300945831</v>
      </c>
      <c r="R5" s="225">
        <f t="shared" si="0"/>
        <v>2059.8290627687011</v>
      </c>
      <c r="S5" s="225">
        <f t="shared" si="0"/>
        <v>2125.1620808254515</v>
      </c>
      <c r="T5" s="225">
        <f t="shared" si="0"/>
        <v>2179.5351676698192</v>
      </c>
      <c r="U5" s="225">
        <f t="shared" si="0"/>
        <v>2167.5860705073082</v>
      </c>
      <c r="V5" s="225">
        <f t="shared" si="0"/>
        <v>2172.9791917454859</v>
      </c>
      <c r="W5" s="225">
        <f t="shared" si="0"/>
        <v>2245.9141874462598</v>
      </c>
    </row>
    <row r="6" spans="1:23" ht="12" customHeight="1" x14ac:dyDescent="0.25">
      <c r="A6" s="202" t="s">
        <v>92</v>
      </c>
      <c r="B6" s="226">
        <v>29.610478191751021</v>
      </c>
      <c r="C6" s="226">
        <v>30.046992130419326</v>
      </c>
      <c r="D6" s="226">
        <v>30.543647116961072</v>
      </c>
      <c r="E6" s="226">
        <v>31.615890419785849</v>
      </c>
      <c r="F6" s="226">
        <v>30.744160338521468</v>
      </c>
      <c r="G6" s="226">
        <v>30.853791722894819</v>
      </c>
      <c r="H6" s="226">
        <v>31.364954099645566</v>
      </c>
      <c r="I6" s="226">
        <v>29.347381165362112</v>
      </c>
      <c r="J6" s="226">
        <v>27.625725164613918</v>
      </c>
      <c r="K6" s="226">
        <v>23.102718409247373</v>
      </c>
      <c r="L6" s="226">
        <v>22.475000364655905</v>
      </c>
      <c r="M6" s="226">
        <v>21.16810870932207</v>
      </c>
      <c r="N6" s="226">
        <v>22.053417876744653</v>
      </c>
      <c r="O6" s="226">
        <v>22.054071166193797</v>
      </c>
      <c r="P6" s="226">
        <v>23.552767134095532</v>
      </c>
      <c r="Q6" s="226">
        <v>21.741460200315949</v>
      </c>
      <c r="R6" s="226">
        <v>22.489406295695414</v>
      </c>
      <c r="S6" s="226">
        <v>22.355206638437025</v>
      </c>
      <c r="T6" s="226">
        <v>20.818428489546307</v>
      </c>
      <c r="U6" s="226">
        <v>20.777914259555441</v>
      </c>
      <c r="V6" s="226">
        <v>21.552548581107516</v>
      </c>
      <c r="W6" s="226">
        <v>22.534796124524846</v>
      </c>
    </row>
    <row r="7" spans="1:23" ht="12" customHeight="1" x14ac:dyDescent="0.25">
      <c r="A7" s="202" t="s">
        <v>93</v>
      </c>
      <c r="B7" s="226">
        <v>44.394188160668186</v>
      </c>
      <c r="C7" s="226">
        <v>44.260143819488974</v>
      </c>
      <c r="D7" s="226">
        <v>42.599614079716282</v>
      </c>
      <c r="E7" s="226">
        <v>42.617940267225862</v>
      </c>
      <c r="F7" s="226">
        <v>39.454573786652297</v>
      </c>
      <c r="G7" s="226">
        <v>42.91701039944445</v>
      </c>
      <c r="H7" s="226">
        <v>42.644968825803787</v>
      </c>
      <c r="I7" s="226">
        <v>39.957812240715448</v>
      </c>
      <c r="J7" s="226">
        <v>40.270307273421913</v>
      </c>
      <c r="K7" s="226">
        <v>35.614952114835688</v>
      </c>
      <c r="L7" s="226">
        <v>35.246439912898524</v>
      </c>
      <c r="M7" s="226">
        <v>31.189014919482336</v>
      </c>
      <c r="N7" s="226">
        <v>33.552466526425761</v>
      </c>
      <c r="O7" s="226">
        <v>34.188374577875187</v>
      </c>
      <c r="P7" s="226">
        <v>35.184914640788371</v>
      </c>
      <c r="Q7" s="226">
        <v>33.502574006735642</v>
      </c>
      <c r="R7" s="226">
        <v>33.833500236784246</v>
      </c>
      <c r="S7" s="226">
        <v>33.478713273343317</v>
      </c>
      <c r="T7" s="226">
        <v>30.341348007189399</v>
      </c>
      <c r="U7" s="226">
        <v>31.164215404083521</v>
      </c>
      <c r="V7" s="226">
        <v>32.493372958394588</v>
      </c>
      <c r="W7" s="226">
        <v>32.205535701922564</v>
      </c>
    </row>
    <row r="8" spans="1:23" ht="12" customHeight="1" x14ac:dyDescent="0.25">
      <c r="A8" s="202" t="s">
        <v>94</v>
      </c>
      <c r="B8" s="226">
        <v>80.445363271187489</v>
      </c>
      <c r="C8" s="226">
        <v>78.222782073971288</v>
      </c>
      <c r="D8" s="226">
        <v>76.259370297378496</v>
      </c>
      <c r="E8" s="226">
        <v>76.450664358159685</v>
      </c>
      <c r="F8" s="226">
        <v>71.895632599270456</v>
      </c>
      <c r="G8" s="226">
        <v>73.721269897190069</v>
      </c>
      <c r="H8" s="226">
        <v>76.3380310755404</v>
      </c>
      <c r="I8" s="226">
        <v>69.707937370180545</v>
      </c>
      <c r="J8" s="226">
        <v>69.474349717316443</v>
      </c>
      <c r="K8" s="226">
        <v>62.351989192457452</v>
      </c>
      <c r="L8" s="226">
        <v>63.808223587095284</v>
      </c>
      <c r="M8" s="226">
        <v>57.449483055730859</v>
      </c>
      <c r="N8" s="226">
        <v>58.970515973040335</v>
      </c>
      <c r="O8" s="226">
        <v>61.343663920515233</v>
      </c>
      <c r="P8" s="226">
        <v>63.17019272376205</v>
      </c>
      <c r="Q8" s="226">
        <v>61.018676714793799</v>
      </c>
      <c r="R8" s="226">
        <v>62.371619392562785</v>
      </c>
      <c r="S8" s="226">
        <v>62.582194307115657</v>
      </c>
      <c r="T8" s="226">
        <v>57.823589186284593</v>
      </c>
      <c r="U8" s="226">
        <v>58.446812188719939</v>
      </c>
      <c r="V8" s="226">
        <v>60.287860666285802</v>
      </c>
      <c r="W8" s="226">
        <v>60.340527069385203</v>
      </c>
    </row>
    <row r="9" spans="1:23" ht="12" customHeight="1" x14ac:dyDescent="0.25">
      <c r="A9" s="202" t="s">
        <v>95</v>
      </c>
      <c r="B9" s="226">
        <v>76.621104974974173</v>
      </c>
      <c r="C9" s="226">
        <v>76.549030859363867</v>
      </c>
      <c r="D9" s="226">
        <v>74.29878991502919</v>
      </c>
      <c r="E9" s="226">
        <v>73.530333336842077</v>
      </c>
      <c r="F9" s="226">
        <v>66.948578620490551</v>
      </c>
      <c r="G9" s="226">
        <v>71.329765038478385</v>
      </c>
      <c r="H9" s="226">
        <v>69.856799149557304</v>
      </c>
      <c r="I9" s="226">
        <v>65.504265031394866</v>
      </c>
      <c r="J9" s="226">
        <v>64.948349475130811</v>
      </c>
      <c r="K9" s="226">
        <v>61.624952365570742</v>
      </c>
      <c r="L9" s="226">
        <v>61.468929499980611</v>
      </c>
      <c r="M9" s="226">
        <v>54.554510556374872</v>
      </c>
      <c r="N9" s="226">
        <v>58.264599945615643</v>
      </c>
      <c r="O9" s="226">
        <v>58.849683655271839</v>
      </c>
      <c r="P9" s="226">
        <v>60.637090411984069</v>
      </c>
      <c r="Q9" s="226">
        <v>59.279315892961662</v>
      </c>
      <c r="R9" s="226">
        <v>59.927860678332486</v>
      </c>
      <c r="S9" s="226">
        <v>60.101483766463268</v>
      </c>
      <c r="T9" s="226">
        <v>53.489111058510261</v>
      </c>
      <c r="U9" s="226">
        <v>54.283799292583907</v>
      </c>
      <c r="V9" s="226">
        <v>56.834434267245491</v>
      </c>
      <c r="W9" s="226">
        <v>56.736172887897553</v>
      </c>
    </row>
    <row r="10" spans="1:23" ht="12" customHeight="1" x14ac:dyDescent="0.25">
      <c r="A10" s="36" t="s">
        <v>96</v>
      </c>
      <c r="B10" s="227">
        <f t="shared" ref="B10:W10" si="1">SUM(B11:B15)</f>
        <v>56.527646460928736</v>
      </c>
      <c r="C10" s="227">
        <f t="shared" si="1"/>
        <v>56.729184279413758</v>
      </c>
      <c r="D10" s="227">
        <f t="shared" si="1"/>
        <v>53.357261600302408</v>
      </c>
      <c r="E10" s="227">
        <f t="shared" si="1"/>
        <v>52.457139479981457</v>
      </c>
      <c r="F10" s="227">
        <f t="shared" si="1"/>
        <v>49.093007217517851</v>
      </c>
      <c r="G10" s="227">
        <f t="shared" si="1"/>
        <v>45.484744827964221</v>
      </c>
      <c r="H10" s="227">
        <f t="shared" si="1"/>
        <v>43.85471912339122</v>
      </c>
      <c r="I10" s="227">
        <f t="shared" si="1"/>
        <v>39.041450702270446</v>
      </c>
      <c r="J10" s="227">
        <f t="shared" si="1"/>
        <v>37.502008366467152</v>
      </c>
      <c r="K10" s="227">
        <f t="shared" si="1"/>
        <v>32.35281020027152</v>
      </c>
      <c r="L10" s="227">
        <f t="shared" si="1"/>
        <v>32.110708470249264</v>
      </c>
      <c r="M10" s="227">
        <f t="shared" si="1"/>
        <v>30.216259619972469</v>
      </c>
      <c r="N10" s="227">
        <f t="shared" si="1"/>
        <v>30.802405980341224</v>
      </c>
      <c r="O10" s="227">
        <f t="shared" si="1"/>
        <v>30.340561971508553</v>
      </c>
      <c r="P10" s="227">
        <f t="shared" si="1"/>
        <v>34.357423822180209</v>
      </c>
      <c r="Q10" s="227">
        <f t="shared" si="1"/>
        <v>33.801479096726311</v>
      </c>
      <c r="R10" s="227">
        <f t="shared" si="1"/>
        <v>36.749172018577866</v>
      </c>
      <c r="S10" s="227">
        <f t="shared" si="1"/>
        <v>37.255469243723269</v>
      </c>
      <c r="T10" s="227">
        <f t="shared" si="1"/>
        <v>36.368355295391353</v>
      </c>
      <c r="U10" s="227">
        <f t="shared" si="1"/>
        <v>36.204213302755534</v>
      </c>
      <c r="V10" s="227">
        <f t="shared" si="1"/>
        <v>37.721186459502924</v>
      </c>
      <c r="W10" s="227">
        <f t="shared" si="1"/>
        <v>39.649176230269305</v>
      </c>
    </row>
    <row r="11" spans="1:23" ht="12" customHeight="1" x14ac:dyDescent="0.25">
      <c r="A11" s="37" t="s">
        <v>83</v>
      </c>
      <c r="B11" s="228">
        <v>7.9891199925229497</v>
      </c>
      <c r="C11" s="228">
        <v>7.241591733232374</v>
      </c>
      <c r="D11" s="228">
        <v>6.1830596514061416</v>
      </c>
      <c r="E11" s="228">
        <v>5.5033703348689373</v>
      </c>
      <c r="F11" s="228">
        <v>4.1750919294962534</v>
      </c>
      <c r="G11" s="228">
        <v>3.9061159179621803</v>
      </c>
      <c r="H11" s="228">
        <v>3.0214838533532373</v>
      </c>
      <c r="I11" s="228">
        <v>1.9386863327285306</v>
      </c>
      <c r="J11" s="228">
        <v>2.8542013286990917</v>
      </c>
      <c r="K11" s="228">
        <v>2.2450758040125574</v>
      </c>
      <c r="L11" s="228">
        <v>1.9454171817032699</v>
      </c>
      <c r="M11" s="228">
        <v>1.4024439882812165</v>
      </c>
      <c r="N11" s="228">
        <v>1.6615257925434919</v>
      </c>
      <c r="O11" s="228">
        <v>1.5330187563600466</v>
      </c>
      <c r="P11" s="228">
        <v>1.9613143965381221</v>
      </c>
      <c r="Q11" s="228">
        <v>1.8923104316301425</v>
      </c>
      <c r="R11" s="228">
        <v>1.4028257918365541</v>
      </c>
      <c r="S11" s="228">
        <v>1.426635940186302</v>
      </c>
      <c r="T11" s="228">
        <v>1.7525555466944978</v>
      </c>
      <c r="U11" s="228">
        <v>1.5115043250976932</v>
      </c>
      <c r="V11" s="228">
        <v>1.9810866106683056</v>
      </c>
      <c r="W11" s="228">
        <v>1.7142622275291894</v>
      </c>
    </row>
    <row r="12" spans="1:23" ht="12" customHeight="1" x14ac:dyDescent="0.25">
      <c r="A12" s="37" t="s">
        <v>72</v>
      </c>
      <c r="B12" s="228">
        <v>28.016905517988153</v>
      </c>
      <c r="C12" s="228">
        <v>28.7171190662744</v>
      </c>
      <c r="D12" s="228">
        <v>24.555029721133657</v>
      </c>
      <c r="E12" s="228">
        <v>23.425940324417024</v>
      </c>
      <c r="F12" s="228">
        <v>22.740534504008092</v>
      </c>
      <c r="G12" s="228">
        <v>18.237279038009071</v>
      </c>
      <c r="H12" s="228">
        <v>15.227307097804731</v>
      </c>
      <c r="I12" s="228">
        <v>12.717984825631655</v>
      </c>
      <c r="J12" s="228">
        <v>12.418103501666872</v>
      </c>
      <c r="K12" s="228">
        <v>10.631437496078481</v>
      </c>
      <c r="L12" s="228">
        <v>11.184295893607699</v>
      </c>
      <c r="M12" s="228">
        <v>11.561370511766825</v>
      </c>
      <c r="N12" s="228">
        <v>12.178158341884123</v>
      </c>
      <c r="O12" s="228">
        <v>10.960430361959382</v>
      </c>
      <c r="P12" s="228">
        <v>14.19866124578358</v>
      </c>
      <c r="Q12" s="228">
        <v>15.416090883385031</v>
      </c>
      <c r="R12" s="228">
        <v>17.528762820459619</v>
      </c>
      <c r="S12" s="228">
        <v>19.019134610295218</v>
      </c>
      <c r="T12" s="228">
        <v>20.163779768997848</v>
      </c>
      <c r="U12" s="228">
        <v>20.171294529808566</v>
      </c>
      <c r="V12" s="228">
        <v>19.242203918449228</v>
      </c>
      <c r="W12" s="228">
        <v>22.219933591982102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20.521620950417638</v>
      </c>
      <c r="C15" s="229">
        <v>20.770473479906986</v>
      </c>
      <c r="D15" s="229">
        <v>22.619172227762608</v>
      </c>
      <c r="E15" s="229">
        <v>23.527828820695497</v>
      </c>
      <c r="F15" s="229">
        <v>22.177380784013501</v>
      </c>
      <c r="G15" s="229">
        <v>23.341349871992975</v>
      </c>
      <c r="H15" s="229">
        <v>25.605928172233256</v>
      </c>
      <c r="I15" s="229">
        <v>24.384779543910259</v>
      </c>
      <c r="J15" s="229">
        <v>22.229703536101184</v>
      </c>
      <c r="K15" s="229">
        <v>19.476296900180483</v>
      </c>
      <c r="L15" s="229">
        <v>18.980995394938297</v>
      </c>
      <c r="M15" s="229">
        <v>17.252445119924428</v>
      </c>
      <c r="N15" s="229">
        <v>16.96272184591361</v>
      </c>
      <c r="O15" s="229">
        <v>17.847112853189124</v>
      </c>
      <c r="P15" s="229">
        <v>18.197448179858512</v>
      </c>
      <c r="Q15" s="229">
        <v>16.49307778171114</v>
      </c>
      <c r="R15" s="229">
        <v>17.817583406281695</v>
      </c>
      <c r="S15" s="229">
        <v>16.809698693241753</v>
      </c>
      <c r="T15" s="229">
        <v>14.452019979699006</v>
      </c>
      <c r="U15" s="229">
        <v>14.521414447849278</v>
      </c>
      <c r="V15" s="229">
        <v>16.49789593038539</v>
      </c>
      <c r="W15" s="229">
        <v>15.714980410758011</v>
      </c>
    </row>
    <row r="16" spans="1:23" ht="12" customHeight="1" x14ac:dyDescent="0.25">
      <c r="A16" s="39" t="s">
        <v>98</v>
      </c>
      <c r="B16" s="230">
        <f t="shared" ref="B16:W16" si="2">SUM(B17:B26)</f>
        <v>892.81607003931049</v>
      </c>
      <c r="C16" s="230">
        <f t="shared" si="2"/>
        <v>839.79022281197126</v>
      </c>
      <c r="D16" s="230">
        <f t="shared" si="2"/>
        <v>796.5052430525908</v>
      </c>
      <c r="E16" s="230">
        <f t="shared" si="2"/>
        <v>772.29122071500831</v>
      </c>
      <c r="F16" s="230">
        <f t="shared" si="2"/>
        <v>769.79014109295247</v>
      </c>
      <c r="G16" s="230">
        <f t="shared" si="2"/>
        <v>823.90814435448476</v>
      </c>
      <c r="H16" s="230">
        <f t="shared" si="2"/>
        <v>819.22234418933647</v>
      </c>
      <c r="I16" s="230">
        <f t="shared" si="2"/>
        <v>724.00338903040756</v>
      </c>
      <c r="J16" s="230">
        <f t="shared" si="2"/>
        <v>717.39146497864874</v>
      </c>
      <c r="K16" s="230">
        <f t="shared" si="2"/>
        <v>650.20244118884671</v>
      </c>
      <c r="L16" s="230">
        <f t="shared" si="2"/>
        <v>728.52782989712261</v>
      </c>
      <c r="M16" s="230">
        <f t="shared" si="2"/>
        <v>652.96908822931562</v>
      </c>
      <c r="N16" s="230">
        <f t="shared" si="2"/>
        <v>656.90121017758383</v>
      </c>
      <c r="O16" s="230">
        <f t="shared" si="2"/>
        <v>696.28947533192104</v>
      </c>
      <c r="P16" s="230">
        <f t="shared" si="2"/>
        <v>734.41521737990263</v>
      </c>
      <c r="Q16" s="230">
        <f t="shared" si="2"/>
        <v>740.90265686102134</v>
      </c>
      <c r="R16" s="230">
        <f t="shared" si="2"/>
        <v>754.78932191997387</v>
      </c>
      <c r="S16" s="230">
        <f t="shared" si="2"/>
        <v>797.5957012682486</v>
      </c>
      <c r="T16" s="230">
        <f t="shared" si="2"/>
        <v>825.7517334755662</v>
      </c>
      <c r="U16" s="230">
        <f t="shared" si="2"/>
        <v>812.83523906430719</v>
      </c>
      <c r="V16" s="230">
        <f t="shared" si="2"/>
        <v>809.24931008725434</v>
      </c>
      <c r="W16" s="230">
        <f t="shared" si="2"/>
        <v>825.18518910677506</v>
      </c>
    </row>
    <row r="17" spans="1:23" ht="12" customHeight="1" x14ac:dyDescent="0.25">
      <c r="A17" s="46" t="s">
        <v>30</v>
      </c>
      <c r="B17" s="231">
        <v>34.643671208205845</v>
      </c>
      <c r="C17" s="231">
        <v>26.97595393104481</v>
      </c>
      <c r="D17" s="231">
        <v>21.899037939864847</v>
      </c>
      <c r="E17" s="231">
        <v>34.272779443682282</v>
      </c>
      <c r="F17" s="231">
        <v>32.295825746428648</v>
      </c>
      <c r="G17" s="231">
        <v>46.891974881922387</v>
      </c>
      <c r="H17" s="231">
        <v>25.067965664371549</v>
      </c>
      <c r="I17" s="231">
        <v>24.551213289102446</v>
      </c>
      <c r="J17" s="231">
        <v>21.979149474195427</v>
      </c>
      <c r="K17" s="231">
        <v>16.926746253016645</v>
      </c>
      <c r="L17" s="231">
        <v>18.292759672633441</v>
      </c>
      <c r="M17" s="231">
        <v>17.798764508080865</v>
      </c>
      <c r="N17" s="231">
        <v>17.486793503871311</v>
      </c>
      <c r="O17" s="231">
        <v>18.176316412955487</v>
      </c>
      <c r="P17" s="231">
        <v>18.657695360577353</v>
      </c>
      <c r="Q17" s="231">
        <v>19.565569809141074</v>
      </c>
      <c r="R17" s="231">
        <v>18.473020184915672</v>
      </c>
      <c r="S17" s="231">
        <v>18.98514084714218</v>
      </c>
      <c r="T17" s="231">
        <v>16.273530158326096</v>
      </c>
      <c r="U17" s="231">
        <v>1.2255307600810106</v>
      </c>
      <c r="V17" s="231">
        <v>1.1566108656559118</v>
      </c>
      <c r="W17" s="231">
        <v>1.4306190733688759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29.53691328993153</v>
      </c>
      <c r="C19" s="231">
        <v>32.14415168168351</v>
      </c>
      <c r="D19" s="231">
        <v>28.733534674559639</v>
      </c>
      <c r="E19" s="231">
        <v>23.925564522036847</v>
      </c>
      <c r="F19" s="231">
        <v>19.525110564708164</v>
      </c>
      <c r="G19" s="231">
        <v>24.084623622621148</v>
      </c>
      <c r="H19" s="231">
        <v>22.17731185786214</v>
      </c>
      <c r="I19" s="231">
        <v>17.352024995468934</v>
      </c>
      <c r="J19" s="231">
        <v>18.660151721213687</v>
      </c>
      <c r="K19" s="231">
        <v>16.372731338530858</v>
      </c>
      <c r="L19" s="231">
        <v>23.778808275113406</v>
      </c>
      <c r="M19" s="231">
        <v>23.044793892039383</v>
      </c>
      <c r="N19" s="231">
        <v>21.369306031062749</v>
      </c>
      <c r="O19" s="231">
        <v>29.489154902786513</v>
      </c>
      <c r="P19" s="231">
        <v>30.640558940495058</v>
      </c>
      <c r="Q19" s="231">
        <v>30.449717995379039</v>
      </c>
      <c r="R19" s="231">
        <v>37.122172255916766</v>
      </c>
      <c r="S19" s="231">
        <v>38.877668519683773</v>
      </c>
      <c r="T19" s="231">
        <v>40.056071912087432</v>
      </c>
      <c r="U19" s="231">
        <v>42.882453659916003</v>
      </c>
      <c r="V19" s="231">
        <v>43.261693989589368</v>
      </c>
      <c r="W19" s="231">
        <v>47.541467521268316</v>
      </c>
    </row>
    <row r="20" spans="1:23" ht="12" customHeight="1" x14ac:dyDescent="0.25">
      <c r="A20" s="46" t="s">
        <v>83</v>
      </c>
      <c r="B20" s="231">
        <v>56.424808751958558</v>
      </c>
      <c r="C20" s="231">
        <v>52.378337929686211</v>
      </c>
      <c r="D20" s="231">
        <v>52.837701256010476</v>
      </c>
      <c r="E20" s="231">
        <v>49.843881288968696</v>
      </c>
      <c r="F20" s="231">
        <v>39.850102057665119</v>
      </c>
      <c r="G20" s="231">
        <v>35.893837147019646</v>
      </c>
      <c r="H20" s="231">
        <v>32.663320469634499</v>
      </c>
      <c r="I20" s="231">
        <v>28.659156000714987</v>
      </c>
      <c r="J20" s="231">
        <v>43.858137885962414</v>
      </c>
      <c r="K20" s="231">
        <v>33.331178004329402</v>
      </c>
      <c r="L20" s="231">
        <v>30.779092964082263</v>
      </c>
      <c r="M20" s="231">
        <v>22.004857200923983</v>
      </c>
      <c r="N20" s="231">
        <v>25.894883194272719</v>
      </c>
      <c r="O20" s="231">
        <v>28.245632036768669</v>
      </c>
      <c r="P20" s="231">
        <v>30.132657505523017</v>
      </c>
      <c r="Q20" s="231">
        <v>25.846781795469571</v>
      </c>
      <c r="R20" s="231">
        <v>20.80981444769013</v>
      </c>
      <c r="S20" s="231">
        <v>20.386271725666241</v>
      </c>
      <c r="T20" s="231">
        <v>21.828628414242054</v>
      </c>
      <c r="U20" s="231">
        <v>18.004362742736909</v>
      </c>
      <c r="V20" s="231">
        <v>27.988509461796522</v>
      </c>
      <c r="W20" s="231">
        <v>19.362171035100356</v>
      </c>
    </row>
    <row r="21" spans="1:23" ht="12" customHeight="1" x14ac:dyDescent="0.25">
      <c r="A21" s="46" t="s">
        <v>70</v>
      </c>
      <c r="B21" s="231">
        <v>398.84365601026906</v>
      </c>
      <c r="C21" s="231">
        <v>335.63812392133673</v>
      </c>
      <c r="D21" s="231">
        <v>308.0772860366194</v>
      </c>
      <c r="E21" s="231">
        <v>281.47653314111142</v>
      </c>
      <c r="F21" s="231">
        <v>273.16620121908778</v>
      </c>
      <c r="G21" s="231">
        <v>282.55547408845877</v>
      </c>
      <c r="H21" s="231">
        <v>281.09780194215108</v>
      </c>
      <c r="I21" s="231">
        <v>207.00210277526961</v>
      </c>
      <c r="J21" s="231">
        <v>193.7136443456202</v>
      </c>
      <c r="K21" s="231">
        <v>137.66496008449366</v>
      </c>
      <c r="L21" s="231">
        <v>185.84457803088981</v>
      </c>
      <c r="M21" s="231">
        <v>101.23027598258562</v>
      </c>
      <c r="N21" s="231">
        <v>65.380076489692769</v>
      </c>
      <c r="O21" s="231">
        <v>84.191847336655826</v>
      </c>
      <c r="P21" s="231">
        <v>46.424629799833781</v>
      </c>
      <c r="Q21" s="231">
        <v>26.44815286766692</v>
      </c>
      <c r="R21" s="231">
        <v>19.166294593011404</v>
      </c>
      <c r="S21" s="231">
        <v>22.818882936384014</v>
      </c>
      <c r="T21" s="231">
        <v>22.376084742492939</v>
      </c>
      <c r="U21" s="231">
        <v>21.159039679839381</v>
      </c>
      <c r="V21" s="231">
        <v>20.965970562307433</v>
      </c>
      <c r="W21" s="231">
        <v>15.917954671603203</v>
      </c>
    </row>
    <row r="22" spans="1:23" ht="12" customHeight="1" x14ac:dyDescent="0.25">
      <c r="A22" s="46" t="s">
        <v>34</v>
      </c>
      <c r="B22" s="231">
        <v>50.408407620635813</v>
      </c>
      <c r="C22" s="231">
        <v>52.41050166886717</v>
      </c>
      <c r="D22" s="231">
        <v>48.112031509845451</v>
      </c>
      <c r="E22" s="231">
        <v>46.514334393729982</v>
      </c>
      <c r="F22" s="231">
        <v>43.35720302063902</v>
      </c>
      <c r="G22" s="231">
        <v>36.531485099473599</v>
      </c>
      <c r="H22" s="231">
        <v>31.066861735185707</v>
      </c>
      <c r="I22" s="231">
        <v>37.824044689769721</v>
      </c>
      <c r="J22" s="231">
        <v>33.888099008927114</v>
      </c>
      <c r="K22" s="231">
        <v>21.037676880126924</v>
      </c>
      <c r="L22" s="231">
        <v>21.900519355455565</v>
      </c>
      <c r="M22" s="231">
        <v>20.301834632406024</v>
      </c>
      <c r="N22" s="231">
        <v>22.968438472639459</v>
      </c>
      <c r="O22" s="231">
        <v>21.408767531663866</v>
      </c>
      <c r="P22" s="231">
        <v>21.75325045047482</v>
      </c>
      <c r="Q22" s="231">
        <v>19.150361307157059</v>
      </c>
      <c r="R22" s="231">
        <v>17.437377270992872</v>
      </c>
      <c r="S22" s="231">
        <v>18.235422558255742</v>
      </c>
      <c r="T22" s="231">
        <v>17.646111286519936</v>
      </c>
      <c r="U22" s="231">
        <v>16.869317441874699</v>
      </c>
      <c r="V22" s="231">
        <v>12.437781173899042</v>
      </c>
      <c r="W22" s="231">
        <v>13.714853697818004</v>
      </c>
    </row>
    <row r="23" spans="1:23" ht="12" customHeight="1" x14ac:dyDescent="0.25">
      <c r="A23" s="46" t="s">
        <v>72</v>
      </c>
      <c r="B23" s="231">
        <v>226.94253405320305</v>
      </c>
      <c r="C23" s="231">
        <v>231.23386735183041</v>
      </c>
      <c r="D23" s="231">
        <v>227.83636530803443</v>
      </c>
      <c r="E23" s="231">
        <v>232.5990565589245</v>
      </c>
      <c r="F23" s="231">
        <v>237.82579306822976</v>
      </c>
      <c r="G23" s="231">
        <v>238.48978648917046</v>
      </c>
      <c r="H23" s="231">
        <v>264.72449094741336</v>
      </c>
      <c r="I23" s="231">
        <v>257.46652397897759</v>
      </c>
      <c r="J23" s="231">
        <v>276.83355572456992</v>
      </c>
      <c r="K23" s="231">
        <v>303.47771240122688</v>
      </c>
      <c r="L23" s="231">
        <v>311.28395729324723</v>
      </c>
      <c r="M23" s="231">
        <v>346.47308244302798</v>
      </c>
      <c r="N23" s="231">
        <v>393.41323118663428</v>
      </c>
      <c r="O23" s="231">
        <v>399.61582474673264</v>
      </c>
      <c r="P23" s="231">
        <v>444.72902544306282</v>
      </c>
      <c r="Q23" s="231">
        <v>475.26897382243311</v>
      </c>
      <c r="R23" s="231">
        <v>507.39107051923503</v>
      </c>
      <c r="S23" s="231">
        <v>528.82268119979653</v>
      </c>
      <c r="T23" s="231">
        <v>553.45541078293525</v>
      </c>
      <c r="U23" s="231">
        <v>565.64662966384617</v>
      </c>
      <c r="V23" s="231">
        <v>564.21993369320228</v>
      </c>
      <c r="W23" s="231">
        <v>602.19235968557643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96.016079105106698</v>
      </c>
      <c r="C25" s="231">
        <v>109.00928632752247</v>
      </c>
      <c r="D25" s="231">
        <v>109.00928632765643</v>
      </c>
      <c r="E25" s="231">
        <v>103.65907136655456</v>
      </c>
      <c r="F25" s="231">
        <v>123.76990541619398</v>
      </c>
      <c r="G25" s="231">
        <v>159.46096302581876</v>
      </c>
      <c r="H25" s="231">
        <v>162.42459157271824</v>
      </c>
      <c r="I25" s="231">
        <v>151.14832330110428</v>
      </c>
      <c r="J25" s="231">
        <v>128.45872681815999</v>
      </c>
      <c r="K25" s="231">
        <v>121.39143622712237</v>
      </c>
      <c r="L25" s="231">
        <v>136.64811430570089</v>
      </c>
      <c r="M25" s="231">
        <v>122.11547957025178</v>
      </c>
      <c r="N25" s="231">
        <v>110.38848129941046</v>
      </c>
      <c r="O25" s="231">
        <v>115.16193236435797</v>
      </c>
      <c r="P25" s="231">
        <v>142.07739987993583</v>
      </c>
      <c r="Q25" s="231">
        <v>144.17309926377453</v>
      </c>
      <c r="R25" s="231">
        <v>134.38957264821209</v>
      </c>
      <c r="S25" s="231">
        <v>149.4696334813201</v>
      </c>
      <c r="T25" s="231">
        <v>154.11589617896252</v>
      </c>
      <c r="U25" s="231">
        <v>147.04790511601294</v>
      </c>
      <c r="V25" s="231">
        <v>139.21881034080383</v>
      </c>
      <c r="W25" s="231">
        <v>125.02576342203986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</row>
    <row r="27" spans="1:23" ht="12" customHeight="1" x14ac:dyDescent="0.25">
      <c r="A27" s="39" t="s">
        <v>99</v>
      </c>
      <c r="B27" s="230">
        <f t="shared" ref="B27:W27" si="3">SUM(B28:B37)</f>
        <v>1286.5633948162604</v>
      </c>
      <c r="C27" s="230">
        <f t="shared" si="3"/>
        <v>1309.6401650906412</v>
      </c>
      <c r="D27" s="230">
        <f t="shared" si="3"/>
        <v>1270.368232148739</v>
      </c>
      <c r="E27" s="230">
        <f t="shared" si="3"/>
        <v>1331.7374992985797</v>
      </c>
      <c r="F27" s="230">
        <f t="shared" si="3"/>
        <v>1343.3225735836609</v>
      </c>
      <c r="G27" s="230">
        <f t="shared" si="3"/>
        <v>1383.3782230278384</v>
      </c>
      <c r="H27" s="230">
        <f t="shared" si="3"/>
        <v>1405.0267819882047</v>
      </c>
      <c r="I27" s="230">
        <f t="shared" si="3"/>
        <v>1343.2338091709194</v>
      </c>
      <c r="J27" s="230">
        <f t="shared" si="3"/>
        <v>1273.7374940785712</v>
      </c>
      <c r="K27" s="230">
        <f t="shared" si="3"/>
        <v>975.97094478328461</v>
      </c>
      <c r="L27" s="230">
        <f t="shared" si="3"/>
        <v>956.72202561967447</v>
      </c>
      <c r="M27" s="230">
        <f t="shared" si="3"/>
        <v>881.57073181435908</v>
      </c>
      <c r="N27" s="230">
        <f t="shared" si="3"/>
        <v>903.42580484441021</v>
      </c>
      <c r="O27" s="230">
        <f t="shared" si="3"/>
        <v>939.43313756244061</v>
      </c>
      <c r="P27" s="230">
        <f t="shared" si="3"/>
        <v>1042.6749992183272</v>
      </c>
      <c r="Q27" s="230">
        <f t="shared" si="3"/>
        <v>1044.1088673220283</v>
      </c>
      <c r="R27" s="230">
        <f t="shared" si="3"/>
        <v>1089.6681822267747</v>
      </c>
      <c r="S27" s="230">
        <f t="shared" si="3"/>
        <v>1111.7933123281205</v>
      </c>
      <c r="T27" s="230">
        <f t="shared" si="3"/>
        <v>1154.9426021573311</v>
      </c>
      <c r="U27" s="230">
        <f t="shared" si="3"/>
        <v>1153.8738769953029</v>
      </c>
      <c r="V27" s="230">
        <f t="shared" si="3"/>
        <v>1154.840478725695</v>
      </c>
      <c r="W27" s="230">
        <f t="shared" si="3"/>
        <v>1209.2627903254852</v>
      </c>
    </row>
    <row r="28" spans="1:23" ht="12" customHeight="1" x14ac:dyDescent="0.25">
      <c r="A28" s="18" t="s">
        <v>30</v>
      </c>
      <c r="B28" s="232">
        <v>77.994935842524995</v>
      </c>
      <c r="C28" s="232">
        <v>102.24674598297065</v>
      </c>
      <c r="D28" s="232">
        <v>100.24361038343696</v>
      </c>
      <c r="E28" s="232">
        <v>141.13126182888868</v>
      </c>
      <c r="F28" s="232">
        <v>161.82833590447422</v>
      </c>
      <c r="G28" s="232">
        <v>165.00828307164599</v>
      </c>
      <c r="H28" s="232">
        <v>157.72377982144096</v>
      </c>
      <c r="I28" s="232">
        <v>161.46993890350288</v>
      </c>
      <c r="J28" s="232">
        <v>143.27854614059393</v>
      </c>
      <c r="K28" s="232">
        <v>95.765773093500982</v>
      </c>
      <c r="L28" s="232">
        <v>106.00122141077155</v>
      </c>
      <c r="M28" s="232">
        <v>91.588079859932918</v>
      </c>
      <c r="N28" s="232">
        <v>79.898761096300646</v>
      </c>
      <c r="O28" s="232">
        <v>64.283356845857924</v>
      </c>
      <c r="P28" s="232">
        <v>88.666724243893839</v>
      </c>
      <c r="Q28" s="232">
        <v>86.709924601864941</v>
      </c>
      <c r="R28" s="232">
        <v>88.426635876993174</v>
      </c>
      <c r="S28" s="232">
        <v>83.657937398773541</v>
      </c>
      <c r="T28" s="232">
        <v>89.569204149498489</v>
      </c>
      <c r="U28" s="232">
        <v>77.92545806193101</v>
      </c>
      <c r="V28" s="232">
        <v>74.936510372521212</v>
      </c>
      <c r="W28" s="232">
        <v>87.945907151910575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24.904015342914558</v>
      </c>
      <c r="C30" s="232">
        <v>22.103053821325943</v>
      </c>
      <c r="D30" s="232">
        <v>20.934221129395649</v>
      </c>
      <c r="E30" s="232">
        <v>23.088622924222822</v>
      </c>
      <c r="F30" s="232">
        <v>26.197159426693382</v>
      </c>
      <c r="G30" s="232">
        <v>24.490612834816506</v>
      </c>
      <c r="H30" s="232">
        <v>22.899558305508446</v>
      </c>
      <c r="I30" s="232">
        <v>24.894406646835446</v>
      </c>
      <c r="J30" s="232">
        <v>23.830819903893783</v>
      </c>
      <c r="K30" s="232">
        <v>10.548162900506117</v>
      </c>
      <c r="L30" s="232">
        <v>12.436239016374124</v>
      </c>
      <c r="M30" s="232">
        <v>11.294930957487697</v>
      </c>
      <c r="N30" s="232">
        <v>11.773342292239057</v>
      </c>
      <c r="O30" s="232">
        <v>15.496313712862669</v>
      </c>
      <c r="P30" s="232">
        <v>17.378185685472264</v>
      </c>
      <c r="Q30" s="232">
        <v>14.308407542024227</v>
      </c>
      <c r="R30" s="232">
        <v>17.402075379508858</v>
      </c>
      <c r="S30" s="232">
        <v>17.291033114022163</v>
      </c>
      <c r="T30" s="232">
        <v>19.074624562547129</v>
      </c>
      <c r="U30" s="232">
        <v>19.467417363299802</v>
      </c>
      <c r="V30" s="232">
        <v>20.739165855638468</v>
      </c>
      <c r="W30" s="232">
        <v>21.029899632643975</v>
      </c>
    </row>
    <row r="31" spans="1:23" ht="12" customHeight="1" x14ac:dyDescent="0.25">
      <c r="A31" s="18" t="s">
        <v>83</v>
      </c>
      <c r="B31" s="232">
        <v>120.33938165964577</v>
      </c>
      <c r="C31" s="232">
        <v>123.48333774894724</v>
      </c>
      <c r="D31" s="232">
        <v>122.02506884322823</v>
      </c>
      <c r="E31" s="232">
        <v>120.34767528931795</v>
      </c>
      <c r="F31" s="232">
        <v>117.66294014869416</v>
      </c>
      <c r="G31" s="232">
        <v>132.70107874929161</v>
      </c>
      <c r="H31" s="232">
        <v>122.49060410349551</v>
      </c>
      <c r="I31" s="232">
        <v>118.59484898211973</v>
      </c>
      <c r="J31" s="232">
        <v>113.14716207510631</v>
      </c>
      <c r="K31" s="232">
        <v>95.89528531461589</v>
      </c>
      <c r="L31" s="232">
        <v>69.397157953956494</v>
      </c>
      <c r="M31" s="232">
        <v>65.288227615609955</v>
      </c>
      <c r="N31" s="232">
        <v>68.016591873029</v>
      </c>
      <c r="O31" s="232">
        <v>69.327798046080218</v>
      </c>
      <c r="P31" s="232">
        <v>81.592098605247529</v>
      </c>
      <c r="Q31" s="232">
        <v>67.839841564817732</v>
      </c>
      <c r="R31" s="232">
        <v>66.627428548091544</v>
      </c>
      <c r="S31" s="232">
        <v>71.567487862952248</v>
      </c>
      <c r="T31" s="232">
        <v>76.131799702004116</v>
      </c>
      <c r="U31" s="232">
        <v>79.477340154865317</v>
      </c>
      <c r="V31" s="232">
        <v>74.289647263734636</v>
      </c>
      <c r="W31" s="232">
        <v>79.235432601514887</v>
      </c>
    </row>
    <row r="32" spans="1:23" ht="12" customHeight="1" x14ac:dyDescent="0.25">
      <c r="A32" s="18" t="s">
        <v>70</v>
      </c>
      <c r="B32" s="232">
        <v>272.86158904562086</v>
      </c>
      <c r="C32" s="232">
        <v>233.63685458253269</v>
      </c>
      <c r="D32" s="232">
        <v>209.9827311602852</v>
      </c>
      <c r="E32" s="232">
        <v>199.1570868072979</v>
      </c>
      <c r="F32" s="232">
        <v>210.42201890129064</v>
      </c>
      <c r="G32" s="232">
        <v>198.0780598754277</v>
      </c>
      <c r="H32" s="232">
        <v>216.27924019026511</v>
      </c>
      <c r="I32" s="232">
        <v>150.6976392711621</v>
      </c>
      <c r="J32" s="232">
        <v>133.20097302325348</v>
      </c>
      <c r="K32" s="232">
        <v>91.407008961078162</v>
      </c>
      <c r="L32" s="232">
        <v>125.6238656492477</v>
      </c>
      <c r="M32" s="232">
        <v>68.585029262470243</v>
      </c>
      <c r="N32" s="232">
        <v>43.151479830169649</v>
      </c>
      <c r="O32" s="232">
        <v>53.619932542965813</v>
      </c>
      <c r="P32" s="232">
        <v>28.474424370415562</v>
      </c>
      <c r="Q32" s="232">
        <v>14.409800700690766</v>
      </c>
      <c r="R32" s="232">
        <v>10.173086318424538</v>
      </c>
      <c r="S32" s="232">
        <v>7.448099006866201</v>
      </c>
      <c r="T32" s="232">
        <v>8.0209057992095509</v>
      </c>
      <c r="U32" s="232">
        <v>8.3270308274693043</v>
      </c>
      <c r="V32" s="232">
        <v>8.2697989991714955</v>
      </c>
      <c r="W32" s="232">
        <v>5.4474795502368618</v>
      </c>
    </row>
    <row r="33" spans="1:23" ht="12" customHeight="1" x14ac:dyDescent="0.25">
      <c r="A33" s="18" t="s">
        <v>34</v>
      </c>
      <c r="B33" s="232">
        <v>158.25805841547754</v>
      </c>
      <c r="C33" s="232">
        <v>212.7649927421389</v>
      </c>
      <c r="D33" s="232">
        <v>193.60525137923443</v>
      </c>
      <c r="E33" s="232">
        <v>206.85333542570248</v>
      </c>
      <c r="F33" s="232">
        <v>211.42345046173415</v>
      </c>
      <c r="G33" s="232">
        <v>234.22130939751699</v>
      </c>
      <c r="H33" s="232">
        <v>230.96073929662842</v>
      </c>
      <c r="I33" s="232">
        <v>221.75377130335153</v>
      </c>
      <c r="J33" s="232">
        <v>201.07793710457247</v>
      </c>
      <c r="K33" s="232">
        <v>102.36971778883267</v>
      </c>
      <c r="L33" s="232">
        <v>59.730607041792943</v>
      </c>
      <c r="M33" s="232">
        <v>52.962739744206189</v>
      </c>
      <c r="N33" s="232">
        <v>75.65374553423932</v>
      </c>
      <c r="O33" s="232">
        <v>74.333192915455655</v>
      </c>
      <c r="P33" s="232">
        <v>98.467385834993749</v>
      </c>
      <c r="Q33" s="232">
        <v>112.34714514168215</v>
      </c>
      <c r="R33" s="232">
        <v>122.05565798266144</v>
      </c>
      <c r="S33" s="232">
        <v>119.16156798344676</v>
      </c>
      <c r="T33" s="232">
        <v>129.25079327065976</v>
      </c>
      <c r="U33" s="232">
        <v>125.8694615779018</v>
      </c>
      <c r="V33" s="232">
        <v>119.33530567046888</v>
      </c>
      <c r="W33" s="232">
        <v>135.25720133227662</v>
      </c>
    </row>
    <row r="34" spans="1:23" ht="12" customHeight="1" x14ac:dyDescent="0.25">
      <c r="A34" s="18" t="s">
        <v>72</v>
      </c>
      <c r="B34" s="232">
        <v>219.3957624924374</v>
      </c>
      <c r="C34" s="232">
        <v>208.89200584328822</v>
      </c>
      <c r="D34" s="232">
        <v>197.566386570144</v>
      </c>
      <c r="E34" s="232">
        <v>204.77440122499891</v>
      </c>
      <c r="F34" s="232">
        <v>207.9573181715283</v>
      </c>
      <c r="G34" s="232">
        <v>215.88548821314726</v>
      </c>
      <c r="H34" s="232">
        <v>237.10615552313959</v>
      </c>
      <c r="I34" s="232">
        <v>260.86467434242417</v>
      </c>
      <c r="J34" s="232">
        <v>260.35083432492377</v>
      </c>
      <c r="K34" s="232">
        <v>206.12189051542026</v>
      </c>
      <c r="L34" s="232">
        <v>214.07998413042799</v>
      </c>
      <c r="M34" s="232">
        <v>230.3543690572431</v>
      </c>
      <c r="N34" s="232">
        <v>239.59932414302074</v>
      </c>
      <c r="O34" s="232">
        <v>252.09734764281257</v>
      </c>
      <c r="P34" s="232">
        <v>284.24815166025064</v>
      </c>
      <c r="Q34" s="232">
        <v>302.52989660114673</v>
      </c>
      <c r="R34" s="232">
        <v>319.23278918825025</v>
      </c>
      <c r="S34" s="232">
        <v>330.92585400934081</v>
      </c>
      <c r="T34" s="232">
        <v>357.17565037669965</v>
      </c>
      <c r="U34" s="232">
        <v>370.07476712190828</v>
      </c>
      <c r="V34" s="232">
        <v>355.75677898336141</v>
      </c>
      <c r="W34" s="232">
        <v>377.89819683422138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9.3707658731555625</v>
      </c>
      <c r="K36" s="232">
        <v>27.426964460753823</v>
      </c>
      <c r="L36" s="232">
        <v>19.846812607454751</v>
      </c>
      <c r="M36" s="232">
        <v>29.034219483918463</v>
      </c>
      <c r="N36" s="232">
        <v>47.328887574192308</v>
      </c>
      <c r="O36" s="232">
        <v>61.444946397464861</v>
      </c>
      <c r="P36" s="232">
        <v>67.783219208628196</v>
      </c>
      <c r="Q36" s="232">
        <v>75.040658259871179</v>
      </c>
      <c r="R36" s="232">
        <v>79.126076534934953</v>
      </c>
      <c r="S36" s="232">
        <v>97.006376836822596</v>
      </c>
      <c r="T36" s="232">
        <v>95.314800295672029</v>
      </c>
      <c r="U36" s="232">
        <v>95.950719131622492</v>
      </c>
      <c r="V36" s="232">
        <v>95.915325514742136</v>
      </c>
      <c r="W36" s="232">
        <v>100.73158825465839</v>
      </c>
    </row>
    <row r="37" spans="1:23" ht="12" customHeight="1" x14ac:dyDescent="0.25">
      <c r="A37" s="47" t="s">
        <v>38</v>
      </c>
      <c r="B37" s="233">
        <v>412.80965201763945</v>
      </c>
      <c r="C37" s="233">
        <v>406.51317436943759</v>
      </c>
      <c r="D37" s="233">
        <v>426.01096268301455</v>
      </c>
      <c r="E37" s="233">
        <v>436.38511579815088</v>
      </c>
      <c r="F37" s="233">
        <v>407.83135056924607</v>
      </c>
      <c r="G37" s="233">
        <v>412.99339088599237</v>
      </c>
      <c r="H37" s="233">
        <v>417.56670474772682</v>
      </c>
      <c r="I37" s="233">
        <v>404.95852972152346</v>
      </c>
      <c r="J37" s="233">
        <v>389.48045563307176</v>
      </c>
      <c r="K37" s="233">
        <v>346.43614174857669</v>
      </c>
      <c r="L37" s="233">
        <v>349.606137809649</v>
      </c>
      <c r="M37" s="233">
        <v>332.46313583349041</v>
      </c>
      <c r="N37" s="233">
        <v>338.00367250121951</v>
      </c>
      <c r="O37" s="233">
        <v>348.83024945894095</v>
      </c>
      <c r="P37" s="233">
        <v>376.06480960942554</v>
      </c>
      <c r="Q37" s="233">
        <v>370.92319290993055</v>
      </c>
      <c r="R37" s="233">
        <v>386.62443239790986</v>
      </c>
      <c r="S37" s="233">
        <v>384.73495611589601</v>
      </c>
      <c r="T37" s="233">
        <v>380.40482400104037</v>
      </c>
      <c r="U37" s="233">
        <v>376.78168275630503</v>
      </c>
      <c r="V37" s="233">
        <v>405.59794606605669</v>
      </c>
      <c r="W37" s="233">
        <v>401.7170849680225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0.99999999999999989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0.99999999999999989</v>
      </c>
      <c r="W41" s="234">
        <f t="shared" si="4"/>
        <v>0.99999999999999989</v>
      </c>
    </row>
    <row r="42" spans="1:23" ht="12" customHeight="1" x14ac:dyDescent="0.25">
      <c r="A42" s="202" t="s">
        <v>92</v>
      </c>
      <c r="B42" s="235">
        <f t="shared" ref="B42:W42" si="5">IF(B6=0,0,B6/B$5)</f>
        <v>1.2002731779569282E-2</v>
      </c>
      <c r="C42" s="235">
        <f t="shared" si="5"/>
        <v>1.2338418545250173E-2</v>
      </c>
      <c r="D42" s="235">
        <f t="shared" si="5"/>
        <v>1.3030943327419985E-2</v>
      </c>
      <c r="E42" s="235">
        <f t="shared" si="5"/>
        <v>1.3280077827842471E-2</v>
      </c>
      <c r="F42" s="235">
        <f t="shared" si="5"/>
        <v>1.2965388558053698E-2</v>
      </c>
      <c r="G42" s="235">
        <f t="shared" si="5"/>
        <v>1.2483362898421018E-2</v>
      </c>
      <c r="H42" s="235">
        <f t="shared" si="5"/>
        <v>1.2604929356095366E-2</v>
      </c>
      <c r="I42" s="235">
        <f t="shared" si="5"/>
        <v>1.2700117447634485E-2</v>
      </c>
      <c r="J42" s="235">
        <f t="shared" si="5"/>
        <v>1.2382943988529224E-2</v>
      </c>
      <c r="K42" s="235">
        <f t="shared" si="5"/>
        <v>1.2547500172534363E-2</v>
      </c>
      <c r="L42" s="235">
        <f t="shared" si="5"/>
        <v>1.1826711954795358E-2</v>
      </c>
      <c r="M42" s="235">
        <f t="shared" si="5"/>
        <v>1.2242148043647323E-2</v>
      </c>
      <c r="N42" s="235">
        <f t="shared" si="5"/>
        <v>1.2502147207315297E-2</v>
      </c>
      <c r="O42" s="235">
        <f t="shared" si="5"/>
        <v>1.1969651840787745E-2</v>
      </c>
      <c r="P42" s="235">
        <f t="shared" si="5"/>
        <v>1.1811862827939291E-2</v>
      </c>
      <c r="Q42" s="235">
        <f t="shared" si="5"/>
        <v>1.0901499418227883E-2</v>
      </c>
      <c r="R42" s="235">
        <f t="shared" si="5"/>
        <v>1.0918093497266456E-2</v>
      </c>
      <c r="S42" s="235">
        <f t="shared" si="5"/>
        <v>1.0519294899970104E-2</v>
      </c>
      <c r="T42" s="235">
        <f t="shared" si="5"/>
        <v>9.5517745243834124E-3</v>
      </c>
      <c r="U42" s="235">
        <f t="shared" si="5"/>
        <v>9.5857389666157596E-3</v>
      </c>
      <c r="V42" s="235">
        <f t="shared" si="5"/>
        <v>9.9184330264087944E-3</v>
      </c>
      <c r="W42" s="235">
        <f t="shared" si="5"/>
        <v>1.0033685280802411E-2</v>
      </c>
    </row>
    <row r="43" spans="1:23" ht="12" customHeight="1" x14ac:dyDescent="0.25">
      <c r="A43" s="202" t="s">
        <v>93</v>
      </c>
      <c r="B43" s="235">
        <f t="shared" ref="B43:W43" si="6">IF(B7=0,0,B7/B$5)</f>
        <v>1.7995370747260469E-2</v>
      </c>
      <c r="C43" s="235">
        <f t="shared" si="6"/>
        <v>1.8174870115034086E-2</v>
      </c>
      <c r="D43" s="235">
        <f t="shared" si="6"/>
        <v>1.8174422809333981E-2</v>
      </c>
      <c r="E43" s="235">
        <f t="shared" si="6"/>
        <v>1.7901427291666792E-2</v>
      </c>
      <c r="F43" s="235">
        <f t="shared" si="6"/>
        <v>1.6638733141636615E-2</v>
      </c>
      <c r="G43" s="235">
        <f t="shared" si="6"/>
        <v>1.7364109414598327E-2</v>
      </c>
      <c r="H43" s="235">
        <f t="shared" si="6"/>
        <v>1.713813505782303E-2</v>
      </c>
      <c r="I43" s="235">
        <f t="shared" si="6"/>
        <v>1.7291795324025857E-2</v>
      </c>
      <c r="J43" s="235">
        <f t="shared" si="6"/>
        <v>1.805074641104407E-2</v>
      </c>
      <c r="K43" s="235">
        <f t="shared" si="6"/>
        <v>1.934311841098452E-2</v>
      </c>
      <c r="L43" s="235">
        <f t="shared" si="6"/>
        <v>1.8547251858442193E-2</v>
      </c>
      <c r="M43" s="235">
        <f t="shared" si="6"/>
        <v>1.8037536712558581E-2</v>
      </c>
      <c r="N43" s="235">
        <f t="shared" si="6"/>
        <v>1.9020991577193735E-2</v>
      </c>
      <c r="O43" s="235">
        <f t="shared" si="6"/>
        <v>1.8555437570496894E-2</v>
      </c>
      <c r="P43" s="235">
        <f t="shared" si="6"/>
        <v>1.7645458938373052E-2</v>
      </c>
      <c r="Q43" s="235">
        <f t="shared" si="6"/>
        <v>1.6798701084403598E-2</v>
      </c>
      <c r="R43" s="235">
        <f t="shared" si="6"/>
        <v>1.6425392207694772E-2</v>
      </c>
      <c r="S43" s="235">
        <f t="shared" si="6"/>
        <v>1.5753487028311544E-2</v>
      </c>
      <c r="T43" s="235">
        <f t="shared" si="6"/>
        <v>1.3921017865303769E-2</v>
      </c>
      <c r="U43" s="235">
        <f t="shared" si="6"/>
        <v>1.4377383130529971E-2</v>
      </c>
      <c r="V43" s="235">
        <f t="shared" si="6"/>
        <v>1.4953375109079476E-2</v>
      </c>
      <c r="W43" s="235">
        <f t="shared" si="6"/>
        <v>1.4339610961958526E-2</v>
      </c>
    </row>
    <row r="44" spans="1:23" ht="12" customHeight="1" x14ac:dyDescent="0.25">
      <c r="A44" s="202" t="s">
        <v>94</v>
      </c>
      <c r="B44" s="235">
        <f t="shared" ref="B44:W44" si="7">IF(B8=0,0,B8/B$5)</f>
        <v>3.2608866091296942E-2</v>
      </c>
      <c r="C44" s="235">
        <f t="shared" si="7"/>
        <v>3.2121199380401373E-2</v>
      </c>
      <c r="D44" s="235">
        <f t="shared" si="7"/>
        <v>3.2534802694798325E-2</v>
      </c>
      <c r="E44" s="235">
        <f t="shared" si="7"/>
        <v>3.2112673696238735E-2</v>
      </c>
      <c r="F44" s="235">
        <f t="shared" si="7"/>
        <v>3.0319735585969246E-2</v>
      </c>
      <c r="G44" s="235">
        <f t="shared" si="7"/>
        <v>2.9827431705133703E-2</v>
      </c>
      <c r="H44" s="235">
        <f t="shared" si="7"/>
        <v>3.06786831516987E-2</v>
      </c>
      <c r="I44" s="235">
        <f t="shared" si="7"/>
        <v>3.0166200747020502E-2</v>
      </c>
      <c r="J44" s="235">
        <f t="shared" si="7"/>
        <v>3.1141154704998807E-2</v>
      </c>
      <c r="K44" s="235">
        <f t="shared" si="7"/>
        <v>3.3864482148432504E-2</v>
      </c>
      <c r="L44" s="235">
        <f t="shared" si="7"/>
        <v>3.3576928519142582E-2</v>
      </c>
      <c r="M44" s="235">
        <f t="shared" si="7"/>
        <v>3.3224747957267535E-2</v>
      </c>
      <c r="N44" s="235">
        <f t="shared" si="7"/>
        <v>3.3430558279300894E-2</v>
      </c>
      <c r="O44" s="235">
        <f t="shared" si="7"/>
        <v>3.329373040622062E-2</v>
      </c>
      <c r="P44" s="235">
        <f t="shared" si="7"/>
        <v>3.168025425714887E-2</v>
      </c>
      <c r="Q44" s="235">
        <f t="shared" si="7"/>
        <v>3.0595694244018309E-2</v>
      </c>
      <c r="R44" s="235">
        <f t="shared" si="7"/>
        <v>3.0279997753175948E-2</v>
      </c>
      <c r="S44" s="235">
        <f t="shared" si="7"/>
        <v>2.944819826768582E-2</v>
      </c>
      <c r="T44" s="235">
        <f t="shared" si="7"/>
        <v>2.6530239128054467E-2</v>
      </c>
      <c r="U44" s="235">
        <f t="shared" si="7"/>
        <v>2.6964009865149609E-2</v>
      </c>
      <c r="V44" s="235">
        <f t="shared" si="7"/>
        <v>2.7744334089945179E-2</v>
      </c>
      <c r="W44" s="235">
        <f t="shared" si="7"/>
        <v>2.6866799901200156E-2</v>
      </c>
    </row>
    <row r="45" spans="1:23" ht="12" customHeight="1" x14ac:dyDescent="0.25">
      <c r="A45" s="202" t="s">
        <v>95</v>
      </c>
      <c r="B45" s="235">
        <f t="shared" ref="B45:W45" si="8">IF(B9=0,0,B9/B$5)</f>
        <v>3.1058686918640815E-2</v>
      </c>
      <c r="C45" s="235">
        <f t="shared" si="8"/>
        <v>3.143389454347096E-2</v>
      </c>
      <c r="D45" s="235">
        <f t="shared" si="8"/>
        <v>3.169835340786762E-2</v>
      </c>
      <c r="E45" s="235">
        <f t="shared" si="8"/>
        <v>3.0886004994797073E-2</v>
      </c>
      <c r="F45" s="235">
        <f t="shared" si="8"/>
        <v>2.8233470215690747E-2</v>
      </c>
      <c r="G45" s="235">
        <f t="shared" si="8"/>
        <v>2.8859835135714908E-2</v>
      </c>
      <c r="H45" s="235">
        <f t="shared" si="8"/>
        <v>2.807400946692484E-2</v>
      </c>
      <c r="I45" s="235">
        <f t="shared" si="8"/>
        <v>2.8347056063781718E-2</v>
      </c>
      <c r="J45" s="235">
        <f t="shared" si="8"/>
        <v>2.9112422168310746E-2</v>
      </c>
      <c r="K45" s="235">
        <f t="shared" si="8"/>
        <v>3.3469615425426071E-2</v>
      </c>
      <c r="L45" s="235">
        <f t="shared" si="8"/>
        <v>3.2345953796251416E-2</v>
      </c>
      <c r="M45" s="235">
        <f t="shared" si="8"/>
        <v>3.1550499095166967E-2</v>
      </c>
      <c r="N45" s="235">
        <f t="shared" si="8"/>
        <v>3.3030372415132729E-2</v>
      </c>
      <c r="O45" s="235">
        <f t="shared" si="8"/>
        <v>3.1940144700987272E-2</v>
      </c>
      <c r="P45" s="235">
        <f t="shared" si="8"/>
        <v>3.0409887303427176E-2</v>
      </c>
      <c r="Q45" s="235">
        <f t="shared" si="8"/>
        <v>2.9723552225378005E-2</v>
      </c>
      <c r="R45" s="235">
        <f t="shared" si="8"/>
        <v>2.9093608669537356E-2</v>
      </c>
      <c r="S45" s="235">
        <f t="shared" si="8"/>
        <v>2.8280894106259773E-2</v>
      </c>
      <c r="T45" s="235">
        <f t="shared" si="8"/>
        <v>2.4541522363090127E-2</v>
      </c>
      <c r="U45" s="235">
        <f t="shared" si="8"/>
        <v>2.5043434275197739E-2</v>
      </c>
      <c r="V45" s="235">
        <f t="shared" si="8"/>
        <v>2.6155075245608853E-2</v>
      </c>
      <c r="W45" s="235">
        <f t="shared" si="8"/>
        <v>2.5261950436499096E-2</v>
      </c>
    </row>
    <row r="46" spans="1:23" ht="12" customHeight="1" x14ac:dyDescent="0.25">
      <c r="A46" s="202" t="s">
        <v>96</v>
      </c>
      <c r="B46" s="235">
        <f t="shared" ref="B46:W46" si="9">IF(B10=0,0,B10/B$5)</f>
        <v>2.2913719062796534E-2</v>
      </c>
      <c r="C46" s="235">
        <f t="shared" si="9"/>
        <v>2.3295124394877825E-2</v>
      </c>
      <c r="D46" s="235">
        <f t="shared" si="9"/>
        <v>2.2763995712671833E-2</v>
      </c>
      <c r="E46" s="235">
        <f t="shared" si="9"/>
        <v>2.2034327854456817E-2</v>
      </c>
      <c r="F46" s="235">
        <f t="shared" si="9"/>
        <v>2.0703441142964851E-2</v>
      </c>
      <c r="G46" s="235">
        <f t="shared" si="9"/>
        <v>1.8403008003979697E-2</v>
      </c>
      <c r="H46" s="235">
        <f t="shared" si="9"/>
        <v>1.7624308797824687E-2</v>
      </c>
      <c r="I46" s="235">
        <f t="shared" si="9"/>
        <v>1.6895238673973471E-2</v>
      </c>
      <c r="J46" s="235">
        <f t="shared" si="9"/>
        <v>1.6809885217208817E-2</v>
      </c>
      <c r="K46" s="235">
        <f t="shared" si="9"/>
        <v>1.7571390707311275E-2</v>
      </c>
      <c r="L46" s="235">
        <f t="shared" si="9"/>
        <v>1.6897178802242022E-2</v>
      </c>
      <c r="M46" s="235">
        <f t="shared" si="9"/>
        <v>1.7474963336241881E-2</v>
      </c>
      <c r="N46" s="235">
        <f t="shared" si="9"/>
        <v>1.7461974196380656E-2</v>
      </c>
      <c r="O46" s="235">
        <f t="shared" si="9"/>
        <v>1.6467071350050377E-2</v>
      </c>
      <c r="P46" s="235">
        <f t="shared" si="9"/>
        <v>1.723046701894676E-2</v>
      </c>
      <c r="Q46" s="235">
        <f t="shared" si="9"/>
        <v>1.6948576650930233E-2</v>
      </c>
      <c r="R46" s="235">
        <f t="shared" si="9"/>
        <v>1.78408843155081E-2</v>
      </c>
      <c r="S46" s="235">
        <f t="shared" si="9"/>
        <v>1.7530648405533648E-2</v>
      </c>
      <c r="T46" s="235">
        <f t="shared" si="9"/>
        <v>1.6686289735014199E-2</v>
      </c>
      <c r="U46" s="235">
        <f t="shared" si="9"/>
        <v>1.6702549345264151E-2</v>
      </c>
      <c r="V46" s="235">
        <f t="shared" si="9"/>
        <v>1.7359202795311942E-2</v>
      </c>
      <c r="W46" s="235">
        <f t="shared" si="9"/>
        <v>1.7653914139681721E-2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0.3619067462462105</v>
      </c>
      <c r="C47" s="236">
        <f t="shared" si="10"/>
        <v>0.34484926858195958</v>
      </c>
      <c r="D47" s="236">
        <f t="shared" si="10"/>
        <v>0.33981582626547407</v>
      </c>
      <c r="E47" s="236">
        <f t="shared" si="10"/>
        <v>0.32439660501974399</v>
      </c>
      <c r="F47" s="236">
        <f t="shared" si="10"/>
        <v>0.32463492830941604</v>
      </c>
      <c r="G47" s="236">
        <f t="shared" si="10"/>
        <v>0.33335106599911579</v>
      </c>
      <c r="H47" s="236">
        <f t="shared" si="10"/>
        <v>0.32922859515863662</v>
      </c>
      <c r="I47" s="236">
        <f t="shared" si="10"/>
        <v>0.31331341019361864</v>
      </c>
      <c r="J47" s="236">
        <f t="shared" si="10"/>
        <v>0.32156326307257976</v>
      </c>
      <c r="K47" s="236">
        <f t="shared" si="10"/>
        <v>0.35313659191438407</v>
      </c>
      <c r="L47" s="236">
        <f t="shared" si="10"/>
        <v>0.38336323272301454</v>
      </c>
      <c r="M47" s="236">
        <f t="shared" si="10"/>
        <v>0.37763148119644652</v>
      </c>
      <c r="N47" s="236">
        <f t="shared" si="10"/>
        <v>0.37239922066520087</v>
      </c>
      <c r="O47" s="236">
        <f t="shared" si="10"/>
        <v>0.37790494722368506</v>
      </c>
      <c r="P47" s="236">
        <f t="shared" si="10"/>
        <v>0.36831391220629728</v>
      </c>
      <c r="Q47" s="236">
        <f t="shared" si="10"/>
        <v>0.37149988125528671</v>
      </c>
      <c r="R47" s="236">
        <f t="shared" si="10"/>
        <v>0.36643298978674982</v>
      </c>
      <c r="S47" s="236">
        <f t="shared" si="10"/>
        <v>0.37531052735443499</v>
      </c>
      <c r="T47" s="236">
        <f t="shared" si="10"/>
        <v>0.37886598285926831</v>
      </c>
      <c r="U47" s="236">
        <f t="shared" si="10"/>
        <v>0.37499560000128107</v>
      </c>
      <c r="V47" s="236">
        <f t="shared" si="10"/>
        <v>0.37241466147552466</v>
      </c>
      <c r="W47" s="236">
        <f t="shared" si="10"/>
        <v>0.3674161700919929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0.52151387915422542</v>
      </c>
      <c r="C48" s="237">
        <f t="shared" si="11"/>
        <v>0.53778722443900595</v>
      </c>
      <c r="D48" s="237">
        <f t="shared" si="11"/>
        <v>0.54198165578243418</v>
      </c>
      <c r="E48" s="237">
        <f t="shared" si="11"/>
        <v>0.55938888331525416</v>
      </c>
      <c r="F48" s="237">
        <f t="shared" si="11"/>
        <v>0.56650430304626886</v>
      </c>
      <c r="G48" s="237">
        <f t="shared" si="11"/>
        <v>0.55971118684303645</v>
      </c>
      <c r="H48" s="237">
        <f t="shared" si="11"/>
        <v>0.56465133901099684</v>
      </c>
      <c r="I48" s="237">
        <f t="shared" si="11"/>
        <v>0.58128618154994527</v>
      </c>
      <c r="J48" s="237">
        <f t="shared" si="11"/>
        <v>0.57093958443732862</v>
      </c>
      <c r="K48" s="237">
        <f t="shared" si="11"/>
        <v>0.53006730122092727</v>
      </c>
      <c r="L48" s="237">
        <f t="shared" si="11"/>
        <v>0.50344274234611186</v>
      </c>
      <c r="M48" s="237">
        <f t="shared" si="11"/>
        <v>0.50983862365867127</v>
      </c>
      <c r="N48" s="237">
        <f t="shared" si="11"/>
        <v>0.51215473565947578</v>
      </c>
      <c r="O48" s="237">
        <f t="shared" si="11"/>
        <v>0.50986901690777209</v>
      </c>
      <c r="P48" s="237">
        <f t="shared" si="11"/>
        <v>0.52290815744786756</v>
      </c>
      <c r="Q48" s="237">
        <f t="shared" si="11"/>
        <v>0.52353209512175525</v>
      </c>
      <c r="R48" s="237">
        <f t="shared" si="11"/>
        <v>0.52900903377006769</v>
      </c>
      <c r="S48" s="237">
        <f t="shared" si="11"/>
        <v>0.52315694993780415</v>
      </c>
      <c r="T48" s="237">
        <f t="shared" si="11"/>
        <v>0.5299031735248857</v>
      </c>
      <c r="U48" s="237">
        <f t="shared" si="11"/>
        <v>0.53233128441596178</v>
      </c>
      <c r="V48" s="237">
        <f t="shared" si="11"/>
        <v>0.53145491825812097</v>
      </c>
      <c r="W48" s="237">
        <f t="shared" si="11"/>
        <v>0.53842786918786512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IE: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1185.3050831707121</v>
      </c>
      <c r="C5" s="225">
        <f t="shared" si="0"/>
        <v>1188.7061065766918</v>
      </c>
      <c r="D5" s="225">
        <f t="shared" si="0"/>
        <v>1150.7434193849613</v>
      </c>
      <c r="E5" s="225">
        <f t="shared" si="0"/>
        <v>1175.1479556552022</v>
      </c>
      <c r="F5" s="225">
        <f t="shared" si="0"/>
        <v>1171.0973799652093</v>
      </c>
      <c r="G5" s="225">
        <f t="shared" si="0"/>
        <v>1221.9205965994929</v>
      </c>
      <c r="H5" s="225">
        <f t="shared" si="0"/>
        <v>1226.0893281934668</v>
      </c>
      <c r="I5" s="225">
        <f t="shared" si="0"/>
        <v>1141.6672217566647</v>
      </c>
      <c r="J5" s="225">
        <f t="shared" si="0"/>
        <v>1107.0988120894026</v>
      </c>
      <c r="K5" s="225">
        <f t="shared" si="0"/>
        <v>918.46572975872959</v>
      </c>
      <c r="L5" s="225">
        <f t="shared" si="0"/>
        <v>935.73354221109594</v>
      </c>
      <c r="M5" s="225">
        <f t="shared" si="0"/>
        <v>865.09299623550851</v>
      </c>
      <c r="N5" s="225">
        <f t="shared" si="0"/>
        <v>888.39194238714208</v>
      </c>
      <c r="O5" s="225">
        <f t="shared" si="0"/>
        <v>927.2080371546615</v>
      </c>
      <c r="P5" s="225">
        <f t="shared" si="0"/>
        <v>1008.3889612724105</v>
      </c>
      <c r="Q5" s="225">
        <f t="shared" si="0"/>
        <v>1017.0204980052832</v>
      </c>
      <c r="R5" s="225">
        <f t="shared" si="0"/>
        <v>1058.8047127410152</v>
      </c>
      <c r="S5" s="225">
        <f t="shared" si="0"/>
        <v>1091.3106401701612</v>
      </c>
      <c r="T5" s="225">
        <f t="shared" si="0"/>
        <v>1121.8543821566441</v>
      </c>
      <c r="U5" s="225">
        <f t="shared" si="0"/>
        <v>1120.955190027451</v>
      </c>
      <c r="V5" s="225">
        <f t="shared" si="0"/>
        <v>1129.8772827995008</v>
      </c>
      <c r="W5" s="225">
        <f t="shared" si="0"/>
        <v>1168.9400690355824</v>
      </c>
    </row>
    <row r="6" spans="1:23" ht="12" customHeight="1" x14ac:dyDescent="0.25">
      <c r="A6" s="202" t="s">
        <v>92</v>
      </c>
      <c r="B6" s="226">
        <v>14.409470124750083</v>
      </c>
      <c r="C6" s="226">
        <v>14.636365189473851</v>
      </c>
      <c r="D6" s="226">
        <v>14.87784996017745</v>
      </c>
      <c r="E6" s="226">
        <v>15.409718935392178</v>
      </c>
      <c r="F6" s="226">
        <v>15.01443322906988</v>
      </c>
      <c r="G6" s="226">
        <v>15.063079316080865</v>
      </c>
      <c r="H6" s="226">
        <v>15.301361344324775</v>
      </c>
      <c r="I6" s="226">
        <v>14.299378177911116</v>
      </c>
      <c r="J6" s="226">
        <v>13.453555353061846</v>
      </c>
      <c r="K6" s="226">
        <v>11.257436263509128</v>
      </c>
      <c r="L6" s="226">
        <v>10.931588763940375</v>
      </c>
      <c r="M6" s="226">
        <v>10.304257164467431</v>
      </c>
      <c r="N6" s="226">
        <v>10.72703941210599</v>
      </c>
      <c r="O6" s="226">
        <v>10.760154482162042</v>
      </c>
      <c r="P6" s="226">
        <v>11.491380881295154</v>
      </c>
      <c r="Q6" s="226">
        <v>10.595247612023917</v>
      </c>
      <c r="R6" s="226">
        <v>10.984196012049532</v>
      </c>
      <c r="S6" s="226">
        <v>10.937636877210679</v>
      </c>
      <c r="T6" s="226">
        <v>10.20619321209869</v>
      </c>
      <c r="U6" s="226">
        <v>10.192211341859627</v>
      </c>
      <c r="V6" s="226">
        <v>10.574151183257081</v>
      </c>
      <c r="W6" s="226">
        <v>11.061405648711258</v>
      </c>
    </row>
    <row r="7" spans="1:23" ht="12" customHeight="1" x14ac:dyDescent="0.25">
      <c r="A7" s="202" t="s">
        <v>93</v>
      </c>
      <c r="B7" s="226">
        <v>5.6059566548943378</v>
      </c>
      <c r="C7" s="226">
        <v>5.5903675249676565</v>
      </c>
      <c r="D7" s="226">
        <v>5.3811709375506442</v>
      </c>
      <c r="E7" s="226">
        <v>5.3835013458977148</v>
      </c>
      <c r="F7" s="226">
        <v>4.9885749195648943</v>
      </c>
      <c r="G7" s="226">
        <v>5.4356790358595024</v>
      </c>
      <c r="H7" s="226">
        <v>5.3962082768077737</v>
      </c>
      <c r="I7" s="226">
        <v>5.0728358653419168</v>
      </c>
      <c r="J7" s="226">
        <v>5.1219240850063068</v>
      </c>
      <c r="K7" s="226">
        <v>4.5412583395786177</v>
      </c>
      <c r="L7" s="226">
        <v>4.4913359912450401</v>
      </c>
      <c r="M7" s="226">
        <v>3.998559929265749</v>
      </c>
      <c r="N7" s="226">
        <v>4.3445984409515859</v>
      </c>
      <c r="O7" s="226">
        <v>4.4794366833723762</v>
      </c>
      <c r="P7" s="226">
        <v>4.6119509588374097</v>
      </c>
      <c r="Q7" s="226">
        <v>4.3478888045057804</v>
      </c>
      <c r="R7" s="226">
        <v>4.3903490142479296</v>
      </c>
      <c r="S7" s="226">
        <v>4.34365475867373</v>
      </c>
      <c r="T7" s="226">
        <v>3.9631059800261492</v>
      </c>
      <c r="U7" s="226">
        <v>4.0892458393864821</v>
      </c>
      <c r="V7" s="226">
        <v>4.2886194269395848</v>
      </c>
      <c r="W7" s="226">
        <v>4.2476527161236994</v>
      </c>
    </row>
    <row r="8" spans="1:23" ht="12" customHeight="1" x14ac:dyDescent="0.25">
      <c r="A8" s="202" t="s">
        <v>94</v>
      </c>
      <c r="B8" s="226">
        <v>54.6131414611298</v>
      </c>
      <c r="C8" s="226">
        <v>53.278481756755305</v>
      </c>
      <c r="D8" s="226">
        <v>52.072921462850061</v>
      </c>
      <c r="E8" s="226">
        <v>52.235301145664522</v>
      </c>
      <c r="F8" s="226">
        <v>49.185917700657015</v>
      </c>
      <c r="G8" s="226">
        <v>50.483352563420318</v>
      </c>
      <c r="H8" s="226">
        <v>52.325240245196184</v>
      </c>
      <c r="I8" s="226">
        <v>47.799387506572543</v>
      </c>
      <c r="J8" s="226">
        <v>47.723399988438537</v>
      </c>
      <c r="K8" s="226">
        <v>42.899942605129119</v>
      </c>
      <c r="L8" s="226">
        <v>43.853678851501435</v>
      </c>
      <c r="M8" s="226">
        <v>39.587219839891567</v>
      </c>
      <c r="N8" s="226">
        <v>40.742650612683846</v>
      </c>
      <c r="O8" s="226">
        <v>42.546595217007081</v>
      </c>
      <c r="P8" s="226">
        <v>43.824321028600238</v>
      </c>
      <c r="Q8" s="226">
        <v>42.176367715562165</v>
      </c>
      <c r="R8" s="226">
        <v>43.308192320619121</v>
      </c>
      <c r="S8" s="226">
        <v>43.517753069750874</v>
      </c>
      <c r="T8" s="226">
        <v>40.345286788288945</v>
      </c>
      <c r="U8" s="226">
        <v>40.870335109731393</v>
      </c>
      <c r="V8" s="226">
        <v>42.229965654320218</v>
      </c>
      <c r="W8" s="226">
        <v>42.253766283978734</v>
      </c>
    </row>
    <row r="9" spans="1:23" ht="12" customHeight="1" x14ac:dyDescent="0.25">
      <c r="A9" s="202" t="s">
        <v>95</v>
      </c>
      <c r="B9" s="226">
        <v>38.197563283389577</v>
      </c>
      <c r="C9" s="226">
        <v>38.192893294559703</v>
      </c>
      <c r="D9" s="226">
        <v>37.12922530139452</v>
      </c>
      <c r="E9" s="226">
        <v>36.734249396234219</v>
      </c>
      <c r="F9" s="226">
        <v>33.452063102045841</v>
      </c>
      <c r="G9" s="226">
        <v>35.626259467565895</v>
      </c>
      <c r="H9" s="226">
        <v>34.875781450847114</v>
      </c>
      <c r="I9" s="226">
        <v>32.820335988945907</v>
      </c>
      <c r="J9" s="226">
        <v>32.562771329916579</v>
      </c>
      <c r="K9" s="226">
        <v>30.959167774631766</v>
      </c>
      <c r="L9" s="226">
        <v>30.875812253409322</v>
      </c>
      <c r="M9" s="226">
        <v>27.580349573767791</v>
      </c>
      <c r="N9" s="226">
        <v>29.749993073321672</v>
      </c>
      <c r="O9" s="226">
        <v>30.374633426824737</v>
      </c>
      <c r="P9" s="226">
        <v>31.364625797710755</v>
      </c>
      <c r="Q9" s="226">
        <v>30.407474755764976</v>
      </c>
      <c r="R9" s="226">
        <v>30.748937178115401</v>
      </c>
      <c r="S9" s="226">
        <v>30.824169580444135</v>
      </c>
      <c r="T9" s="226">
        <v>27.692839239324528</v>
      </c>
      <c r="U9" s="226">
        <v>28.266463758941477</v>
      </c>
      <c r="V9" s="226">
        <v>29.822046797274361</v>
      </c>
      <c r="W9" s="226">
        <v>29.797665720168943</v>
      </c>
    </row>
    <row r="10" spans="1:23" ht="12" customHeight="1" x14ac:dyDescent="0.25">
      <c r="A10" s="36" t="s">
        <v>96</v>
      </c>
      <c r="B10" s="227">
        <f t="shared" ref="B10:W10" si="1">SUM(B11:B15)</f>
        <v>43.886473153321347</v>
      </c>
      <c r="C10" s="227">
        <f t="shared" si="1"/>
        <v>44.263069245519219</v>
      </c>
      <c r="D10" s="227">
        <f t="shared" si="1"/>
        <v>41.857136077463124</v>
      </c>
      <c r="E10" s="227">
        <f t="shared" si="1"/>
        <v>41.197492237474584</v>
      </c>
      <c r="F10" s="227">
        <f t="shared" si="1"/>
        <v>38.701987332858749</v>
      </c>
      <c r="G10" s="227">
        <f t="shared" si="1"/>
        <v>35.773260305070998</v>
      </c>
      <c r="H10" s="227">
        <f t="shared" si="1"/>
        <v>35.151620359254395</v>
      </c>
      <c r="I10" s="227">
        <f t="shared" si="1"/>
        <v>31.063043608549531</v>
      </c>
      <c r="J10" s="227">
        <f t="shared" si="1"/>
        <v>29.653135498290961</v>
      </c>
      <c r="K10" s="227">
        <f t="shared" si="1"/>
        <v>25.639226448506896</v>
      </c>
      <c r="L10" s="227">
        <f t="shared" si="1"/>
        <v>25.35937446872525</v>
      </c>
      <c r="M10" s="227">
        <f t="shared" si="1"/>
        <v>23.816837884881657</v>
      </c>
      <c r="N10" s="227">
        <f t="shared" si="1"/>
        <v>24.388367426275607</v>
      </c>
      <c r="O10" s="227">
        <f t="shared" si="1"/>
        <v>24.240926503594412</v>
      </c>
      <c r="P10" s="227">
        <f t="shared" si="1"/>
        <v>26.988688416548818</v>
      </c>
      <c r="Q10" s="227">
        <f t="shared" si="1"/>
        <v>26.118101036859109</v>
      </c>
      <c r="R10" s="227">
        <f t="shared" si="1"/>
        <v>28.52526881061539</v>
      </c>
      <c r="S10" s="227">
        <f t="shared" si="1"/>
        <v>28.737715222199675</v>
      </c>
      <c r="T10" s="227">
        <f t="shared" si="1"/>
        <v>28.155309405475453</v>
      </c>
      <c r="U10" s="227">
        <f t="shared" si="1"/>
        <v>27.996438016287136</v>
      </c>
      <c r="V10" s="227">
        <f t="shared" si="1"/>
        <v>29.731126018134411</v>
      </c>
      <c r="W10" s="227">
        <f t="shared" si="1"/>
        <v>30.76416622495649</v>
      </c>
    </row>
    <row r="11" spans="1:23" ht="12" customHeight="1" x14ac:dyDescent="0.25">
      <c r="A11" s="37" t="s">
        <v>83</v>
      </c>
      <c r="B11" s="228">
        <v>5.2058179391974582</v>
      </c>
      <c r="C11" s="228">
        <v>4.7159144571925804</v>
      </c>
      <c r="D11" s="228">
        <v>4.0036531585985564</v>
      </c>
      <c r="E11" s="228">
        <v>3.5353405940965246</v>
      </c>
      <c r="F11" s="228">
        <v>2.6748422297432559</v>
      </c>
      <c r="G11" s="228">
        <v>2.5136257745257815</v>
      </c>
      <c r="H11" s="228">
        <v>1.9620420727238912</v>
      </c>
      <c r="I11" s="228">
        <v>1.2110000471797089</v>
      </c>
      <c r="J11" s="228">
        <v>1.7923204957058629</v>
      </c>
      <c r="K11" s="228">
        <v>1.4254595306753732</v>
      </c>
      <c r="L11" s="228">
        <v>1.2286158911230216</v>
      </c>
      <c r="M11" s="228">
        <v>0.87669761489629949</v>
      </c>
      <c r="N11" s="228">
        <v>1.0459803251985607</v>
      </c>
      <c r="O11" s="228">
        <v>0.96311519963035253</v>
      </c>
      <c r="P11" s="228">
        <v>1.2346738951959413</v>
      </c>
      <c r="Q11" s="228">
        <v>1.1920320519019312</v>
      </c>
      <c r="R11" s="228">
        <v>0.88379472283064997</v>
      </c>
      <c r="S11" s="228">
        <v>0.90275641607268275</v>
      </c>
      <c r="T11" s="228">
        <v>1.1310930961908907</v>
      </c>
      <c r="U11" s="228">
        <v>0.97171358261768548</v>
      </c>
      <c r="V11" s="228">
        <v>1.2868882660444982</v>
      </c>
      <c r="W11" s="228">
        <v>1.1128931788088232</v>
      </c>
    </row>
    <row r="12" spans="1:23" ht="12" customHeight="1" x14ac:dyDescent="0.25">
      <c r="A12" s="37" t="s">
        <v>72</v>
      </c>
      <c r="B12" s="228">
        <v>21.143361360638771</v>
      </c>
      <c r="C12" s="228">
        <v>21.800582474968337</v>
      </c>
      <c r="D12" s="228">
        <v>18.459644304627417</v>
      </c>
      <c r="E12" s="228">
        <v>17.40396564001955</v>
      </c>
      <c r="F12" s="228">
        <v>16.831962620417666</v>
      </c>
      <c r="G12" s="228">
        <v>12.875669762312885</v>
      </c>
      <c r="H12" s="228">
        <v>10.910531309506503</v>
      </c>
      <c r="I12" s="228">
        <v>8.6629543346186679</v>
      </c>
      <c r="J12" s="228">
        <v>8.4990311402417049</v>
      </c>
      <c r="K12" s="228">
        <v>7.3779857902890242</v>
      </c>
      <c r="L12" s="228">
        <v>7.7339921702902759</v>
      </c>
      <c r="M12" s="228">
        <v>7.97737606707841</v>
      </c>
      <c r="N12" s="228">
        <v>8.5667267439506709</v>
      </c>
      <c r="O12" s="228">
        <v>7.6896680082493551</v>
      </c>
      <c r="P12" s="228">
        <v>9.9117079070641161</v>
      </c>
      <c r="Q12" s="228">
        <v>10.714973531466839</v>
      </c>
      <c r="R12" s="228">
        <v>12.18123209692031</v>
      </c>
      <c r="S12" s="228">
        <v>13.22584894416055</v>
      </c>
      <c r="T12" s="228">
        <v>14.334930255008825</v>
      </c>
      <c r="U12" s="228">
        <v>14.386381277670999</v>
      </c>
      <c r="V12" s="228">
        <v>13.726691626304532</v>
      </c>
      <c r="W12" s="228">
        <v>15.815571940059527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17.537293853485114</v>
      </c>
      <c r="C15" s="229">
        <v>17.746572313358296</v>
      </c>
      <c r="D15" s="229">
        <v>19.393838614237151</v>
      </c>
      <c r="E15" s="229">
        <v>20.25818600335851</v>
      </c>
      <c r="F15" s="229">
        <v>19.195182482697831</v>
      </c>
      <c r="G15" s="229">
        <v>20.383964768232332</v>
      </c>
      <c r="H15" s="229">
        <v>22.279046977024002</v>
      </c>
      <c r="I15" s="229">
        <v>21.189089226751154</v>
      </c>
      <c r="J15" s="229">
        <v>19.361783862343394</v>
      </c>
      <c r="K15" s="229">
        <v>16.835781127542496</v>
      </c>
      <c r="L15" s="229">
        <v>16.396766407311951</v>
      </c>
      <c r="M15" s="229">
        <v>14.962764202906946</v>
      </c>
      <c r="N15" s="229">
        <v>14.775660357126378</v>
      </c>
      <c r="O15" s="229">
        <v>15.588143295714705</v>
      </c>
      <c r="P15" s="229">
        <v>15.842306614288759</v>
      </c>
      <c r="Q15" s="229">
        <v>14.211095453490341</v>
      </c>
      <c r="R15" s="229">
        <v>15.46024199086443</v>
      </c>
      <c r="S15" s="229">
        <v>14.609109861966445</v>
      </c>
      <c r="T15" s="229">
        <v>12.689286054275737</v>
      </c>
      <c r="U15" s="229">
        <v>12.638343155998452</v>
      </c>
      <c r="V15" s="229">
        <v>14.717546125785383</v>
      </c>
      <c r="W15" s="229">
        <v>13.835701106088141</v>
      </c>
    </row>
    <row r="16" spans="1:23" ht="12" customHeight="1" x14ac:dyDescent="0.25">
      <c r="A16" s="39" t="s">
        <v>98</v>
      </c>
      <c r="B16" s="230">
        <f t="shared" ref="B16:W16" si="2">SUM(B17:B26)</f>
        <v>426.30135585808256</v>
      </c>
      <c r="C16" s="230">
        <f t="shared" si="2"/>
        <v>405.58149915770883</v>
      </c>
      <c r="D16" s="230">
        <f t="shared" si="2"/>
        <v>384.95623891614758</v>
      </c>
      <c r="E16" s="230">
        <f t="shared" si="2"/>
        <v>374.01723042780162</v>
      </c>
      <c r="F16" s="230">
        <f t="shared" si="2"/>
        <v>372.09899951232637</v>
      </c>
      <c r="G16" s="230">
        <f t="shared" si="2"/>
        <v>397.74289079681313</v>
      </c>
      <c r="H16" s="230">
        <f t="shared" si="2"/>
        <v>396.18502006850349</v>
      </c>
      <c r="I16" s="230">
        <f t="shared" si="2"/>
        <v>351.42126290144751</v>
      </c>
      <c r="J16" s="230">
        <f t="shared" si="2"/>
        <v>352.73483688901069</v>
      </c>
      <c r="K16" s="230">
        <f t="shared" si="2"/>
        <v>321.77901768569245</v>
      </c>
      <c r="L16" s="230">
        <f t="shared" si="2"/>
        <v>357.34116114689459</v>
      </c>
      <c r="M16" s="230">
        <f t="shared" si="2"/>
        <v>328.20771773853994</v>
      </c>
      <c r="N16" s="230">
        <f t="shared" si="2"/>
        <v>335.55655618159267</v>
      </c>
      <c r="O16" s="230">
        <f t="shared" si="2"/>
        <v>353.27291779015678</v>
      </c>
      <c r="P16" s="230">
        <f t="shared" si="2"/>
        <v>372.47454403605138</v>
      </c>
      <c r="Q16" s="230">
        <f t="shared" si="2"/>
        <v>376.77638631311396</v>
      </c>
      <c r="R16" s="230">
        <f t="shared" si="2"/>
        <v>387.78642698153408</v>
      </c>
      <c r="S16" s="230">
        <f t="shared" si="2"/>
        <v>408.36786915166067</v>
      </c>
      <c r="T16" s="230">
        <f t="shared" si="2"/>
        <v>425.41325049704869</v>
      </c>
      <c r="U16" s="230">
        <f t="shared" si="2"/>
        <v>421.57306696724567</v>
      </c>
      <c r="V16" s="230">
        <f t="shared" si="2"/>
        <v>422.26224408669066</v>
      </c>
      <c r="W16" s="230">
        <f t="shared" si="2"/>
        <v>429.15363745882303</v>
      </c>
    </row>
    <row r="17" spans="1:23" ht="12" customHeight="1" x14ac:dyDescent="0.25">
      <c r="A17" s="46" t="s">
        <v>30</v>
      </c>
      <c r="B17" s="231">
        <v>14.345127754303723</v>
      </c>
      <c r="C17" s="231">
        <v>11.489649948584038</v>
      </c>
      <c r="D17" s="231">
        <v>9.3196670195023135</v>
      </c>
      <c r="E17" s="231">
        <v>14.460706744391059</v>
      </c>
      <c r="F17" s="231">
        <v>13.545933004874284</v>
      </c>
      <c r="G17" s="231">
        <v>19.240429827574555</v>
      </c>
      <c r="H17" s="231">
        <v>10.213177073572066</v>
      </c>
      <c r="I17" s="231">
        <v>9.497258072668183</v>
      </c>
      <c r="J17" s="231">
        <v>8.666128809501247</v>
      </c>
      <c r="K17" s="231">
        <v>7.1739056332694187</v>
      </c>
      <c r="L17" s="231">
        <v>7.7112788371361916</v>
      </c>
      <c r="M17" s="231">
        <v>7.5030186355832864</v>
      </c>
      <c r="N17" s="231">
        <v>7.2012181540995837</v>
      </c>
      <c r="O17" s="231">
        <v>7.4433348067611362</v>
      </c>
      <c r="P17" s="231">
        <v>7.6756630869876776</v>
      </c>
      <c r="Q17" s="231">
        <v>8.0570707510907944</v>
      </c>
      <c r="R17" s="231">
        <v>7.6325100827022077</v>
      </c>
      <c r="S17" s="231">
        <v>7.8355619458771004</v>
      </c>
      <c r="T17" s="231">
        <v>6.7474579635390759</v>
      </c>
      <c r="U17" s="231">
        <v>0.68599696059013748</v>
      </c>
      <c r="V17" s="231">
        <v>0.64986980845923259</v>
      </c>
      <c r="W17" s="231">
        <v>0.79087593731729666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14.972009910127531</v>
      </c>
      <c r="C19" s="231">
        <v>15.769800963958698</v>
      </c>
      <c r="D19" s="231">
        <v>14.90438525198164</v>
      </c>
      <c r="E19" s="231">
        <v>13.256911955663975</v>
      </c>
      <c r="F19" s="231">
        <v>11.882351337612151</v>
      </c>
      <c r="G19" s="231">
        <v>13.24347459408451</v>
      </c>
      <c r="H19" s="231">
        <v>13.009204243575144</v>
      </c>
      <c r="I19" s="231">
        <v>9.6758977289221253</v>
      </c>
      <c r="J19" s="231">
        <v>10.228324963110042</v>
      </c>
      <c r="K19" s="231">
        <v>8.2911518975864844</v>
      </c>
      <c r="L19" s="231">
        <v>12.140715328037514</v>
      </c>
      <c r="M19" s="231">
        <v>11.607194470698694</v>
      </c>
      <c r="N19" s="231">
        <v>10.647017395542617</v>
      </c>
      <c r="O19" s="231">
        <v>14.896300315279991</v>
      </c>
      <c r="P19" s="231">
        <v>15.09153248460388</v>
      </c>
      <c r="Q19" s="231">
        <v>14.945046581588995</v>
      </c>
      <c r="R19" s="231">
        <v>18.260124090940032</v>
      </c>
      <c r="S19" s="231">
        <v>19.214014316200011</v>
      </c>
      <c r="T19" s="231">
        <v>20.055133010750946</v>
      </c>
      <c r="U19" s="231">
        <v>21.077624875211349</v>
      </c>
      <c r="V19" s="231">
        <v>21.516642368512226</v>
      </c>
      <c r="W19" s="231">
        <v>23.03958312663886</v>
      </c>
    </row>
    <row r="20" spans="1:23" ht="12" customHeight="1" x14ac:dyDescent="0.25">
      <c r="A20" s="46" t="s">
        <v>83</v>
      </c>
      <c r="B20" s="231">
        <v>29.1202480741972</v>
      </c>
      <c r="C20" s="231">
        <v>27.176984093571363</v>
      </c>
      <c r="D20" s="231">
        <v>26.981012487406726</v>
      </c>
      <c r="E20" s="231">
        <v>25.041922761039455</v>
      </c>
      <c r="F20" s="231">
        <v>19.550715531298803</v>
      </c>
      <c r="G20" s="231">
        <v>17.825453639612576</v>
      </c>
      <c r="H20" s="231">
        <v>15.93023393199252</v>
      </c>
      <c r="I20" s="231">
        <v>13.65323490629277</v>
      </c>
      <c r="J20" s="231">
        <v>21.077500259712398</v>
      </c>
      <c r="K20" s="231">
        <v>16.582068973408226</v>
      </c>
      <c r="L20" s="231">
        <v>15.744687105307269</v>
      </c>
      <c r="M20" s="231">
        <v>11.539251412356009</v>
      </c>
      <c r="N20" s="231">
        <v>13.440123897919356</v>
      </c>
      <c r="O20" s="231">
        <v>14.033835163541788</v>
      </c>
      <c r="P20" s="231">
        <v>15.380591617639594</v>
      </c>
      <c r="Q20" s="231">
        <v>13.711852042425235</v>
      </c>
      <c r="R20" s="231">
        <v>10.382670749128916</v>
      </c>
      <c r="S20" s="231">
        <v>10.200920355382129</v>
      </c>
      <c r="T20" s="231">
        <v>10.975206819515249</v>
      </c>
      <c r="U20" s="231">
        <v>8.9497239255248324</v>
      </c>
      <c r="V20" s="231">
        <v>14.67503413725129</v>
      </c>
      <c r="W20" s="231">
        <v>9.7385012382100751</v>
      </c>
    </row>
    <row r="21" spans="1:23" ht="12" customHeight="1" x14ac:dyDescent="0.25">
      <c r="A21" s="46" t="s">
        <v>70</v>
      </c>
      <c r="B21" s="231">
        <v>175.87007692346504</v>
      </c>
      <c r="C21" s="231">
        <v>148.73419569933225</v>
      </c>
      <c r="D21" s="231">
        <v>136.24254841034792</v>
      </c>
      <c r="E21" s="231">
        <v>124.25987308810882</v>
      </c>
      <c r="F21" s="231">
        <v>120.64462321809692</v>
      </c>
      <c r="G21" s="231">
        <v>127.14305790797124</v>
      </c>
      <c r="H21" s="231">
        <v>128.37706689412678</v>
      </c>
      <c r="I21" s="231">
        <v>92.473157233417609</v>
      </c>
      <c r="J21" s="231">
        <v>86.140647032876771</v>
      </c>
      <c r="K21" s="231">
        <v>61.22122650644161</v>
      </c>
      <c r="L21" s="231">
        <v>82.701354631666277</v>
      </c>
      <c r="M21" s="231">
        <v>45.472410712639302</v>
      </c>
      <c r="N21" s="231">
        <v>29.574360460474796</v>
      </c>
      <c r="O21" s="231">
        <v>38.023766519921566</v>
      </c>
      <c r="P21" s="231">
        <v>20.920749954347198</v>
      </c>
      <c r="Q21" s="231">
        <v>11.815240653914616</v>
      </c>
      <c r="R21" s="231">
        <v>8.5487126892580623</v>
      </c>
      <c r="S21" s="231">
        <v>9.7362123527123661</v>
      </c>
      <c r="T21" s="231">
        <v>9.5984144132382472</v>
      </c>
      <c r="U21" s="231">
        <v>9.2611592832631402</v>
      </c>
      <c r="V21" s="231">
        <v>9.0702089843190361</v>
      </c>
      <c r="W21" s="231">
        <v>6.6937024140226837</v>
      </c>
    </row>
    <row r="22" spans="1:23" ht="12" customHeight="1" x14ac:dyDescent="0.25">
      <c r="A22" s="46" t="s">
        <v>34</v>
      </c>
      <c r="B22" s="231">
        <v>22.852431372716197</v>
      </c>
      <c r="C22" s="231">
        <v>23.99919503529668</v>
      </c>
      <c r="D22" s="231">
        <v>21.97684534581624</v>
      </c>
      <c r="E22" s="231">
        <v>21.270926178390852</v>
      </c>
      <c r="F22" s="231">
        <v>19.923015024302604</v>
      </c>
      <c r="G22" s="231">
        <v>18.016460353955406</v>
      </c>
      <c r="H22" s="231">
        <v>14.542854971289156</v>
      </c>
      <c r="I22" s="231">
        <v>20.270396739206181</v>
      </c>
      <c r="J22" s="231">
        <v>18.172177844144635</v>
      </c>
      <c r="K22" s="231">
        <v>11.819999476264559</v>
      </c>
      <c r="L22" s="231">
        <v>12.440104710092116</v>
      </c>
      <c r="M22" s="231">
        <v>12.098135170019592</v>
      </c>
      <c r="N22" s="231">
        <v>13.243083186198909</v>
      </c>
      <c r="O22" s="231">
        <v>13.099590189175494</v>
      </c>
      <c r="P22" s="231">
        <v>12.947476955460912</v>
      </c>
      <c r="Q22" s="231">
        <v>11.088495728713195</v>
      </c>
      <c r="R22" s="231">
        <v>10.216790000184981</v>
      </c>
      <c r="S22" s="231">
        <v>10.680366614976515</v>
      </c>
      <c r="T22" s="231">
        <v>10.409227963406261</v>
      </c>
      <c r="U22" s="231">
        <v>9.9226670356439737</v>
      </c>
      <c r="V22" s="231">
        <v>7.0733190681098774</v>
      </c>
      <c r="W22" s="231">
        <v>8.137010767387169</v>
      </c>
    </row>
    <row r="23" spans="1:23" ht="12" customHeight="1" x14ac:dyDescent="0.25">
      <c r="A23" s="46" t="s">
        <v>72</v>
      </c>
      <c r="B23" s="231">
        <v>129.1646244788802</v>
      </c>
      <c r="C23" s="231">
        <v>133.02504079084855</v>
      </c>
      <c r="D23" s="231">
        <v>130.14514777491976</v>
      </c>
      <c r="E23" s="231">
        <v>132.79696958603103</v>
      </c>
      <c r="F23" s="231">
        <v>135.24918183255033</v>
      </c>
      <c r="G23" s="231">
        <v>136.1687472199817</v>
      </c>
      <c r="H23" s="231">
        <v>146.81009416444684</v>
      </c>
      <c r="I23" s="231">
        <v>143.24893529411608</v>
      </c>
      <c r="J23" s="231">
        <v>155.16476224333272</v>
      </c>
      <c r="K23" s="231">
        <v>166.06558499109352</v>
      </c>
      <c r="L23" s="231">
        <v>169.75966681155231</v>
      </c>
      <c r="M23" s="231">
        <v>189.21833761905575</v>
      </c>
      <c r="N23" s="231">
        <v>215.45843578623018</v>
      </c>
      <c r="O23" s="231">
        <v>217.7204646619175</v>
      </c>
      <c r="P23" s="231">
        <v>241.29479185627966</v>
      </c>
      <c r="Q23" s="231">
        <v>257.06590833231405</v>
      </c>
      <c r="R23" s="231">
        <v>276.65658546022803</v>
      </c>
      <c r="S23" s="231">
        <v>288.2666774396746</v>
      </c>
      <c r="T23" s="231">
        <v>303.27955931086547</v>
      </c>
      <c r="U23" s="231">
        <v>310.24112836660458</v>
      </c>
      <c r="V23" s="231">
        <v>311.15560395165966</v>
      </c>
      <c r="W23" s="231">
        <v>328.36247452065419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39.976837344392642</v>
      </c>
      <c r="C25" s="231">
        <v>45.386632626117247</v>
      </c>
      <c r="D25" s="231">
        <v>45.386632626173025</v>
      </c>
      <c r="E25" s="231">
        <v>42.929920114176468</v>
      </c>
      <c r="F25" s="231">
        <v>51.303179563591264</v>
      </c>
      <c r="G25" s="231">
        <v>66.105267253633158</v>
      </c>
      <c r="H25" s="231">
        <v>67.302388789500981</v>
      </c>
      <c r="I25" s="231">
        <v>62.602382926824525</v>
      </c>
      <c r="J25" s="231">
        <v>53.285295736332856</v>
      </c>
      <c r="K25" s="231">
        <v>50.625080207628606</v>
      </c>
      <c r="L25" s="231">
        <v>56.843353723102908</v>
      </c>
      <c r="M25" s="231">
        <v>50.76936971818732</v>
      </c>
      <c r="N25" s="231">
        <v>45.992317301127208</v>
      </c>
      <c r="O25" s="231">
        <v>48.055626133559301</v>
      </c>
      <c r="P25" s="231">
        <v>59.163738080732486</v>
      </c>
      <c r="Q25" s="231">
        <v>60.092772223067058</v>
      </c>
      <c r="R25" s="231">
        <v>56.089033909091903</v>
      </c>
      <c r="S25" s="231">
        <v>62.434116126837949</v>
      </c>
      <c r="T25" s="231">
        <v>64.348251015733467</v>
      </c>
      <c r="U25" s="231">
        <v>61.434766520407642</v>
      </c>
      <c r="V25" s="231">
        <v>58.121565768379334</v>
      </c>
      <c r="W25" s="231">
        <v>52.391489454592744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</row>
    <row r="27" spans="1:23" ht="12" customHeight="1" x14ac:dyDescent="0.25">
      <c r="A27" s="39" t="s">
        <v>99</v>
      </c>
      <c r="B27" s="230">
        <f t="shared" ref="B27:W27" si="3">SUM(B28:B37)</f>
        <v>602.29112263514435</v>
      </c>
      <c r="C27" s="230">
        <f t="shared" si="3"/>
        <v>627.16343040770721</v>
      </c>
      <c r="D27" s="230">
        <f t="shared" si="3"/>
        <v>614.46887672937794</v>
      </c>
      <c r="E27" s="230">
        <f t="shared" si="3"/>
        <v>650.17046216673725</v>
      </c>
      <c r="F27" s="230">
        <f t="shared" si="3"/>
        <v>657.65540416868646</v>
      </c>
      <c r="G27" s="230">
        <f t="shared" si="3"/>
        <v>681.79607511468214</v>
      </c>
      <c r="H27" s="230">
        <f t="shared" si="3"/>
        <v>686.85409644853291</v>
      </c>
      <c r="I27" s="230">
        <f t="shared" si="3"/>
        <v>659.19097770789631</v>
      </c>
      <c r="J27" s="230">
        <f t="shared" si="3"/>
        <v>625.84918894567772</v>
      </c>
      <c r="K27" s="230">
        <f t="shared" si="3"/>
        <v>481.38968064168159</v>
      </c>
      <c r="L27" s="230">
        <f t="shared" si="3"/>
        <v>462.88059073537988</v>
      </c>
      <c r="M27" s="230">
        <f t="shared" si="3"/>
        <v>431.59805410469431</v>
      </c>
      <c r="N27" s="230">
        <f t="shared" si="3"/>
        <v>442.8827372402107</v>
      </c>
      <c r="O27" s="230">
        <f t="shared" si="3"/>
        <v>461.533373051544</v>
      </c>
      <c r="P27" s="230">
        <f t="shared" si="3"/>
        <v>517.63345015336677</v>
      </c>
      <c r="Q27" s="230">
        <f t="shared" si="3"/>
        <v>526.59903176745331</v>
      </c>
      <c r="R27" s="230">
        <f t="shared" si="3"/>
        <v>553.06134242383382</v>
      </c>
      <c r="S27" s="230">
        <f t="shared" si="3"/>
        <v>564.58184151022124</v>
      </c>
      <c r="T27" s="230">
        <f t="shared" si="3"/>
        <v>586.07839703438162</v>
      </c>
      <c r="U27" s="230">
        <f t="shared" si="3"/>
        <v>587.96742899399919</v>
      </c>
      <c r="V27" s="230">
        <f t="shared" si="3"/>
        <v>590.96912963288446</v>
      </c>
      <c r="W27" s="230">
        <f t="shared" si="3"/>
        <v>621.66177498282036</v>
      </c>
    </row>
    <row r="28" spans="1:23" ht="12" customHeight="1" x14ac:dyDescent="0.25">
      <c r="A28" s="18" t="s">
        <v>30</v>
      </c>
      <c r="B28" s="232">
        <v>36.911241819361955</v>
      </c>
      <c r="C28" s="232">
        <v>49.108283799332952</v>
      </c>
      <c r="D28" s="232">
        <v>49.184274665788479</v>
      </c>
      <c r="E28" s="232">
        <v>70.851889808631284</v>
      </c>
      <c r="F28" s="232">
        <v>83.933957322530105</v>
      </c>
      <c r="G28" s="232">
        <v>84.415905742168889</v>
      </c>
      <c r="H28" s="232">
        <v>80.76980566864313</v>
      </c>
      <c r="I28" s="232">
        <v>81.312406304062478</v>
      </c>
      <c r="J28" s="232">
        <v>72.397126766271882</v>
      </c>
      <c r="K28" s="232">
        <v>49.530297498496417</v>
      </c>
      <c r="L28" s="232">
        <v>54.767499755766835</v>
      </c>
      <c r="M28" s="232">
        <v>46.876706871388002</v>
      </c>
      <c r="N28" s="232">
        <v>37.743705810894696</v>
      </c>
      <c r="O28" s="232">
        <v>31.377838910426789</v>
      </c>
      <c r="P28" s="232">
        <v>44.188134428703016</v>
      </c>
      <c r="Q28" s="232">
        <v>43.854431448998888</v>
      </c>
      <c r="R28" s="232">
        <v>45.246861696641488</v>
      </c>
      <c r="S28" s="232">
        <v>42.573860696416773</v>
      </c>
      <c r="T28" s="232">
        <v>45.828776245472881</v>
      </c>
      <c r="U28" s="232">
        <v>41.129855562695703</v>
      </c>
      <c r="V28" s="232">
        <v>39.53174573533515</v>
      </c>
      <c r="W28" s="232">
        <v>46.70715089552445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10.29028305848046</v>
      </c>
      <c r="C30" s="232">
        <v>8.7690053655049667</v>
      </c>
      <c r="D30" s="232">
        <v>8.6835520154083632</v>
      </c>
      <c r="E30" s="232">
        <v>9.879881776871807</v>
      </c>
      <c r="F30" s="232">
        <v>11.537077500732735</v>
      </c>
      <c r="G30" s="232">
        <v>10.810423245843344</v>
      </c>
      <c r="H30" s="232">
        <v>9.7781429840534351</v>
      </c>
      <c r="I30" s="232">
        <v>10.490409184226257</v>
      </c>
      <c r="J30" s="232">
        <v>9.7357421009963332</v>
      </c>
      <c r="K30" s="232">
        <v>4.3737527022061489</v>
      </c>
      <c r="L30" s="232">
        <v>5.0873639780106741</v>
      </c>
      <c r="M30" s="232">
        <v>4.6319511335062602</v>
      </c>
      <c r="N30" s="232">
        <v>4.7189692244445167</v>
      </c>
      <c r="O30" s="232">
        <v>6.0942722126317852</v>
      </c>
      <c r="P30" s="232">
        <v>6.5585012008047592</v>
      </c>
      <c r="Q30" s="232">
        <v>5.4139947613939006</v>
      </c>
      <c r="R30" s="232">
        <v>6.6853668839575446</v>
      </c>
      <c r="S30" s="232">
        <v>6.6642020746711639</v>
      </c>
      <c r="T30" s="232">
        <v>7.7403065616063449</v>
      </c>
      <c r="U30" s="232">
        <v>7.6403241155633808</v>
      </c>
      <c r="V30" s="232">
        <v>7.9886832902894831</v>
      </c>
      <c r="W30" s="232">
        <v>8.1857516306945453</v>
      </c>
    </row>
    <row r="31" spans="1:23" ht="12" customHeight="1" x14ac:dyDescent="0.25">
      <c r="A31" s="18" t="s">
        <v>83</v>
      </c>
      <c r="B31" s="232">
        <v>42.81617085821469</v>
      </c>
      <c r="C31" s="232">
        <v>43.834184805280337</v>
      </c>
      <c r="D31" s="232">
        <v>43.594027989381104</v>
      </c>
      <c r="E31" s="232">
        <v>43.254213353647074</v>
      </c>
      <c r="F31" s="232">
        <v>41.373450821201644</v>
      </c>
      <c r="G31" s="232">
        <v>46.672452726035232</v>
      </c>
      <c r="H31" s="232">
        <v>41.31751553081736</v>
      </c>
      <c r="I31" s="232">
        <v>40.806835855887662</v>
      </c>
      <c r="J31" s="232">
        <v>42.718533896332559</v>
      </c>
      <c r="K31" s="232">
        <v>35.075331217229703</v>
      </c>
      <c r="L31" s="232">
        <v>25.03549160907027</v>
      </c>
      <c r="M31" s="232">
        <v>25.091722033628969</v>
      </c>
      <c r="N31" s="232">
        <v>25.199815817881372</v>
      </c>
      <c r="O31" s="232">
        <v>25.324864934243099</v>
      </c>
      <c r="P31" s="232">
        <v>31.491532924887672</v>
      </c>
      <c r="Q31" s="232">
        <v>27.209715005497046</v>
      </c>
      <c r="R31" s="232">
        <v>25.758424671027484</v>
      </c>
      <c r="S31" s="232">
        <v>27.01105239695606</v>
      </c>
      <c r="T31" s="232">
        <v>29.665140850623658</v>
      </c>
      <c r="U31" s="232">
        <v>31.330387777841025</v>
      </c>
      <c r="V31" s="232">
        <v>28.866409885828098</v>
      </c>
      <c r="W31" s="232">
        <v>30.96159933603143</v>
      </c>
    </row>
    <row r="32" spans="1:23" ht="12" customHeight="1" x14ac:dyDescent="0.25">
      <c r="A32" s="18" t="s">
        <v>70</v>
      </c>
      <c r="B32" s="232">
        <v>93.870281916674529</v>
      </c>
      <c r="C32" s="232">
        <v>81.32096971968349</v>
      </c>
      <c r="D32" s="232">
        <v>72.443995292285919</v>
      </c>
      <c r="E32" s="232">
        <v>68.227861700189067</v>
      </c>
      <c r="F32" s="232">
        <v>72.334581289518141</v>
      </c>
      <c r="G32" s="232">
        <v>69.284677151727948</v>
      </c>
      <c r="H32" s="232">
        <v>75.962418223850889</v>
      </c>
      <c r="I32" s="232">
        <v>54.171947432771169</v>
      </c>
      <c r="J32" s="232">
        <v>46.368078738991031</v>
      </c>
      <c r="K32" s="232">
        <v>32.560402421324682</v>
      </c>
      <c r="L32" s="232">
        <v>44.153405546372319</v>
      </c>
      <c r="M32" s="232">
        <v>23.887631589737616</v>
      </c>
      <c r="N32" s="232">
        <v>15.148596019630215</v>
      </c>
      <c r="O32" s="232">
        <v>19.12401508081086</v>
      </c>
      <c r="P32" s="232">
        <v>10.277952251057544</v>
      </c>
      <c r="Q32" s="232">
        <v>5.3960854418397357</v>
      </c>
      <c r="R32" s="232">
        <v>3.8476977747673313</v>
      </c>
      <c r="S32" s="232">
        <v>2.5637445422514453</v>
      </c>
      <c r="T32" s="232">
        <v>2.7683697260077862</v>
      </c>
      <c r="U32" s="232">
        <v>2.8839085468817807</v>
      </c>
      <c r="V32" s="232">
        <v>2.8016631156196392</v>
      </c>
      <c r="W32" s="232">
        <v>1.8290497072851766</v>
      </c>
    </row>
    <row r="33" spans="1:23" ht="12" customHeight="1" x14ac:dyDescent="0.25">
      <c r="A33" s="18" t="s">
        <v>34</v>
      </c>
      <c r="B33" s="232">
        <v>86.601588207779599</v>
      </c>
      <c r="C33" s="232">
        <v>116.98213689695737</v>
      </c>
      <c r="D33" s="232">
        <v>106.56109812899859</v>
      </c>
      <c r="E33" s="232">
        <v>114.37784112701696</v>
      </c>
      <c r="F33" s="232">
        <v>118.88735790294841</v>
      </c>
      <c r="G33" s="232">
        <v>131.89282892202522</v>
      </c>
      <c r="H33" s="232">
        <v>129.94106335175599</v>
      </c>
      <c r="I33" s="232">
        <v>124.78045150314684</v>
      </c>
      <c r="J33" s="232">
        <v>113.50679873994434</v>
      </c>
      <c r="K33" s="232">
        <v>57.51289998806859</v>
      </c>
      <c r="L33" s="232">
        <v>33.689910535116461</v>
      </c>
      <c r="M33" s="232">
        <v>29.699234093327966</v>
      </c>
      <c r="N33" s="232">
        <v>41.471990941688944</v>
      </c>
      <c r="O33" s="232">
        <v>41.589736481006618</v>
      </c>
      <c r="P33" s="232">
        <v>54.87486337858973</v>
      </c>
      <c r="Q33" s="232">
        <v>62.755372335116704</v>
      </c>
      <c r="R33" s="232">
        <v>68.538093368348683</v>
      </c>
      <c r="S33" s="232">
        <v>67.468041436498368</v>
      </c>
      <c r="T33" s="232">
        <v>73.38855054742163</v>
      </c>
      <c r="U33" s="232">
        <v>72.479402077946659</v>
      </c>
      <c r="V33" s="232">
        <v>68.755364599894421</v>
      </c>
      <c r="W33" s="232">
        <v>78.06340222494299</v>
      </c>
    </row>
    <row r="34" spans="1:23" ht="12" customHeight="1" x14ac:dyDescent="0.25">
      <c r="A34" s="18" t="s">
        <v>72</v>
      </c>
      <c r="B34" s="232">
        <v>94.657115862801646</v>
      </c>
      <c r="C34" s="232">
        <v>92.490615156717212</v>
      </c>
      <c r="D34" s="232">
        <v>88.180555554653068</v>
      </c>
      <c r="E34" s="232">
        <v>91.888007265393298</v>
      </c>
      <c r="F34" s="232">
        <v>94.185504234045055</v>
      </c>
      <c r="G34" s="232">
        <v>99.896347041330998</v>
      </c>
      <c r="H34" s="232">
        <v>105.75740044926829</v>
      </c>
      <c r="I34" s="232">
        <v>115.57056987221301</v>
      </c>
      <c r="J34" s="232">
        <v>112.52962214344696</v>
      </c>
      <c r="K34" s="232">
        <v>87.791293111024771</v>
      </c>
      <c r="L34" s="232">
        <v>89.688344016259606</v>
      </c>
      <c r="M34" s="232">
        <v>96.456026448352034</v>
      </c>
      <c r="N34" s="232">
        <v>100.83877761768161</v>
      </c>
      <c r="O34" s="232">
        <v>105.04242964200313</v>
      </c>
      <c r="P34" s="232">
        <v>118.40030930842032</v>
      </c>
      <c r="Q34" s="232">
        <v>126.29437803985391</v>
      </c>
      <c r="R34" s="232">
        <v>134.7203956369504</v>
      </c>
      <c r="S34" s="232">
        <v>140.54135065068292</v>
      </c>
      <c r="T34" s="232">
        <v>152.57647128565185</v>
      </c>
      <c r="U34" s="232">
        <v>157.89055510678668</v>
      </c>
      <c r="V34" s="232">
        <v>152.75540209847236</v>
      </c>
      <c r="W34" s="232">
        <v>163.31948513707039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5.3153910673887514</v>
      </c>
      <c r="K36" s="232">
        <v>15.57883536113898</v>
      </c>
      <c r="L36" s="232">
        <v>11.260398048373098</v>
      </c>
      <c r="M36" s="232">
        <v>16.50073706000455</v>
      </c>
      <c r="N36" s="232">
        <v>27.071546455587082</v>
      </c>
      <c r="O36" s="232">
        <v>34.942863234407767</v>
      </c>
      <c r="P36" s="232">
        <v>38.591124781045551</v>
      </c>
      <c r="Q36" s="232">
        <v>42.694678711202513</v>
      </c>
      <c r="R36" s="232">
        <v>44.951088884408222</v>
      </c>
      <c r="S36" s="232">
        <v>55.336100951250835</v>
      </c>
      <c r="T36" s="232">
        <v>54.724721438435374</v>
      </c>
      <c r="U36" s="232">
        <v>55.501042847293569</v>
      </c>
      <c r="V36" s="232">
        <v>55.462182087935332</v>
      </c>
      <c r="W36" s="232">
        <v>58.719370152779433</v>
      </c>
    </row>
    <row r="37" spans="1:23" ht="12" customHeight="1" x14ac:dyDescent="0.25">
      <c r="A37" s="47" t="s">
        <v>38</v>
      </c>
      <c r="B37" s="233">
        <v>237.14444091183145</v>
      </c>
      <c r="C37" s="233">
        <v>234.65823466423092</v>
      </c>
      <c r="D37" s="233">
        <v>245.82137308286238</v>
      </c>
      <c r="E37" s="233">
        <v>251.69076713498782</v>
      </c>
      <c r="F37" s="233">
        <v>235.40347509771036</v>
      </c>
      <c r="G37" s="233">
        <v>238.8234402855505</v>
      </c>
      <c r="H37" s="233">
        <v>243.32775024014384</v>
      </c>
      <c r="I37" s="233">
        <v>232.05835755558883</v>
      </c>
      <c r="J37" s="233">
        <v>223.27789549230582</v>
      </c>
      <c r="K37" s="233">
        <v>198.96686834219227</v>
      </c>
      <c r="L37" s="233">
        <v>199.19817724641067</v>
      </c>
      <c r="M37" s="233">
        <v>188.45404487474889</v>
      </c>
      <c r="N37" s="233">
        <v>190.68933535240225</v>
      </c>
      <c r="O37" s="233">
        <v>198.03735255601393</v>
      </c>
      <c r="P37" s="233">
        <v>213.25103187985809</v>
      </c>
      <c r="Q37" s="233">
        <v>212.9803760235506</v>
      </c>
      <c r="R37" s="233">
        <v>223.31341350773261</v>
      </c>
      <c r="S37" s="233">
        <v>222.42348876149362</v>
      </c>
      <c r="T37" s="233">
        <v>219.38606037916207</v>
      </c>
      <c r="U37" s="233">
        <v>219.1119529589904</v>
      </c>
      <c r="V37" s="233">
        <v>234.80767881950993</v>
      </c>
      <c r="W37" s="233">
        <v>233.87596589849196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0.99999999999999989</v>
      </c>
      <c r="D41" s="234">
        <f t="shared" si="4"/>
        <v>1</v>
      </c>
      <c r="E41" s="234">
        <f t="shared" si="4"/>
        <v>0.99999999999999989</v>
      </c>
      <c r="F41" s="234">
        <f t="shared" si="4"/>
        <v>0.99999999999999989</v>
      </c>
      <c r="G41" s="234">
        <f t="shared" si="4"/>
        <v>1</v>
      </c>
      <c r="H41" s="234">
        <f t="shared" si="4"/>
        <v>0.99999999999999978</v>
      </c>
      <c r="I41" s="234">
        <f t="shared" si="4"/>
        <v>1</v>
      </c>
      <c r="J41" s="234">
        <f t="shared" si="4"/>
        <v>1</v>
      </c>
      <c r="K41" s="234">
        <f t="shared" si="4"/>
        <v>0.99999999999999989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0.99999999999999989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1.2156760592137592E-2</v>
      </c>
      <c r="C42" s="235">
        <f t="shared" si="5"/>
        <v>1.2312854378803981E-2</v>
      </c>
      <c r="D42" s="235">
        <f t="shared" si="5"/>
        <v>1.2928902924449679E-2</v>
      </c>
      <c r="E42" s="235">
        <f t="shared" si="5"/>
        <v>1.3113003227581254E-2</v>
      </c>
      <c r="F42" s="235">
        <f t="shared" si="5"/>
        <v>1.2820823857974924E-2</v>
      </c>
      <c r="G42" s="235">
        <f t="shared" si="5"/>
        <v>1.2327379829753429E-2</v>
      </c>
      <c r="H42" s="235">
        <f t="shared" si="5"/>
        <v>1.2479809580326391E-2</v>
      </c>
      <c r="I42" s="235">
        <f t="shared" si="5"/>
        <v>1.2524996693790416E-2</v>
      </c>
      <c r="J42" s="235">
        <f t="shared" si="5"/>
        <v>1.2152081825172637E-2</v>
      </c>
      <c r="K42" s="235">
        <f t="shared" si="5"/>
        <v>1.2256784220426305E-2</v>
      </c>
      <c r="L42" s="235">
        <f t="shared" si="5"/>
        <v>1.1682373529230903E-2</v>
      </c>
      <c r="M42" s="235">
        <f t="shared" si="5"/>
        <v>1.1911155458785211E-2</v>
      </c>
      <c r="N42" s="235">
        <f t="shared" si="5"/>
        <v>1.207466986168519E-2</v>
      </c>
      <c r="O42" s="235">
        <f t="shared" si="5"/>
        <v>1.1604897769417427E-2</v>
      </c>
      <c r="P42" s="235">
        <f t="shared" si="5"/>
        <v>1.1395782106534606E-2</v>
      </c>
      <c r="Q42" s="235">
        <f t="shared" si="5"/>
        <v>1.0417929267703782E-2</v>
      </c>
      <c r="R42" s="235">
        <f t="shared" si="5"/>
        <v>1.0374147262353826E-2</v>
      </c>
      <c r="S42" s="235">
        <f t="shared" si="5"/>
        <v>1.0022477995362752E-2</v>
      </c>
      <c r="T42" s="235">
        <f t="shared" si="5"/>
        <v>9.097609613538598E-3</v>
      </c>
      <c r="U42" s="235">
        <f t="shared" si="5"/>
        <v>9.0924342315681968E-3</v>
      </c>
      <c r="V42" s="235">
        <f t="shared" si="5"/>
        <v>9.3586722595727125E-3</v>
      </c>
      <c r="W42" s="235">
        <f t="shared" si="5"/>
        <v>9.4627654075005868E-3</v>
      </c>
    </row>
    <row r="43" spans="1:23" ht="12" customHeight="1" x14ac:dyDescent="0.25">
      <c r="A43" s="202" t="s">
        <v>93</v>
      </c>
      <c r="B43" s="235">
        <f t="shared" ref="B43:W43" si="6">IF(B7=0,0,B7/B$5)</f>
        <v>4.729547467980399E-3</v>
      </c>
      <c r="C43" s="235">
        <f t="shared" si="6"/>
        <v>4.7029013261041764E-3</v>
      </c>
      <c r="D43" s="235">
        <f t="shared" si="6"/>
        <v>4.6762561027085632E-3</v>
      </c>
      <c r="E43" s="235">
        <f t="shared" si="6"/>
        <v>4.581126419010065E-3</v>
      </c>
      <c r="F43" s="235">
        <f t="shared" si="6"/>
        <v>4.2597438991052086E-3</v>
      </c>
      <c r="G43" s="235">
        <f t="shared" si="6"/>
        <v>4.4484715708914E-3</v>
      </c>
      <c r="H43" s="235">
        <f t="shared" si="6"/>
        <v>4.4011542656183173E-3</v>
      </c>
      <c r="I43" s="235">
        <f t="shared" si="6"/>
        <v>4.4433577216453904E-3</v>
      </c>
      <c r="J43" s="235">
        <f t="shared" si="6"/>
        <v>4.6264380641325188E-3</v>
      </c>
      <c r="K43" s="235">
        <f t="shared" si="6"/>
        <v>4.9443960644797863E-3</v>
      </c>
      <c r="L43" s="235">
        <f t="shared" si="6"/>
        <v>4.7998022819960226E-3</v>
      </c>
      <c r="M43" s="235">
        <f t="shared" si="6"/>
        <v>4.6221157108723154E-3</v>
      </c>
      <c r="N43" s="235">
        <f t="shared" si="6"/>
        <v>4.8904073007207706E-3</v>
      </c>
      <c r="O43" s="235">
        <f t="shared" si="6"/>
        <v>4.8311020869906355E-3</v>
      </c>
      <c r="P43" s="235">
        <f t="shared" si="6"/>
        <v>4.5735833452777335E-3</v>
      </c>
      <c r="Q43" s="235">
        <f t="shared" si="6"/>
        <v>4.2751240639037676E-3</v>
      </c>
      <c r="R43" s="235">
        <f t="shared" si="6"/>
        <v>4.1465144246310261E-3</v>
      </c>
      <c r="S43" s="235">
        <f t="shared" si="6"/>
        <v>3.9802184628168306E-3</v>
      </c>
      <c r="T43" s="235">
        <f t="shared" si="6"/>
        <v>3.5326384984185784E-3</v>
      </c>
      <c r="U43" s="235">
        <f t="shared" si="6"/>
        <v>3.6480011652261861E-3</v>
      </c>
      <c r="V43" s="235">
        <f t="shared" si="6"/>
        <v>3.7956506358935351E-3</v>
      </c>
      <c r="W43" s="235">
        <f t="shared" si="6"/>
        <v>3.6337643208929999E-3</v>
      </c>
    </row>
    <row r="44" spans="1:23" ht="12" customHeight="1" x14ac:dyDescent="0.25">
      <c r="A44" s="202" t="s">
        <v>94</v>
      </c>
      <c r="B44" s="235">
        <f t="shared" ref="B44:W44" si="7">IF(B8=0,0,B8/B$5)</f>
        <v>4.6075176962068427E-2</v>
      </c>
      <c r="C44" s="235">
        <f t="shared" si="7"/>
        <v>4.4820567053525044E-2</v>
      </c>
      <c r="D44" s="235">
        <f t="shared" si="7"/>
        <v>4.525154833445106E-2</v>
      </c>
      <c r="E44" s="235">
        <f t="shared" si="7"/>
        <v>4.4449978314892953E-2</v>
      </c>
      <c r="F44" s="235">
        <f t="shared" si="7"/>
        <v>4.1999852909002509E-2</v>
      </c>
      <c r="G44" s="235">
        <f t="shared" si="7"/>
        <v>4.1314757034058874E-2</v>
      </c>
      <c r="H44" s="235">
        <f t="shared" si="7"/>
        <v>4.2676531833363847E-2</v>
      </c>
      <c r="I44" s="235">
        <f t="shared" si="7"/>
        <v>4.1868056291415989E-2</v>
      </c>
      <c r="J44" s="235">
        <f t="shared" si="7"/>
        <v>4.3106721339869598E-2</v>
      </c>
      <c r="K44" s="235">
        <f t="shared" si="7"/>
        <v>4.6708267075352326E-2</v>
      </c>
      <c r="L44" s="235">
        <f t="shared" si="7"/>
        <v>4.6865562548796938E-2</v>
      </c>
      <c r="M44" s="235">
        <f t="shared" si="7"/>
        <v>4.5760652336982441E-2</v>
      </c>
      <c r="N44" s="235">
        <f t="shared" si="7"/>
        <v>4.5861121278528073E-2</v>
      </c>
      <c r="O44" s="235">
        <f t="shared" si="7"/>
        <v>4.5886784316031722E-2</v>
      </c>
      <c r="P44" s="235">
        <f t="shared" si="7"/>
        <v>4.3459738961542788E-2</v>
      </c>
      <c r="Q44" s="235">
        <f t="shared" si="7"/>
        <v>4.1470518832495612E-2</v>
      </c>
      <c r="R44" s="235">
        <f t="shared" si="7"/>
        <v>4.0902908534004939E-2</v>
      </c>
      <c r="S44" s="235">
        <f t="shared" si="7"/>
        <v>3.9876595597899994E-2</v>
      </c>
      <c r="T44" s="235">
        <f t="shared" si="7"/>
        <v>3.5963033554078101E-2</v>
      </c>
      <c r="U44" s="235">
        <f t="shared" si="7"/>
        <v>3.6460275551898305E-2</v>
      </c>
      <c r="V44" s="235">
        <f t="shared" si="7"/>
        <v>3.7375709997183842E-2</v>
      </c>
      <c r="W44" s="235">
        <f t="shared" si="7"/>
        <v>3.6147076657950146E-2</v>
      </c>
    </row>
    <row r="45" spans="1:23" ht="12" customHeight="1" x14ac:dyDescent="0.25">
      <c r="A45" s="202" t="s">
        <v>95</v>
      </c>
      <c r="B45" s="235">
        <f t="shared" ref="B45:W45" si="8">IF(B9=0,0,B9/B$5)</f>
        <v>3.222593391838869E-2</v>
      </c>
      <c r="C45" s="235">
        <f t="shared" si="8"/>
        <v>3.2129803223228927E-2</v>
      </c>
      <c r="D45" s="235">
        <f t="shared" si="8"/>
        <v>3.2265424834007746E-2</v>
      </c>
      <c r="E45" s="235">
        <f t="shared" si="8"/>
        <v>3.1259254819324504E-2</v>
      </c>
      <c r="F45" s="235">
        <f t="shared" si="8"/>
        <v>2.8564715175982743E-2</v>
      </c>
      <c r="G45" s="235">
        <f t="shared" si="8"/>
        <v>2.915595298639774E-2</v>
      </c>
      <c r="H45" s="235">
        <f t="shared" si="8"/>
        <v>2.8444731267854247E-2</v>
      </c>
      <c r="I45" s="235">
        <f t="shared" si="8"/>
        <v>2.8747725574923479E-2</v>
      </c>
      <c r="J45" s="235">
        <f t="shared" si="8"/>
        <v>2.9412705509512378E-2</v>
      </c>
      <c r="K45" s="235">
        <f t="shared" si="8"/>
        <v>3.370748278519263E-2</v>
      </c>
      <c r="L45" s="235">
        <f t="shared" si="8"/>
        <v>3.2996372215589466E-2</v>
      </c>
      <c r="M45" s="235">
        <f t="shared" si="8"/>
        <v>3.1881369625907201E-2</v>
      </c>
      <c r="N45" s="235">
        <f t="shared" si="8"/>
        <v>3.348746387026242E-2</v>
      </c>
      <c r="O45" s="235">
        <f t="shared" si="8"/>
        <v>3.2759243028172916E-2</v>
      </c>
      <c r="P45" s="235">
        <f t="shared" si="8"/>
        <v>3.1103698079096465E-2</v>
      </c>
      <c r="Q45" s="235">
        <f t="shared" si="8"/>
        <v>2.9898585933522664E-2</v>
      </c>
      <c r="R45" s="235">
        <f t="shared" si="8"/>
        <v>2.9041178989950931E-2</v>
      </c>
      <c r="S45" s="235">
        <f t="shared" si="8"/>
        <v>2.8245092135854112E-2</v>
      </c>
      <c r="T45" s="235">
        <f t="shared" si="8"/>
        <v>2.4684878607941996E-2</v>
      </c>
      <c r="U45" s="235">
        <f t="shared" si="8"/>
        <v>2.521640830107514E-2</v>
      </c>
      <c r="V45" s="235">
        <f t="shared" si="8"/>
        <v>2.6394058232044611E-2</v>
      </c>
      <c r="W45" s="235">
        <f t="shared" si="8"/>
        <v>2.5491183431459483E-2</v>
      </c>
    </row>
    <row r="46" spans="1:23" ht="12" customHeight="1" x14ac:dyDescent="0.25">
      <c r="A46" s="202" t="s">
        <v>96</v>
      </c>
      <c r="B46" s="235">
        <f t="shared" ref="B46:W46" si="9">IF(B10=0,0,B10/B$5)</f>
        <v>3.7025466081630438E-2</v>
      </c>
      <c r="C46" s="235">
        <f t="shared" si="9"/>
        <v>3.723634378643069E-2</v>
      </c>
      <c r="D46" s="235">
        <f t="shared" si="9"/>
        <v>3.6373995603498251E-2</v>
      </c>
      <c r="E46" s="235">
        <f t="shared" si="9"/>
        <v>3.5057281118703883E-2</v>
      </c>
      <c r="F46" s="235">
        <f t="shared" si="9"/>
        <v>3.3047625240190101E-2</v>
      </c>
      <c r="G46" s="235">
        <f t="shared" si="9"/>
        <v>2.9276256087854738E-2</v>
      </c>
      <c r="H46" s="235">
        <f t="shared" si="9"/>
        <v>2.8669705828895168E-2</v>
      </c>
      <c r="I46" s="235">
        <f t="shared" si="9"/>
        <v>2.7208492121507468E-2</v>
      </c>
      <c r="J46" s="235">
        <f t="shared" si="9"/>
        <v>2.678454278378934E-2</v>
      </c>
      <c r="K46" s="235">
        <f t="shared" si="9"/>
        <v>2.7915278292682762E-2</v>
      </c>
      <c r="L46" s="235">
        <f t="shared" si="9"/>
        <v>2.7101063844309992E-2</v>
      </c>
      <c r="M46" s="235">
        <f t="shared" si="9"/>
        <v>2.7530956774036677E-2</v>
      </c>
      <c r="N46" s="235">
        <f t="shared" si="9"/>
        <v>2.7452260947733453E-2</v>
      </c>
      <c r="O46" s="235">
        <f t="shared" si="9"/>
        <v>2.6143999547267666E-2</v>
      </c>
      <c r="P46" s="235">
        <f t="shared" si="9"/>
        <v>2.6764164873932985E-2</v>
      </c>
      <c r="Q46" s="235">
        <f t="shared" si="9"/>
        <v>2.5680997667289329E-2</v>
      </c>
      <c r="R46" s="235">
        <f t="shared" si="9"/>
        <v>2.6941010431252872E-2</v>
      </c>
      <c r="S46" s="235">
        <f t="shared" si="9"/>
        <v>2.6333212711752527E-2</v>
      </c>
      <c r="T46" s="235">
        <f t="shared" si="9"/>
        <v>2.5097115858610727E-2</v>
      </c>
      <c r="U46" s="235">
        <f t="shared" si="9"/>
        <v>2.497551932972587E-2</v>
      </c>
      <c r="V46" s="235">
        <f t="shared" si="9"/>
        <v>2.6313588626606862E-2</v>
      </c>
      <c r="W46" s="235">
        <f t="shared" si="9"/>
        <v>2.631800127301482E-2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0.35965538485477416</v>
      </c>
      <c r="C47" s="236">
        <f t="shared" si="10"/>
        <v>0.34119577321405969</v>
      </c>
      <c r="D47" s="236">
        <f t="shared" si="10"/>
        <v>0.33452829921190896</v>
      </c>
      <c r="E47" s="236">
        <f t="shared" si="10"/>
        <v>0.31827245975956175</v>
      </c>
      <c r="F47" s="236">
        <f t="shared" si="10"/>
        <v>0.31773531892230911</v>
      </c>
      <c r="G47" s="236">
        <f t="shared" si="10"/>
        <v>0.3255063315109834</v>
      </c>
      <c r="H47" s="236">
        <f t="shared" si="10"/>
        <v>0.3231290012549467</v>
      </c>
      <c r="I47" s="236">
        <f t="shared" si="10"/>
        <v>0.30781409521482217</v>
      </c>
      <c r="J47" s="236">
        <f t="shared" si="10"/>
        <v>0.31861188273095714</v>
      </c>
      <c r="K47" s="236">
        <f t="shared" si="10"/>
        <v>0.35034406539068158</v>
      </c>
      <c r="L47" s="236">
        <f t="shared" si="10"/>
        <v>0.38188345830001308</v>
      </c>
      <c r="M47" s="236">
        <f t="shared" si="10"/>
        <v>0.37939009929192669</v>
      </c>
      <c r="N47" s="236">
        <f t="shared" si="10"/>
        <v>0.37771229135638013</v>
      </c>
      <c r="O47" s="236">
        <f t="shared" si="10"/>
        <v>0.38100717814553375</v>
      </c>
      <c r="P47" s="236">
        <f t="shared" si="10"/>
        <v>0.36937586421617868</v>
      </c>
      <c r="Q47" s="236">
        <f t="shared" si="10"/>
        <v>0.37047078898812585</v>
      </c>
      <c r="R47" s="236">
        <f t="shared" si="10"/>
        <v>0.36624924531894015</v>
      </c>
      <c r="S47" s="236">
        <f t="shared" si="10"/>
        <v>0.3741994754930516</v>
      </c>
      <c r="T47" s="236">
        <f t="shared" si="10"/>
        <v>0.37920540959980703</v>
      </c>
      <c r="U47" s="236">
        <f t="shared" si="10"/>
        <v>0.37608378168704659</v>
      </c>
      <c r="V47" s="236">
        <f t="shared" si="10"/>
        <v>0.37372398800730822</v>
      </c>
      <c r="W47" s="236">
        <f t="shared" si="10"/>
        <v>0.36713057309506913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0.50813173012302026</v>
      </c>
      <c r="C48" s="237">
        <f t="shared" si="11"/>
        <v>0.52760175701784739</v>
      </c>
      <c r="D48" s="237">
        <f t="shared" si="11"/>
        <v>0.5339755729889758</v>
      </c>
      <c r="E48" s="237">
        <f t="shared" si="11"/>
        <v>0.55326689634092552</v>
      </c>
      <c r="F48" s="237">
        <f t="shared" si="11"/>
        <v>0.56157191999543532</v>
      </c>
      <c r="G48" s="237">
        <f t="shared" si="11"/>
        <v>0.55797085098006038</v>
      </c>
      <c r="H48" s="237">
        <f t="shared" si="11"/>
        <v>0.56019906596899516</v>
      </c>
      <c r="I48" s="237">
        <f t="shared" si="11"/>
        <v>0.57739327638189519</v>
      </c>
      <c r="J48" s="237">
        <f t="shared" si="11"/>
        <v>0.56530562774656645</v>
      </c>
      <c r="K48" s="237">
        <f t="shared" si="11"/>
        <v>0.52412372617118452</v>
      </c>
      <c r="L48" s="237">
        <f t="shared" si="11"/>
        <v>0.49467136728006356</v>
      </c>
      <c r="M48" s="237">
        <f t="shared" si="11"/>
        <v>0.49890365080148941</v>
      </c>
      <c r="N48" s="237">
        <f t="shared" si="11"/>
        <v>0.49852178538469</v>
      </c>
      <c r="O48" s="237">
        <f t="shared" si="11"/>
        <v>0.49776679510658584</v>
      </c>
      <c r="P48" s="237">
        <f t="shared" si="11"/>
        <v>0.51332716841743675</v>
      </c>
      <c r="Q48" s="237">
        <f t="shared" si="11"/>
        <v>0.51778605524695898</v>
      </c>
      <c r="R48" s="237">
        <f t="shared" si="11"/>
        <v>0.52234499503886622</v>
      </c>
      <c r="S48" s="237">
        <f t="shared" si="11"/>
        <v>0.51734292760326206</v>
      </c>
      <c r="T48" s="237">
        <f t="shared" si="11"/>
        <v>0.52241931426760491</v>
      </c>
      <c r="U48" s="237">
        <f t="shared" si="11"/>
        <v>0.52452357973345975</v>
      </c>
      <c r="V48" s="237">
        <f t="shared" si="11"/>
        <v>0.52303833224139018</v>
      </c>
      <c r="W48" s="237">
        <f t="shared" si="11"/>
        <v>0.53181663581411298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IE: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8219.918181358149</v>
      </c>
      <c r="C5" s="225">
        <f t="shared" si="0"/>
        <v>8415.9992361484201</v>
      </c>
      <c r="D5" s="225">
        <f t="shared" si="0"/>
        <v>7829.9530138194086</v>
      </c>
      <c r="E5" s="225">
        <f t="shared" si="0"/>
        <v>7444.6973395186251</v>
      </c>
      <c r="F5" s="225">
        <f t="shared" si="0"/>
        <v>7678.4295865078111</v>
      </c>
      <c r="G5" s="225">
        <f t="shared" si="0"/>
        <v>7959.6695433191653</v>
      </c>
      <c r="H5" s="225">
        <f t="shared" si="0"/>
        <v>7872.4496907766297</v>
      </c>
      <c r="I5" s="225">
        <f t="shared" si="0"/>
        <v>7482.7707938304829</v>
      </c>
      <c r="J5" s="225">
        <f t="shared" si="0"/>
        <v>6987.9719501829559</v>
      </c>
      <c r="K5" s="225">
        <f t="shared" si="0"/>
        <v>5024.7464994540996</v>
      </c>
      <c r="L5" s="225">
        <f t="shared" si="0"/>
        <v>4931.6433463936091</v>
      </c>
      <c r="M5" s="225">
        <f t="shared" si="0"/>
        <v>4346.4752314748548</v>
      </c>
      <c r="N5" s="225">
        <f t="shared" si="0"/>
        <v>4634.1337664179518</v>
      </c>
      <c r="O5" s="225">
        <f t="shared" si="0"/>
        <v>4770.8783697479103</v>
      </c>
      <c r="P5" s="225">
        <f t="shared" si="0"/>
        <v>5348.9103343954457</v>
      </c>
      <c r="Q5" s="225">
        <f t="shared" si="0"/>
        <v>5535.9842678435652</v>
      </c>
      <c r="R5" s="225">
        <f t="shared" si="0"/>
        <v>5788.3091225880198</v>
      </c>
      <c r="S5" s="225">
        <f t="shared" si="0"/>
        <v>6035.454989212999</v>
      </c>
      <c r="T5" s="225">
        <f t="shared" si="0"/>
        <v>6310.8818529855316</v>
      </c>
      <c r="U5" s="225">
        <f t="shared" si="0"/>
        <v>6246.0171581471041</v>
      </c>
      <c r="V5" s="225">
        <f t="shared" si="0"/>
        <v>5954.3454995537268</v>
      </c>
      <c r="W5" s="225">
        <f t="shared" si="0"/>
        <v>6589.6417529188057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90.24287597227314</v>
      </c>
      <c r="C10" s="227">
        <f t="shared" si="1"/>
        <v>89.616344707907217</v>
      </c>
      <c r="D10" s="227">
        <f t="shared" si="1"/>
        <v>76.602116860546545</v>
      </c>
      <c r="E10" s="227">
        <f t="shared" si="1"/>
        <v>71.814195171841419</v>
      </c>
      <c r="F10" s="227">
        <f t="shared" si="1"/>
        <v>66.048154481895764</v>
      </c>
      <c r="G10" s="227">
        <f t="shared" si="1"/>
        <v>54.642652240596419</v>
      </c>
      <c r="H10" s="227">
        <f t="shared" si="1"/>
        <v>45.031886111177997</v>
      </c>
      <c r="I10" s="227">
        <f t="shared" si="1"/>
        <v>35.772979250750886</v>
      </c>
      <c r="J10" s="227">
        <f t="shared" si="1"/>
        <v>37.923467276621942</v>
      </c>
      <c r="K10" s="227">
        <f t="shared" si="1"/>
        <v>31.66475354267159</v>
      </c>
      <c r="L10" s="227">
        <f t="shared" si="1"/>
        <v>32.010524765946172</v>
      </c>
      <c r="M10" s="227">
        <f t="shared" si="1"/>
        <v>31.211363456421871</v>
      </c>
      <c r="N10" s="227">
        <f t="shared" si="1"/>
        <v>33.496570739633945</v>
      </c>
      <c r="O10" s="227">
        <f t="shared" si="1"/>
        <v>30.343545521861273</v>
      </c>
      <c r="P10" s="227">
        <f t="shared" si="1"/>
        <v>39.225016623610166</v>
      </c>
      <c r="Q10" s="227">
        <f t="shared" si="1"/>
        <v>41.840114288569346</v>
      </c>
      <c r="R10" s="227">
        <f t="shared" si="1"/>
        <v>45.278158254795656</v>
      </c>
      <c r="S10" s="227">
        <f t="shared" si="1"/>
        <v>48.857199294281216</v>
      </c>
      <c r="T10" s="227">
        <f t="shared" si="1"/>
        <v>52.504055296333846</v>
      </c>
      <c r="U10" s="227">
        <f t="shared" si="1"/>
        <v>51.804587693567832</v>
      </c>
      <c r="V10" s="227">
        <f t="shared" si="1"/>
        <v>50.933386760374887</v>
      </c>
      <c r="W10" s="227">
        <f t="shared" si="1"/>
        <v>57.110481251198692</v>
      </c>
      <c r="DA10" s="90"/>
    </row>
    <row r="11" spans="1:105" ht="12" customHeight="1" x14ac:dyDescent="0.25">
      <c r="A11" s="37" t="s">
        <v>83</v>
      </c>
      <c r="B11" s="228">
        <v>24.78559606025906</v>
      </c>
      <c r="C11" s="228">
        <v>22.4664503351047</v>
      </c>
      <c r="D11" s="228">
        <v>19.182440504043857</v>
      </c>
      <c r="E11" s="228">
        <v>17.073759590259684</v>
      </c>
      <c r="F11" s="228">
        <v>12.95288369379745</v>
      </c>
      <c r="G11" s="228">
        <v>12.118021898966884</v>
      </c>
      <c r="H11" s="228">
        <v>9.3739083105395284</v>
      </c>
      <c r="I11" s="228">
        <v>6.0146169259600475</v>
      </c>
      <c r="J11" s="228">
        <v>8.8549278611410394</v>
      </c>
      <c r="K11" s="228">
        <v>6.9651653817936729</v>
      </c>
      <c r="L11" s="228">
        <v>6.0354988383592403</v>
      </c>
      <c r="M11" s="228">
        <v>4.3433040732976398</v>
      </c>
      <c r="N11" s="228">
        <v>5.1476248228756907</v>
      </c>
      <c r="O11" s="228">
        <v>4.7516865424566594</v>
      </c>
      <c r="P11" s="228">
        <v>6.0848186565305253</v>
      </c>
      <c r="Q11" s="228">
        <v>5.8707394585254695</v>
      </c>
      <c r="R11" s="228">
        <v>4.3521531097186124</v>
      </c>
      <c r="S11" s="228">
        <v>4.4260221615896587</v>
      </c>
      <c r="T11" s="228">
        <v>5.437161276109288</v>
      </c>
      <c r="U11" s="228">
        <v>4.6893194344643963</v>
      </c>
      <c r="V11" s="228">
        <v>6.146160345365633</v>
      </c>
      <c r="W11" s="228">
        <v>5.3183593628164338</v>
      </c>
      <c r="DA11" s="69"/>
    </row>
    <row r="12" spans="1:105" ht="12" customHeight="1" x14ac:dyDescent="0.25">
      <c r="A12" s="37" t="s">
        <v>72</v>
      </c>
      <c r="B12" s="228">
        <v>65.457279912014073</v>
      </c>
      <c r="C12" s="228">
        <v>67.149894372802521</v>
      </c>
      <c r="D12" s="228">
        <v>57.419676356502684</v>
      </c>
      <c r="E12" s="228">
        <v>54.740435581581728</v>
      </c>
      <c r="F12" s="228">
        <v>53.095270788098311</v>
      </c>
      <c r="G12" s="228">
        <v>42.524630341629539</v>
      </c>
      <c r="H12" s="228">
        <v>35.65797780063847</v>
      </c>
      <c r="I12" s="228">
        <v>29.758362324790838</v>
      </c>
      <c r="J12" s="228">
        <v>29.068539415480902</v>
      </c>
      <c r="K12" s="228">
        <v>24.699588160877916</v>
      </c>
      <c r="L12" s="228">
        <v>25.97502592758693</v>
      </c>
      <c r="M12" s="228">
        <v>26.86805938312423</v>
      </c>
      <c r="N12" s="228">
        <v>28.348945916758254</v>
      </c>
      <c r="O12" s="228">
        <v>25.591858979404613</v>
      </c>
      <c r="P12" s="228">
        <v>33.140197967079644</v>
      </c>
      <c r="Q12" s="228">
        <v>35.969374830043876</v>
      </c>
      <c r="R12" s="228">
        <v>40.926005145077042</v>
      </c>
      <c r="S12" s="228">
        <v>44.431177132691559</v>
      </c>
      <c r="T12" s="228">
        <v>47.066894020224559</v>
      </c>
      <c r="U12" s="228">
        <v>47.115268259103438</v>
      </c>
      <c r="V12" s="228">
        <v>44.787226415009258</v>
      </c>
      <c r="W12" s="228">
        <v>51.792121888382262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2364.414832985371</v>
      </c>
      <c r="C16" s="230">
        <f t="shared" si="2"/>
        <v>2140.8632409308675</v>
      </c>
      <c r="D16" s="230">
        <f t="shared" si="2"/>
        <v>2002.2241374447062</v>
      </c>
      <c r="E16" s="230">
        <f t="shared" si="2"/>
        <v>1949.8236914756751</v>
      </c>
      <c r="F16" s="230">
        <f t="shared" si="2"/>
        <v>1873.8124119831787</v>
      </c>
      <c r="G16" s="230">
        <f t="shared" si="2"/>
        <v>1945.8099068100673</v>
      </c>
      <c r="H16" s="230">
        <f t="shared" si="2"/>
        <v>1888.8461108157071</v>
      </c>
      <c r="I16" s="230">
        <f t="shared" si="2"/>
        <v>1640.2822678217935</v>
      </c>
      <c r="J16" s="230">
        <f t="shared" si="2"/>
        <v>1671.1645486571438</v>
      </c>
      <c r="K16" s="230">
        <f t="shared" si="2"/>
        <v>1444.5319843629311</v>
      </c>
      <c r="L16" s="230">
        <f t="shared" si="2"/>
        <v>1637.9822774888244</v>
      </c>
      <c r="M16" s="230">
        <f t="shared" si="2"/>
        <v>1410.9746153815408</v>
      </c>
      <c r="N16" s="230">
        <f t="shared" si="2"/>
        <v>1422.1932066849338</v>
      </c>
      <c r="O16" s="230">
        <f t="shared" si="2"/>
        <v>1529.8721736420732</v>
      </c>
      <c r="P16" s="230">
        <f t="shared" si="2"/>
        <v>1524.5751884193844</v>
      </c>
      <c r="Q16" s="230">
        <f t="shared" si="2"/>
        <v>1510.5194620833183</v>
      </c>
      <c r="R16" s="230">
        <f t="shared" si="2"/>
        <v>1553.4649681468156</v>
      </c>
      <c r="S16" s="230">
        <f t="shared" si="2"/>
        <v>1626.2956476306797</v>
      </c>
      <c r="T16" s="230">
        <f t="shared" si="2"/>
        <v>1677.6623214363115</v>
      </c>
      <c r="U16" s="230">
        <f t="shared" si="2"/>
        <v>1635.4550352393405</v>
      </c>
      <c r="V16" s="230">
        <f t="shared" si="2"/>
        <v>1640.2202840360819</v>
      </c>
      <c r="W16" s="230">
        <f t="shared" si="2"/>
        <v>1705.3948575636146</v>
      </c>
      <c r="DA16" s="92"/>
    </row>
    <row r="17" spans="1:105" ht="12" customHeight="1" x14ac:dyDescent="0.25">
      <c r="A17" s="46" t="s">
        <v>30</v>
      </c>
      <c r="B17" s="231">
        <v>137.21363199333237</v>
      </c>
      <c r="C17" s="231">
        <v>106.84400602689951</v>
      </c>
      <c r="D17" s="231">
        <v>86.735799876108359</v>
      </c>
      <c r="E17" s="231">
        <v>135.74463623416926</v>
      </c>
      <c r="F17" s="231">
        <v>127.9144904204495</v>
      </c>
      <c r="G17" s="231">
        <v>185.80284882400784</v>
      </c>
      <c r="H17" s="231">
        <v>99.349234818055493</v>
      </c>
      <c r="I17" s="231">
        <v>97.33293751934292</v>
      </c>
      <c r="J17" s="231">
        <v>87.164379470253593</v>
      </c>
      <c r="K17" s="231">
        <v>67.154268011420271</v>
      </c>
      <c r="L17" s="231">
        <v>72.537205311307801</v>
      </c>
      <c r="M17" s="231">
        <v>70.578939395207371</v>
      </c>
      <c r="N17" s="231">
        <v>69.405584490521846</v>
      </c>
      <c r="O17" s="231">
        <v>72.084697908022989</v>
      </c>
      <c r="P17" s="231">
        <v>74.025076277880046</v>
      </c>
      <c r="Q17" s="231">
        <v>77.64804199716086</v>
      </c>
      <c r="R17" s="231">
        <v>73.327192709790097</v>
      </c>
      <c r="S17" s="231">
        <v>75.338516501662738</v>
      </c>
      <c r="T17" s="231">
        <v>64.611909107526799</v>
      </c>
      <c r="U17" s="231">
        <v>4.853975368246588</v>
      </c>
      <c r="V17" s="231">
        <v>4.5810034602224503</v>
      </c>
      <c r="W17" s="231">
        <v>5.6662712758162463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78.032708742802043</v>
      </c>
      <c r="C19" s="231">
        <v>84.920695718610602</v>
      </c>
      <c r="D19" s="231">
        <v>75.910286237506625</v>
      </c>
      <c r="E19" s="231">
        <v>63.208250284285114</v>
      </c>
      <c r="F19" s="231">
        <v>51.582819467674014</v>
      </c>
      <c r="G19" s="231">
        <v>63.628463877593049</v>
      </c>
      <c r="H19" s="231">
        <v>58.589592619779765</v>
      </c>
      <c r="I19" s="231">
        <v>45.841808156399516</v>
      </c>
      <c r="J19" s="231">
        <v>49.297709955844191</v>
      </c>
      <c r="K19" s="231">
        <v>43.254640839509598</v>
      </c>
      <c r="L19" s="231">
        <v>62.820539240820473</v>
      </c>
      <c r="M19" s="231">
        <v>60.881368075397205</v>
      </c>
      <c r="N19" s="231">
        <v>56.454945619728569</v>
      </c>
      <c r="O19" s="231">
        <v>77.906537254348549</v>
      </c>
      <c r="P19" s="231">
        <v>80.948397960572834</v>
      </c>
      <c r="Q19" s="231">
        <v>80.44422084022645</v>
      </c>
      <c r="R19" s="231">
        <v>98.071982915476639</v>
      </c>
      <c r="S19" s="231">
        <v>102.70977723423181</v>
      </c>
      <c r="T19" s="231">
        <v>105.822966747244</v>
      </c>
      <c r="U19" s="231">
        <v>113.28990215648523</v>
      </c>
      <c r="V19" s="231">
        <v>114.29180610963168</v>
      </c>
      <c r="W19" s="231">
        <v>125.59841483358714</v>
      </c>
      <c r="DA19" s="73"/>
    </row>
    <row r="20" spans="1:105" ht="12" customHeight="1" x14ac:dyDescent="0.25">
      <c r="A20" s="46" t="s">
        <v>83</v>
      </c>
      <c r="B20" s="231">
        <v>175.05338745848073</v>
      </c>
      <c r="C20" s="231">
        <v>162.49954030581156</v>
      </c>
      <c r="D20" s="231">
        <v>163.92467772543051</v>
      </c>
      <c r="E20" s="231">
        <v>154.63659437586469</v>
      </c>
      <c r="F20" s="231">
        <v>123.63170580561891</v>
      </c>
      <c r="G20" s="231">
        <v>111.34948228820852</v>
      </c>
      <c r="H20" s="231">
        <v>101.33529949541888</v>
      </c>
      <c r="I20" s="231">
        <v>88.91270436875098</v>
      </c>
      <c r="J20" s="231">
        <v>136.06631151040204</v>
      </c>
      <c r="K20" s="231">
        <v>103.40727326677803</v>
      </c>
      <c r="L20" s="231">
        <v>95.48963665871652</v>
      </c>
      <c r="M20" s="231">
        <v>68.1870797542378</v>
      </c>
      <c r="N20" s="231">
        <v>80.2644031443904</v>
      </c>
      <c r="O20" s="231">
        <v>87.57994574064864</v>
      </c>
      <c r="P20" s="231">
        <v>93.484123139095729</v>
      </c>
      <c r="Q20" s="231">
        <v>80.187541761762574</v>
      </c>
      <c r="R20" s="231">
        <v>64.560759567025485</v>
      </c>
      <c r="S20" s="231">
        <v>63.246752663615396</v>
      </c>
      <c r="T20" s="231">
        <v>67.721547170558722</v>
      </c>
      <c r="U20" s="231">
        <v>55.857073455086542</v>
      </c>
      <c r="V20" s="231">
        <v>86.832077938255424</v>
      </c>
      <c r="W20" s="231">
        <v>60.069563428110818</v>
      </c>
      <c r="DA20" s="73"/>
    </row>
    <row r="21" spans="1:105" ht="12" customHeight="1" x14ac:dyDescent="0.25">
      <c r="A21" s="46" t="s">
        <v>70</v>
      </c>
      <c r="B21" s="231">
        <v>1292.4860510934564</v>
      </c>
      <c r="C21" s="231">
        <v>1087.663265659002</v>
      </c>
      <c r="D21" s="231">
        <v>998.35007743186304</v>
      </c>
      <c r="E21" s="231">
        <v>912.14812449132876</v>
      </c>
      <c r="F21" s="231">
        <v>885.21780247839581</v>
      </c>
      <c r="G21" s="231">
        <v>915.64452239909542</v>
      </c>
      <c r="H21" s="231">
        <v>910.9208145306626</v>
      </c>
      <c r="I21" s="231">
        <v>670.80753661821211</v>
      </c>
      <c r="J21" s="231">
        <v>627.74518147719209</v>
      </c>
      <c r="K21" s="231">
        <v>446.11475687848093</v>
      </c>
      <c r="L21" s="231">
        <v>602.24481737799067</v>
      </c>
      <c r="M21" s="231">
        <v>328.04513168053029</v>
      </c>
      <c r="N21" s="231">
        <v>211.86957748721338</v>
      </c>
      <c r="O21" s="231">
        <v>272.8306860561317</v>
      </c>
      <c r="P21" s="231">
        <v>150.44287539556078</v>
      </c>
      <c r="Q21" s="231">
        <v>85.707439853993279</v>
      </c>
      <c r="R21" s="231">
        <v>62.109972264363577</v>
      </c>
      <c r="S21" s="231">
        <v>73.946488686412692</v>
      </c>
      <c r="T21" s="231">
        <v>72.511564298298964</v>
      </c>
      <c r="U21" s="231">
        <v>68.567628514620907</v>
      </c>
      <c r="V21" s="231">
        <v>67.941971975908046</v>
      </c>
      <c r="W21" s="231">
        <v>51.58345648715887</v>
      </c>
      <c r="DA21" s="73"/>
    </row>
    <row r="22" spans="1:105" ht="12" customHeight="1" x14ac:dyDescent="0.25">
      <c r="A22" s="46" t="s">
        <v>34</v>
      </c>
      <c r="B22" s="231">
        <v>155.97496684078081</v>
      </c>
      <c r="C22" s="231">
        <v>163.34227174741622</v>
      </c>
      <c r="D22" s="231">
        <v>149.84603732915957</v>
      </c>
      <c r="E22" s="231">
        <v>145.42761287070087</v>
      </c>
      <c r="F22" s="231">
        <v>135.68394576955743</v>
      </c>
      <c r="G22" s="231">
        <v>115.86172940237107</v>
      </c>
      <c r="H22" s="231">
        <v>99.418670998657333</v>
      </c>
      <c r="I22" s="231">
        <v>135.02976421359296</v>
      </c>
      <c r="J22" s="231">
        <v>122.99544218079349</v>
      </c>
      <c r="K22" s="231">
        <v>78.25350393238773</v>
      </c>
      <c r="L22" s="231">
        <v>81.272711613098636</v>
      </c>
      <c r="M22" s="231">
        <v>77.864589659462524</v>
      </c>
      <c r="N22" s="231">
        <v>86.179993384613041</v>
      </c>
      <c r="O22" s="231">
        <v>80.737311572926018</v>
      </c>
      <c r="P22" s="231">
        <v>82.256032447077871</v>
      </c>
      <c r="Q22" s="231">
        <v>71.777242572865447</v>
      </c>
      <c r="R22" s="231">
        <v>65.995114506751989</v>
      </c>
      <c r="S22" s="231">
        <v>69.185776809580361</v>
      </c>
      <c r="T22" s="231">
        <v>67.02282101487333</v>
      </c>
      <c r="U22" s="231">
        <v>63.649468477224708</v>
      </c>
      <c r="V22" s="231">
        <v>45.383069992149196</v>
      </c>
      <c r="W22" s="231">
        <v>52.111313470023696</v>
      </c>
      <c r="DA22" s="73"/>
    </row>
    <row r="23" spans="1:105" ht="12" customHeight="1" x14ac:dyDescent="0.25">
      <c r="A23" s="46" t="s">
        <v>72</v>
      </c>
      <c r="B23" s="231">
        <v>525.6540868565188</v>
      </c>
      <c r="C23" s="231">
        <v>535.59346147312783</v>
      </c>
      <c r="D23" s="231">
        <v>527.4572588446382</v>
      </c>
      <c r="E23" s="231">
        <v>538.65847321932642</v>
      </c>
      <c r="F23" s="231">
        <v>549.78164804148309</v>
      </c>
      <c r="G23" s="231">
        <v>553.52286001879133</v>
      </c>
      <c r="H23" s="231">
        <v>619.23249835313334</v>
      </c>
      <c r="I23" s="231">
        <v>602.35751694549504</v>
      </c>
      <c r="J23" s="231">
        <v>647.8955240626583</v>
      </c>
      <c r="K23" s="231">
        <v>705.63965188471389</v>
      </c>
      <c r="L23" s="231">
        <v>723.2311852230888</v>
      </c>
      <c r="M23" s="231">
        <v>804.46216678963856</v>
      </c>
      <c r="N23" s="231">
        <v>915.24149830064277</v>
      </c>
      <c r="O23" s="231">
        <v>933.72148100236473</v>
      </c>
      <c r="P23" s="231">
        <v>1038.2540206868512</v>
      </c>
      <c r="Q23" s="231">
        <v>1109.2733914119121</v>
      </c>
      <c r="R23" s="231">
        <v>1184.5186827848943</v>
      </c>
      <c r="S23" s="231">
        <v>1235.279252064405</v>
      </c>
      <c r="T23" s="231">
        <v>1292.7539948086967</v>
      </c>
      <c r="U23" s="231">
        <v>1321.8559514763485</v>
      </c>
      <c r="V23" s="231">
        <v>1315.0154058704934</v>
      </c>
      <c r="W23" s="231">
        <v>1403.3525276978119</v>
      </c>
      <c r="DA23" s="73"/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0.70788954964057493</v>
      </c>
      <c r="L25" s="231">
        <v>0.38618206380137698</v>
      </c>
      <c r="M25" s="231">
        <v>0.95534002706700161</v>
      </c>
      <c r="N25" s="231">
        <v>2.7772042578238074</v>
      </c>
      <c r="O25" s="231">
        <v>5.0115141076304344</v>
      </c>
      <c r="P25" s="231">
        <v>5.1646625123459389</v>
      </c>
      <c r="Q25" s="231">
        <v>5.4815836453974951</v>
      </c>
      <c r="R25" s="231">
        <v>4.8812633985135836</v>
      </c>
      <c r="S25" s="231">
        <v>6.5890836707717284</v>
      </c>
      <c r="T25" s="231">
        <v>7.2175182891131113</v>
      </c>
      <c r="U25" s="231">
        <v>7.3810357913280962</v>
      </c>
      <c r="V25" s="231">
        <v>6.1749486894218659</v>
      </c>
      <c r="W25" s="231">
        <v>7.0133103711059448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2789.5412977059023</v>
      </c>
      <c r="C27" s="230">
        <f t="shared" si="3"/>
        <v>2958.5854145522981</v>
      </c>
      <c r="D27" s="230">
        <f t="shared" si="3"/>
        <v>2762.0864196896005</v>
      </c>
      <c r="E27" s="230">
        <f t="shared" si="3"/>
        <v>2960.4846854669108</v>
      </c>
      <c r="F27" s="230">
        <f t="shared" si="3"/>
        <v>3104.9604322043597</v>
      </c>
      <c r="G27" s="230">
        <f t="shared" si="3"/>
        <v>3229.7721227849279</v>
      </c>
      <c r="H27" s="230">
        <f t="shared" si="3"/>
        <v>3263.3350780221181</v>
      </c>
      <c r="I27" s="230">
        <f t="shared" si="3"/>
        <v>3076.2031486925089</v>
      </c>
      <c r="J27" s="230">
        <f t="shared" si="3"/>
        <v>2843.5839203106475</v>
      </c>
      <c r="K27" s="230">
        <f t="shared" si="3"/>
        <v>1927.9962533998496</v>
      </c>
      <c r="L27" s="230">
        <f t="shared" si="3"/>
        <v>1834.4300608800256</v>
      </c>
      <c r="M27" s="230">
        <f t="shared" si="3"/>
        <v>1607.8586573408859</v>
      </c>
      <c r="N27" s="230">
        <f t="shared" si="3"/>
        <v>1654.2026031068115</v>
      </c>
      <c r="O27" s="230">
        <f t="shared" si="3"/>
        <v>1770.4134725298484</v>
      </c>
      <c r="P27" s="230">
        <f t="shared" si="3"/>
        <v>2000.6263291372336</v>
      </c>
      <c r="Q27" s="230">
        <f t="shared" si="3"/>
        <v>2012.4925192691312</v>
      </c>
      <c r="R27" s="230">
        <f t="shared" si="3"/>
        <v>2076.664926186942</v>
      </c>
      <c r="S27" s="230">
        <f t="shared" si="3"/>
        <v>2159.4569294932598</v>
      </c>
      <c r="T27" s="230">
        <f t="shared" si="3"/>
        <v>2323.7591775788496</v>
      </c>
      <c r="U27" s="230">
        <f t="shared" si="3"/>
        <v>2330.6728681117929</v>
      </c>
      <c r="V27" s="230">
        <f t="shared" si="3"/>
        <v>2194.3629163341066</v>
      </c>
      <c r="W27" s="230">
        <f t="shared" si="3"/>
        <v>2390.3951734220968</v>
      </c>
      <c r="DA27" s="92"/>
    </row>
    <row r="28" spans="1:105" ht="12" customHeight="1" x14ac:dyDescent="0.25">
      <c r="A28" s="18" t="s">
        <v>30</v>
      </c>
      <c r="B28" s="232">
        <v>308.91554072520728</v>
      </c>
      <c r="C28" s="232">
        <v>404.96999557180095</v>
      </c>
      <c r="D28" s="232">
        <v>397.03615076243346</v>
      </c>
      <c r="E28" s="232">
        <v>558.98039520361999</v>
      </c>
      <c r="F28" s="232">
        <v>640.955561416509</v>
      </c>
      <c r="G28" s="232">
        <v>653.57216261385474</v>
      </c>
      <c r="H28" s="232">
        <v>624.71635822124631</v>
      </c>
      <c r="I28" s="232">
        <v>639.56309368090331</v>
      </c>
      <c r="J28" s="232">
        <v>567.51519156963877</v>
      </c>
      <c r="K28" s="232">
        <v>379.32928510902622</v>
      </c>
      <c r="L28" s="232">
        <v>419.8616859698422</v>
      </c>
      <c r="M28" s="232">
        <v>362.77382252652069</v>
      </c>
      <c r="N28" s="232">
        <v>316.48882382887808</v>
      </c>
      <c r="O28" s="232">
        <v>254.62896913156919</v>
      </c>
      <c r="P28" s="232">
        <v>351.21458164137789</v>
      </c>
      <c r="Q28" s="232">
        <v>343.47094144352928</v>
      </c>
      <c r="R28" s="232">
        <v>350.27142609078783</v>
      </c>
      <c r="S28" s="232">
        <v>331.38045901870623</v>
      </c>
      <c r="T28" s="232">
        <v>354.80034097296067</v>
      </c>
      <c r="U28" s="232">
        <v>308.64035919236431</v>
      </c>
      <c r="V28" s="232">
        <v>296.80199582040797</v>
      </c>
      <c r="W28" s="232">
        <v>348.32848016473145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65.793190936000855</v>
      </c>
      <c r="C30" s="232">
        <v>58.393412480336771</v>
      </c>
      <c r="D30" s="232">
        <v>55.305507521736189</v>
      </c>
      <c r="E30" s="232">
        <v>60.997158715117422</v>
      </c>
      <c r="F30" s="232">
        <v>69.20951053180093</v>
      </c>
      <c r="G30" s="232">
        <v>64.701034921863922</v>
      </c>
      <c r="H30" s="232">
        <v>60.497674419866541</v>
      </c>
      <c r="I30" s="232">
        <v>65.767806003653234</v>
      </c>
      <c r="J30" s="232">
        <v>62.957947243650388</v>
      </c>
      <c r="K30" s="232">
        <v>27.866883558933996</v>
      </c>
      <c r="L30" s="232">
        <v>32.854936717526044</v>
      </c>
      <c r="M30" s="232">
        <v>29.839748283851005</v>
      </c>
      <c r="N30" s="232">
        <v>31.103649219094741</v>
      </c>
      <c r="O30" s="232">
        <v>40.939258705392952</v>
      </c>
      <c r="P30" s="232">
        <v>45.910921319172154</v>
      </c>
      <c r="Q30" s="232">
        <v>37.800964079961794</v>
      </c>
      <c r="R30" s="232">
        <v>45.974034804305781</v>
      </c>
      <c r="S30" s="232">
        <v>45.680675486378362</v>
      </c>
      <c r="T30" s="232">
        <v>50.392693651965118</v>
      </c>
      <c r="U30" s="232">
        <v>51.430401482184841</v>
      </c>
      <c r="V30" s="232">
        <v>54.79019668971408</v>
      </c>
      <c r="W30" s="232">
        <v>55.558277764982179</v>
      </c>
      <c r="DA30" s="71"/>
    </row>
    <row r="31" spans="1:105" ht="12" customHeight="1" x14ac:dyDescent="0.25">
      <c r="A31" s="18" t="s">
        <v>83</v>
      </c>
      <c r="B31" s="232">
        <v>373.34316004177947</v>
      </c>
      <c r="C31" s="232">
        <v>383.09702852177895</v>
      </c>
      <c r="D31" s="232">
        <v>378.57286765334737</v>
      </c>
      <c r="E31" s="232">
        <v>373.36889035701142</v>
      </c>
      <c r="F31" s="232">
        <v>365.0397175824321</v>
      </c>
      <c r="G31" s="232">
        <v>411.692002775253</v>
      </c>
      <c r="H31" s="232">
        <v>380.01715299640455</v>
      </c>
      <c r="I31" s="232">
        <v>367.9308890696359</v>
      </c>
      <c r="J31" s="232">
        <v>351.02988279141164</v>
      </c>
      <c r="K31" s="232">
        <v>297.50733599483522</v>
      </c>
      <c r="L31" s="232">
        <v>215.29904750605613</v>
      </c>
      <c r="M31" s="232">
        <v>201.60179553612048</v>
      </c>
      <c r="N31" s="232">
        <v>210.12604083547288</v>
      </c>
      <c r="O31" s="232">
        <v>214.4695772406624</v>
      </c>
      <c r="P31" s="232">
        <v>253.13286064690973</v>
      </c>
      <c r="Q31" s="232">
        <v>210.46759986357711</v>
      </c>
      <c r="R31" s="232">
        <v>206.70618692686583</v>
      </c>
      <c r="S31" s="232">
        <v>222.03231981829506</v>
      </c>
      <c r="T31" s="232">
        <v>236.19272667568129</v>
      </c>
      <c r="U31" s="232">
        <v>246.57199427284499</v>
      </c>
      <c r="V31" s="232">
        <v>230.47759831927499</v>
      </c>
      <c r="W31" s="232">
        <v>245.8214957318182</v>
      </c>
      <c r="DA31" s="71"/>
    </row>
    <row r="32" spans="1:105" ht="12" customHeight="1" x14ac:dyDescent="0.25">
      <c r="A32" s="18" t="s">
        <v>70</v>
      </c>
      <c r="B32" s="232">
        <v>884.2306813819755</v>
      </c>
      <c r="C32" s="232">
        <v>757.11966585813843</v>
      </c>
      <c r="D32" s="232">
        <v>680.46651088641647</v>
      </c>
      <c r="E32" s="232">
        <v>645.38510966664785</v>
      </c>
      <c r="F32" s="232">
        <v>681.89005935894772</v>
      </c>
      <c r="G32" s="232">
        <v>641.8884331221077</v>
      </c>
      <c r="H32" s="232">
        <v>700.87087226259871</v>
      </c>
      <c r="I32" s="232">
        <v>488.34823810423381</v>
      </c>
      <c r="J32" s="232">
        <v>431.64883540432663</v>
      </c>
      <c r="K32" s="232">
        <v>296.21201760109102</v>
      </c>
      <c r="L32" s="232">
        <v>407.09458854137108</v>
      </c>
      <c r="M32" s="232">
        <v>222.25549360048774</v>
      </c>
      <c r="N32" s="232">
        <v>139.83596059333121</v>
      </c>
      <c r="O32" s="232">
        <v>173.75985258488524</v>
      </c>
      <c r="P32" s="232">
        <v>92.27374124477862</v>
      </c>
      <c r="Q32" s="232">
        <v>46.696158066438265</v>
      </c>
      <c r="R32" s="232">
        <v>32.966732615813299</v>
      </c>
      <c r="S32" s="232">
        <v>24.136184513603034</v>
      </c>
      <c r="T32" s="232">
        <v>25.992412581721908</v>
      </c>
      <c r="U32" s="232">
        <v>26.984436205371122</v>
      </c>
      <c r="V32" s="232">
        <v>26.798971704192738</v>
      </c>
      <c r="W32" s="232">
        <v>17.653010712548447</v>
      </c>
      <c r="DA32" s="71"/>
    </row>
    <row r="33" spans="1:105" ht="12" customHeight="1" x14ac:dyDescent="0.25">
      <c r="A33" s="18" t="s">
        <v>34</v>
      </c>
      <c r="B33" s="232">
        <v>644.30505943680612</v>
      </c>
      <c r="C33" s="232">
        <v>866.63068573048815</v>
      </c>
      <c r="D33" s="232">
        <v>788.82182042834984</v>
      </c>
      <c r="E33" s="232">
        <v>843.20733264731189</v>
      </c>
      <c r="F33" s="232">
        <v>862.1698217879707</v>
      </c>
      <c r="G33" s="232">
        <v>953.17431543563373</v>
      </c>
      <c r="H33" s="232">
        <v>941.22727919916474</v>
      </c>
      <c r="I33" s="232">
        <v>902.77778290459219</v>
      </c>
      <c r="J33" s="232">
        <v>819.74622345844796</v>
      </c>
      <c r="K33" s="232">
        <v>416.59135766786517</v>
      </c>
      <c r="L33" s="232">
        <v>242.63998046689034</v>
      </c>
      <c r="M33" s="232">
        <v>215.19988350152394</v>
      </c>
      <c r="N33" s="232">
        <v>307.97612693243906</v>
      </c>
      <c r="O33" s="232">
        <v>302.2599409453826</v>
      </c>
      <c r="P33" s="232">
        <v>400.89021371184606</v>
      </c>
      <c r="Q33" s="232">
        <v>457.45371022850031</v>
      </c>
      <c r="R33" s="232">
        <v>496.92008933462159</v>
      </c>
      <c r="S33" s="232">
        <v>485.42303795150258</v>
      </c>
      <c r="T33" s="232">
        <v>526.42486014636472</v>
      </c>
      <c r="U33" s="232">
        <v>512.85470864407557</v>
      </c>
      <c r="V33" s="232">
        <v>485.73887172951697</v>
      </c>
      <c r="W33" s="232">
        <v>550.63094345103195</v>
      </c>
      <c r="DA33" s="71"/>
    </row>
    <row r="34" spans="1:105" ht="12" customHeight="1" x14ac:dyDescent="0.25">
      <c r="A34" s="18" t="s">
        <v>72</v>
      </c>
      <c r="B34" s="232">
        <v>512.95366518413289</v>
      </c>
      <c r="C34" s="232">
        <v>488.37462638975444</v>
      </c>
      <c r="D34" s="232">
        <v>461.88356243731738</v>
      </c>
      <c r="E34" s="232">
        <v>478.54579887720212</v>
      </c>
      <c r="F34" s="232">
        <v>485.69576152669907</v>
      </c>
      <c r="G34" s="232">
        <v>504.74417391621478</v>
      </c>
      <c r="H34" s="232">
        <v>556.00574092283728</v>
      </c>
      <c r="I34" s="232">
        <v>611.81533892949028</v>
      </c>
      <c r="J34" s="232">
        <v>610.68583984317172</v>
      </c>
      <c r="K34" s="232">
        <v>481.89051891303944</v>
      </c>
      <c r="L34" s="232">
        <v>500.35888320860522</v>
      </c>
      <c r="M34" s="232">
        <v>538.38773883182569</v>
      </c>
      <c r="N34" s="232">
        <v>560.40668558692312</v>
      </c>
      <c r="O34" s="232">
        <v>590.78802646348947</v>
      </c>
      <c r="P34" s="232">
        <v>665.78128206959082</v>
      </c>
      <c r="Q34" s="232">
        <v>708.5181836838309</v>
      </c>
      <c r="R34" s="232">
        <v>747.73056491421062</v>
      </c>
      <c r="S34" s="232">
        <v>775.28649412647712</v>
      </c>
      <c r="T34" s="232">
        <v>836.66325485316588</v>
      </c>
      <c r="U34" s="232">
        <v>867.12182186547</v>
      </c>
      <c r="V34" s="232">
        <v>832.30473307865282</v>
      </c>
      <c r="W34" s="232">
        <v>884.37594524951987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28.598854555058615</v>
      </c>
      <c r="L36" s="232">
        <v>16.320938469734614</v>
      </c>
      <c r="M36" s="232">
        <v>37.800175060556413</v>
      </c>
      <c r="N36" s="232">
        <v>88.265316110672558</v>
      </c>
      <c r="O36" s="232">
        <v>193.56784745846647</v>
      </c>
      <c r="P36" s="232">
        <v>191.42272850355835</v>
      </c>
      <c r="Q36" s="232">
        <v>208.08496190329322</v>
      </c>
      <c r="R36" s="232">
        <v>196.09589150033727</v>
      </c>
      <c r="S36" s="232">
        <v>275.51775857829745</v>
      </c>
      <c r="T36" s="232">
        <v>293.29288869698991</v>
      </c>
      <c r="U36" s="232">
        <v>317.06914644948199</v>
      </c>
      <c r="V36" s="232">
        <v>267.45054899234719</v>
      </c>
      <c r="W36" s="232">
        <v>288.02702034746505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2975.7191746946028</v>
      </c>
      <c r="C38" s="238">
        <f t="shared" si="4"/>
        <v>3226.9342359573479</v>
      </c>
      <c r="D38" s="238">
        <f t="shared" si="4"/>
        <v>2989.0403398245553</v>
      </c>
      <c r="E38" s="238">
        <f t="shared" si="4"/>
        <v>2462.5747674041977</v>
      </c>
      <c r="F38" s="238">
        <f t="shared" si="4"/>
        <v>2633.608587838376</v>
      </c>
      <c r="G38" s="238">
        <f t="shared" si="4"/>
        <v>2729.4448614835742</v>
      </c>
      <c r="H38" s="238">
        <f t="shared" si="4"/>
        <v>2675.2366158276268</v>
      </c>
      <c r="I38" s="238">
        <f t="shared" si="4"/>
        <v>2730.5123980654303</v>
      </c>
      <c r="J38" s="238">
        <f t="shared" si="4"/>
        <v>2435.3000139385431</v>
      </c>
      <c r="K38" s="238">
        <f t="shared" si="4"/>
        <v>1620.5535081486471</v>
      </c>
      <c r="L38" s="238">
        <f t="shared" si="4"/>
        <v>1427.2204832588131</v>
      </c>
      <c r="M38" s="238">
        <f t="shared" si="4"/>
        <v>1296.430595296006</v>
      </c>
      <c r="N38" s="238">
        <f t="shared" si="4"/>
        <v>1524.2413858865727</v>
      </c>
      <c r="O38" s="238">
        <f t="shared" si="4"/>
        <v>1440.2491780541282</v>
      </c>
      <c r="P38" s="238">
        <f t="shared" si="4"/>
        <v>1784.4838002152176</v>
      </c>
      <c r="Q38" s="238">
        <f t="shared" si="4"/>
        <v>1971.1321722025461</v>
      </c>
      <c r="R38" s="238">
        <f t="shared" si="4"/>
        <v>2112.901069999466</v>
      </c>
      <c r="S38" s="238">
        <f t="shared" si="4"/>
        <v>2200.8452127947785</v>
      </c>
      <c r="T38" s="238">
        <f t="shared" si="4"/>
        <v>2256.9562986740366</v>
      </c>
      <c r="U38" s="238">
        <f t="shared" si="4"/>
        <v>2228.0846671024024</v>
      </c>
      <c r="V38" s="238">
        <f t="shared" si="4"/>
        <v>2068.8289124231637</v>
      </c>
      <c r="W38" s="238">
        <f t="shared" si="4"/>
        <v>2436.7412406818958</v>
      </c>
      <c r="DA38" s="93"/>
    </row>
    <row r="39" spans="1:105" ht="12" customHeight="1" x14ac:dyDescent="0.25">
      <c r="A39" s="43" t="s">
        <v>107</v>
      </c>
      <c r="B39" s="239">
        <f>ISI!B$53</f>
        <v>28.8</v>
      </c>
      <c r="C39" s="239">
        <f>ISI!C$53</f>
        <v>12</v>
      </c>
      <c r="D39" s="239">
        <f>ISI!D$53</f>
        <v>0</v>
      </c>
      <c r="E39" s="239">
        <f>ISI!E$53</f>
        <v>0</v>
      </c>
      <c r="F39" s="239">
        <f>ISI!F$53</f>
        <v>0</v>
      </c>
      <c r="G39" s="239">
        <f>ISI!G$53</f>
        <v>0</v>
      </c>
      <c r="H39" s="239">
        <f>ISI!H$53</f>
        <v>0</v>
      </c>
      <c r="I39" s="239">
        <f>ISI!I$53</f>
        <v>0</v>
      </c>
      <c r="J39" s="239">
        <f>ISI!J$53</f>
        <v>0</v>
      </c>
      <c r="K39" s="239">
        <f>ISI!K$53</f>
        <v>0</v>
      </c>
      <c r="L39" s="239">
        <f>ISI!L$53</f>
        <v>0</v>
      </c>
      <c r="M39" s="239">
        <f>ISI!M$53</f>
        <v>0</v>
      </c>
      <c r="N39" s="239">
        <f>ISI!N$53</f>
        <v>0</v>
      </c>
      <c r="O39" s="239">
        <f>ISI!O$53</f>
        <v>0</v>
      </c>
      <c r="P39" s="239">
        <f>ISI!P$53</f>
        <v>0</v>
      </c>
      <c r="Q39" s="239">
        <f>ISI!Q$53</f>
        <v>0</v>
      </c>
      <c r="R39" s="239">
        <f>ISI!R$53</f>
        <v>0</v>
      </c>
      <c r="S39" s="239">
        <f>ISI!S$53</f>
        <v>0</v>
      </c>
      <c r="T39" s="239">
        <f>ISI!T$53</f>
        <v>0</v>
      </c>
      <c r="U39" s="239">
        <f>ISI!U$53</f>
        <v>0</v>
      </c>
      <c r="V39" s="239">
        <f>ISI!V$53</f>
        <v>0</v>
      </c>
      <c r="W39" s="239">
        <f>ISI!W$53</f>
        <v>0</v>
      </c>
      <c r="DA39" s="83"/>
    </row>
    <row r="40" spans="1:105" ht="12" customHeight="1" x14ac:dyDescent="0.25">
      <c r="A40" s="44" t="s">
        <v>108</v>
      </c>
      <c r="B40" s="240">
        <f>NFM!B$72</f>
        <v>0</v>
      </c>
      <c r="C40" s="240">
        <f>NFM!C$72</f>
        <v>0</v>
      </c>
      <c r="D40" s="240">
        <f>NFM!D$72</f>
        <v>0</v>
      </c>
      <c r="E40" s="240">
        <f>NFM!E$72</f>
        <v>0</v>
      </c>
      <c r="F40" s="240">
        <f>NFM!F$72</f>
        <v>0</v>
      </c>
      <c r="G40" s="240">
        <f>NFM!G$72</f>
        <v>0</v>
      </c>
      <c r="H40" s="240">
        <f>NFM!H$72</f>
        <v>0</v>
      </c>
      <c r="I40" s="240">
        <f>NFM!I$72</f>
        <v>0</v>
      </c>
      <c r="J40" s="240">
        <f>NFM!J$72</f>
        <v>0</v>
      </c>
      <c r="K40" s="240">
        <f>NFM!K$72</f>
        <v>0</v>
      </c>
      <c r="L40" s="240">
        <f>NFM!L$72</f>
        <v>0</v>
      </c>
      <c r="M40" s="240">
        <f>NFM!M$72</f>
        <v>0</v>
      </c>
      <c r="N40" s="240">
        <f>NFM!N$72</f>
        <v>0</v>
      </c>
      <c r="O40" s="240">
        <f>NFM!O$72</f>
        <v>0</v>
      </c>
      <c r="P40" s="240">
        <f>NFM!P$72</f>
        <v>0</v>
      </c>
      <c r="Q40" s="240">
        <f>NFM!Q$72</f>
        <v>0</v>
      </c>
      <c r="R40" s="240">
        <f>NFM!R$72</f>
        <v>0</v>
      </c>
      <c r="S40" s="240">
        <f>NFM!S$72</f>
        <v>0</v>
      </c>
      <c r="T40" s="240">
        <f>NFM!T$72</f>
        <v>0</v>
      </c>
      <c r="U40" s="240">
        <f>NFM!U$72</f>
        <v>0</v>
      </c>
      <c r="V40" s="240">
        <f>NFM!V$72</f>
        <v>0</v>
      </c>
      <c r="W40" s="240">
        <f>NFM!W$72</f>
        <v>0</v>
      </c>
      <c r="DA40" s="94"/>
    </row>
    <row r="41" spans="1:105" ht="12" customHeight="1" x14ac:dyDescent="0.25">
      <c r="A41" s="44" t="s">
        <v>109</v>
      </c>
      <c r="B41" s="240">
        <f>CHI!B$78</f>
        <v>882.29375850999998</v>
      </c>
      <c r="C41" s="240">
        <f>CHI!C$78</f>
        <v>1041.1918251300001</v>
      </c>
      <c r="D41" s="240">
        <f>CHI!D$78</f>
        <v>810.89779395000005</v>
      </c>
      <c r="E41" s="240">
        <f>CHI!E$78</f>
        <v>0.29746979000000001</v>
      </c>
      <c r="F41" s="240">
        <f>CHI!F$78</f>
        <v>0</v>
      </c>
      <c r="G41" s="240">
        <f>CHI!G$78</f>
        <v>0</v>
      </c>
      <c r="H41" s="240">
        <f>CHI!H$78</f>
        <v>0</v>
      </c>
      <c r="I41" s="240">
        <f>CHI!I$78</f>
        <v>0</v>
      </c>
      <c r="J41" s="240">
        <f>CHI!J$78</f>
        <v>0</v>
      </c>
      <c r="K41" s="240">
        <f>CHI!K$78</f>
        <v>0</v>
      </c>
      <c r="L41" s="240">
        <f>CHI!L$78</f>
        <v>0</v>
      </c>
      <c r="M41" s="240">
        <f>CHI!M$78</f>
        <v>0</v>
      </c>
      <c r="N41" s="240">
        <f>CHI!N$78</f>
        <v>0</v>
      </c>
      <c r="O41" s="240">
        <f>CHI!O$78</f>
        <v>0</v>
      </c>
      <c r="P41" s="240">
        <f>CHI!P$78</f>
        <v>0</v>
      </c>
      <c r="Q41" s="240">
        <f>CHI!Q$78</f>
        <v>0</v>
      </c>
      <c r="R41" s="240">
        <f>CHI!R$78</f>
        <v>0</v>
      </c>
      <c r="S41" s="240">
        <f>CHI!S$78</f>
        <v>0</v>
      </c>
      <c r="T41" s="240">
        <f>CHI!T$78</f>
        <v>0</v>
      </c>
      <c r="U41" s="240">
        <f>CHI!U$78</f>
        <v>0</v>
      </c>
      <c r="V41" s="240">
        <f>CHI!V$78</f>
        <v>0</v>
      </c>
      <c r="W41" s="240">
        <f>CHI!W$78</f>
        <v>0</v>
      </c>
      <c r="DA41" s="94"/>
    </row>
    <row r="42" spans="1:105" ht="12" customHeight="1" x14ac:dyDescent="0.25">
      <c r="A42" s="44" t="s">
        <v>110</v>
      </c>
      <c r="B42" s="240">
        <f>NMM!B$58</f>
        <v>1908.7841314126663</v>
      </c>
      <c r="C42" s="240">
        <f>NMM!C$58</f>
        <v>2061.4371933464076</v>
      </c>
      <c r="D42" s="240">
        <f>NMM!D$58</f>
        <v>2063.3791229426015</v>
      </c>
      <c r="E42" s="240">
        <f>NMM!E$58</f>
        <v>2342.3181160836975</v>
      </c>
      <c r="F42" s="240">
        <f>NMM!F$58</f>
        <v>2507.0626593013171</v>
      </c>
      <c r="G42" s="240">
        <f>NMM!G$58</f>
        <v>2552.7953464691873</v>
      </c>
      <c r="H42" s="240">
        <f>NMM!H$58</f>
        <v>2538.743410591007</v>
      </c>
      <c r="I42" s="240">
        <f>NMM!I$58</f>
        <v>2580.4341213620519</v>
      </c>
      <c r="J42" s="240">
        <f>NMM!J$58</f>
        <v>2301.583745387552</v>
      </c>
      <c r="K42" s="240">
        <f>NMM!K$58</f>
        <v>1485.3226694814034</v>
      </c>
      <c r="L42" s="240">
        <f>NMM!L$58</f>
        <v>1299.0484147465627</v>
      </c>
      <c r="M42" s="240">
        <f>NMM!M$58</f>
        <v>1167.2705389694754</v>
      </c>
      <c r="N42" s="240">
        <f>NMM!N$58</f>
        <v>1391.967799092416</v>
      </c>
      <c r="O42" s="240">
        <f>NMM!O$58</f>
        <v>1301.6950015306568</v>
      </c>
      <c r="P42" s="240">
        <f>NMM!P$58</f>
        <v>1650.4531530457714</v>
      </c>
      <c r="Q42" s="240">
        <f>NMM!Q$58</f>
        <v>1830.3635214124333</v>
      </c>
      <c r="R42" s="240">
        <f>NMM!R$58</f>
        <v>1968.401352033223</v>
      </c>
      <c r="S42" s="240">
        <f>NMM!S$58</f>
        <v>2039.8562560230889</v>
      </c>
      <c r="T42" s="240">
        <f>NMM!T$58</f>
        <v>2094.5489797619252</v>
      </c>
      <c r="U42" s="240">
        <f>NMM!U$58</f>
        <v>2057.8652228793626</v>
      </c>
      <c r="V42" s="240">
        <f>NMM!V$58</f>
        <v>1907.4373141016843</v>
      </c>
      <c r="W42" s="240">
        <f>NMM!W$58</f>
        <v>2256.9403807619101</v>
      </c>
      <c r="DA42" s="94"/>
    </row>
    <row r="43" spans="1:105" ht="12" customHeight="1" x14ac:dyDescent="0.25">
      <c r="A43" s="45" t="s">
        <v>111</v>
      </c>
      <c r="B43" s="241">
        <v>155.84128477193661</v>
      </c>
      <c r="C43" s="241">
        <v>112.3052174809405</v>
      </c>
      <c r="D43" s="241">
        <v>114.7634229319538</v>
      </c>
      <c r="E43" s="241">
        <v>119.9591815305003</v>
      </c>
      <c r="F43" s="241">
        <v>126.545928537059</v>
      </c>
      <c r="G43" s="241">
        <v>176.64951501438711</v>
      </c>
      <c r="H43" s="241">
        <v>136.4932052366197</v>
      </c>
      <c r="I43" s="241">
        <v>150.07827670337841</v>
      </c>
      <c r="J43" s="241">
        <v>133.71626855099109</v>
      </c>
      <c r="K43" s="241">
        <v>135.23083866724369</v>
      </c>
      <c r="L43" s="241">
        <v>128.17206851225041</v>
      </c>
      <c r="M43" s="241">
        <v>129.16005632653051</v>
      </c>
      <c r="N43" s="241">
        <v>132.27358679415661</v>
      </c>
      <c r="O43" s="241">
        <v>138.55417652347131</v>
      </c>
      <c r="P43" s="241">
        <v>134.0306471694461</v>
      </c>
      <c r="Q43" s="241">
        <v>140.7686507901129</v>
      </c>
      <c r="R43" s="241">
        <v>144.4997179662432</v>
      </c>
      <c r="S43" s="241">
        <v>160.9889567716894</v>
      </c>
      <c r="T43" s="241">
        <v>162.40731891211141</v>
      </c>
      <c r="U43" s="241">
        <v>170.2194442230398</v>
      </c>
      <c r="V43" s="241">
        <v>161.39159832147931</v>
      </c>
      <c r="W43" s="241">
        <v>179.8008599199855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0.99999999999999978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0.99999999999999989</v>
      </c>
      <c r="N47" s="234">
        <f t="shared" si="5"/>
        <v>1</v>
      </c>
      <c r="O47" s="234">
        <f t="shared" si="5"/>
        <v>1.0000000000000002</v>
      </c>
      <c r="P47" s="234">
        <f t="shared" si="5"/>
        <v>1</v>
      </c>
      <c r="Q47" s="234">
        <f t="shared" si="5"/>
        <v>1</v>
      </c>
      <c r="R47" s="234">
        <f t="shared" si="5"/>
        <v>0.99999999999999989</v>
      </c>
      <c r="S47" s="234">
        <f t="shared" si="5"/>
        <v>1</v>
      </c>
      <c r="T47" s="234">
        <f t="shared" si="5"/>
        <v>1</v>
      </c>
      <c r="U47" s="234">
        <f t="shared" si="5"/>
        <v>0.99999999999999978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1.0978561341028169E-2</v>
      </c>
      <c r="C52" s="235">
        <f t="shared" si="10"/>
        <v>1.0648330898485218E-2</v>
      </c>
      <c r="D52" s="235">
        <f t="shared" si="10"/>
        <v>9.7832153941854183E-3</v>
      </c>
      <c r="E52" s="235">
        <f t="shared" si="10"/>
        <v>9.6463552373889962E-3</v>
      </c>
      <c r="F52" s="235">
        <f t="shared" si="10"/>
        <v>8.6017790145464894E-3</v>
      </c>
      <c r="G52" s="235">
        <f t="shared" si="10"/>
        <v>6.8649397997257245E-3</v>
      </c>
      <c r="H52" s="235">
        <f t="shared" si="10"/>
        <v>5.7201872199878776E-3</v>
      </c>
      <c r="I52" s="235">
        <f t="shared" si="10"/>
        <v>4.7807129519783732E-3</v>
      </c>
      <c r="J52" s="235">
        <f t="shared" si="10"/>
        <v>5.4269632944976328E-3</v>
      </c>
      <c r="K52" s="235">
        <f t="shared" si="10"/>
        <v>6.3017614015178124E-3</v>
      </c>
      <c r="L52" s="235">
        <f t="shared" si="10"/>
        <v>6.4908434202474701E-3</v>
      </c>
      <c r="M52" s="235">
        <f t="shared" si="10"/>
        <v>7.1808446601526283E-3</v>
      </c>
      <c r="N52" s="235">
        <f t="shared" si="10"/>
        <v>7.2282269843768022E-3</v>
      </c>
      <c r="O52" s="235">
        <f t="shared" si="10"/>
        <v>6.3601591091211581E-3</v>
      </c>
      <c r="P52" s="235">
        <f t="shared" si="10"/>
        <v>7.3332724183800563E-3</v>
      </c>
      <c r="Q52" s="235">
        <f t="shared" si="10"/>
        <v>7.5578455906391779E-3</v>
      </c>
      <c r="R52" s="235">
        <f t="shared" si="10"/>
        <v>7.8223462665641588E-3</v>
      </c>
      <c r="S52" s="235">
        <f t="shared" si="10"/>
        <v>8.0950316722769589E-3</v>
      </c>
      <c r="T52" s="235">
        <f t="shared" si="10"/>
        <v>8.3196067553531206E-3</v>
      </c>
      <c r="U52" s="235">
        <f t="shared" si="10"/>
        <v>8.2940194338076059E-3</v>
      </c>
      <c r="V52" s="235">
        <f t="shared" si="10"/>
        <v>8.5539857846999804E-3</v>
      </c>
      <c r="W52" s="235">
        <f t="shared" si="10"/>
        <v>8.6667050186608804E-3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0.28764457027657503</v>
      </c>
      <c r="C53" s="236">
        <f t="shared" si="11"/>
        <v>0.254380161031316</v>
      </c>
      <c r="D53" s="236">
        <f t="shared" si="11"/>
        <v>0.25571342943066172</v>
      </c>
      <c r="E53" s="236">
        <f t="shared" si="11"/>
        <v>0.26190771801097168</v>
      </c>
      <c r="F53" s="236">
        <f t="shared" si="11"/>
        <v>0.24403589182816196</v>
      </c>
      <c r="G53" s="236">
        <f t="shared" si="11"/>
        <v>0.24445862937152399</v>
      </c>
      <c r="H53" s="236">
        <f t="shared" si="11"/>
        <v>0.23993117581033019</v>
      </c>
      <c r="I53" s="236">
        <f t="shared" si="11"/>
        <v>0.21920787272733253</v>
      </c>
      <c r="J53" s="236">
        <f t="shared" si="11"/>
        <v>0.2391487201967647</v>
      </c>
      <c r="K53" s="236">
        <f t="shared" si="11"/>
        <v>0.287483554547452</v>
      </c>
      <c r="L53" s="236">
        <f t="shared" si="11"/>
        <v>0.33213721318404765</v>
      </c>
      <c r="M53" s="236">
        <f t="shared" si="11"/>
        <v>0.32462502148039757</v>
      </c>
      <c r="N53" s="236">
        <f t="shared" si="11"/>
        <v>0.30689515632697134</v>
      </c>
      <c r="O53" s="236">
        <f t="shared" si="11"/>
        <v>0.32066886956141594</v>
      </c>
      <c r="P53" s="236">
        <f t="shared" si="11"/>
        <v>0.28502537771400083</v>
      </c>
      <c r="Q53" s="236">
        <f t="shared" si="11"/>
        <v>0.27285472447191611</v>
      </c>
      <c r="R53" s="236">
        <f t="shared" si="11"/>
        <v>0.26837975222930793</v>
      </c>
      <c r="S53" s="236">
        <f t="shared" si="11"/>
        <v>0.26945700871555051</v>
      </c>
      <c r="T53" s="236">
        <f t="shared" si="11"/>
        <v>0.26583643308781774</v>
      </c>
      <c r="U53" s="236">
        <f t="shared" si="11"/>
        <v>0.26183966419402249</v>
      </c>
      <c r="V53" s="236">
        <f t="shared" si="11"/>
        <v>0.27546609180790987</v>
      </c>
      <c r="W53" s="236">
        <f t="shared" si="11"/>
        <v>0.25879932802238143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0.33936363308728162</v>
      </c>
      <c r="C54" s="237">
        <f t="shared" si="12"/>
        <v>0.35154297565101655</v>
      </c>
      <c r="D54" s="237">
        <f t="shared" si="12"/>
        <v>0.35275900312743635</v>
      </c>
      <c r="E54" s="237">
        <f t="shared" si="12"/>
        <v>0.39766353828137441</v>
      </c>
      <c r="F54" s="237">
        <f t="shared" si="12"/>
        <v>0.40437440979601552</v>
      </c>
      <c r="G54" s="237">
        <f t="shared" si="12"/>
        <v>0.40576711196456527</v>
      </c>
      <c r="H54" s="237">
        <f t="shared" si="12"/>
        <v>0.41452599968284903</v>
      </c>
      <c r="I54" s="237">
        <f t="shared" si="12"/>
        <v>0.41110482112171964</v>
      </c>
      <c r="J54" s="237">
        <f t="shared" si="12"/>
        <v>0.40692549148486468</v>
      </c>
      <c r="K54" s="237">
        <f t="shared" si="12"/>
        <v>0.3837002033056417</v>
      </c>
      <c r="L54" s="237">
        <f t="shared" si="12"/>
        <v>0.37197135559721684</v>
      </c>
      <c r="M54" s="237">
        <f t="shared" si="12"/>
        <v>0.36992242488755744</v>
      </c>
      <c r="N54" s="237">
        <f t="shared" si="12"/>
        <v>0.35696047772601547</v>
      </c>
      <c r="O54" s="237">
        <f t="shared" si="12"/>
        <v>0.37108753049669463</v>
      </c>
      <c r="P54" s="237">
        <f t="shared" si="12"/>
        <v>0.37402502641939539</v>
      </c>
      <c r="Q54" s="237">
        <f t="shared" si="12"/>
        <v>0.36352930606377221</v>
      </c>
      <c r="R54" s="237">
        <f t="shared" si="12"/>
        <v>0.35876883597717069</v>
      </c>
      <c r="S54" s="237">
        <f t="shared" si="12"/>
        <v>0.35779521732045011</v>
      </c>
      <c r="T54" s="237">
        <f t="shared" si="12"/>
        <v>0.36821465394404956</v>
      </c>
      <c r="U54" s="237">
        <f t="shared" si="12"/>
        <v>0.3731454475868255</v>
      </c>
      <c r="V54" s="237">
        <f t="shared" si="12"/>
        <v>0.36853133841470437</v>
      </c>
      <c r="W54" s="237">
        <f t="shared" si="12"/>
        <v>0.36275039873955195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0.36201323529511514</v>
      </c>
      <c r="C55" s="242">
        <f t="shared" si="13"/>
        <v>0.38342853241918229</v>
      </c>
      <c r="D55" s="242">
        <f t="shared" si="13"/>
        <v>0.38174435204771651</v>
      </c>
      <c r="E55" s="242">
        <f t="shared" si="13"/>
        <v>0.33078238847026492</v>
      </c>
      <c r="F55" s="242">
        <f t="shared" si="13"/>
        <v>0.34298791936127587</v>
      </c>
      <c r="G55" s="242">
        <f t="shared" si="13"/>
        <v>0.34290931886418508</v>
      </c>
      <c r="H55" s="242">
        <f t="shared" si="13"/>
        <v>0.33982263728683293</v>
      </c>
      <c r="I55" s="242">
        <f t="shared" si="13"/>
        <v>0.36490659319896951</v>
      </c>
      <c r="J55" s="242">
        <f t="shared" si="13"/>
        <v>0.34849882502387308</v>
      </c>
      <c r="K55" s="242">
        <f t="shared" si="13"/>
        <v>0.32251448074538841</v>
      </c>
      <c r="L55" s="242">
        <f t="shared" si="13"/>
        <v>0.28940058779848804</v>
      </c>
      <c r="M55" s="242">
        <f t="shared" si="13"/>
        <v>0.29827170897189226</v>
      </c>
      <c r="N55" s="242">
        <f t="shared" si="13"/>
        <v>0.32891613896263644</v>
      </c>
      <c r="O55" s="242">
        <f t="shared" si="13"/>
        <v>0.30188344083276847</v>
      </c>
      <c r="P55" s="242">
        <f t="shared" si="13"/>
        <v>0.33361632344822373</v>
      </c>
      <c r="Q55" s="242">
        <f t="shared" si="13"/>
        <v>0.35605812387367247</v>
      </c>
      <c r="R55" s="242">
        <f t="shared" si="13"/>
        <v>0.36502906552695713</v>
      </c>
      <c r="S55" s="242">
        <f t="shared" si="13"/>
        <v>0.36465274229172251</v>
      </c>
      <c r="T55" s="242">
        <f t="shared" si="13"/>
        <v>0.35762930621277961</v>
      </c>
      <c r="U55" s="242">
        <f t="shared" si="13"/>
        <v>0.35672086878534431</v>
      </c>
      <c r="V55" s="242">
        <f t="shared" si="13"/>
        <v>0.3474485839926858</v>
      </c>
      <c r="W55" s="242">
        <f t="shared" si="13"/>
        <v>0.36978356821940578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IE: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13.614816342987</v>
      </c>
      <c r="C3" s="205">
        <f t="shared" si="0"/>
        <v>15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13.614816342987</v>
      </c>
      <c r="C5" s="244">
        <v>15</v>
      </c>
      <c r="D5" s="244">
        <v>0</v>
      </c>
      <c r="E5" s="244">
        <v>0</v>
      </c>
      <c r="F5" s="244">
        <v>0</v>
      </c>
      <c r="G5" s="244">
        <v>0</v>
      </c>
      <c r="H5" s="244">
        <v>0</v>
      </c>
      <c r="I5" s="244">
        <v>0</v>
      </c>
      <c r="J5" s="244">
        <v>0</v>
      </c>
      <c r="K5" s="244">
        <v>0</v>
      </c>
      <c r="L5" s="244">
        <v>0</v>
      </c>
      <c r="M5" s="244">
        <v>0</v>
      </c>
      <c r="N5" s="244">
        <v>0</v>
      </c>
      <c r="O5" s="244">
        <v>0</v>
      </c>
      <c r="P5" s="244">
        <v>0</v>
      </c>
      <c r="Q5" s="244">
        <v>0</v>
      </c>
      <c r="R5" s="244">
        <v>0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360</v>
      </c>
      <c r="C7" s="205">
        <f t="shared" si="1"/>
        <v>150</v>
      </c>
      <c r="D7" s="205">
        <f t="shared" si="1"/>
        <v>0</v>
      </c>
      <c r="E7" s="205">
        <f t="shared" si="1"/>
        <v>0</v>
      </c>
      <c r="F7" s="205">
        <f t="shared" si="1"/>
        <v>0</v>
      </c>
      <c r="G7" s="205">
        <f t="shared" si="1"/>
        <v>0</v>
      </c>
      <c r="H7" s="205">
        <f t="shared" si="1"/>
        <v>0</v>
      </c>
      <c r="I7" s="205">
        <f t="shared" si="1"/>
        <v>0</v>
      </c>
      <c r="J7" s="205">
        <f t="shared" si="1"/>
        <v>0</v>
      </c>
      <c r="K7" s="205">
        <f t="shared" si="1"/>
        <v>0</v>
      </c>
      <c r="L7" s="205">
        <f t="shared" si="1"/>
        <v>0</v>
      </c>
      <c r="M7" s="205">
        <f t="shared" si="1"/>
        <v>0</v>
      </c>
      <c r="N7" s="205">
        <f t="shared" si="1"/>
        <v>0</v>
      </c>
      <c r="O7" s="205">
        <f t="shared" si="1"/>
        <v>0</v>
      </c>
      <c r="P7" s="205">
        <f t="shared" si="1"/>
        <v>0</v>
      </c>
      <c r="Q7" s="205">
        <f t="shared" si="1"/>
        <v>0</v>
      </c>
      <c r="R7" s="205">
        <f t="shared" si="1"/>
        <v>0</v>
      </c>
      <c r="S7" s="205">
        <f t="shared" si="1"/>
        <v>0</v>
      </c>
      <c r="T7" s="205">
        <f t="shared" si="1"/>
        <v>0</v>
      </c>
      <c r="U7" s="205">
        <f t="shared" si="1"/>
        <v>0</v>
      </c>
      <c r="V7" s="205">
        <f t="shared" si="1"/>
        <v>0</v>
      </c>
      <c r="W7" s="205">
        <f t="shared" si="1"/>
        <v>0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360</v>
      </c>
      <c r="C9" s="244">
        <v>150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>
        <v>0</v>
      </c>
      <c r="P9" s="244">
        <v>0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378.94736842105272</v>
      </c>
      <c r="C11" s="205">
        <f t="shared" si="2"/>
        <v>340.92546569927538</v>
      </c>
      <c r="D11" s="205">
        <f t="shared" si="2"/>
        <v>340.92546569927538</v>
      </c>
      <c r="E11" s="205">
        <f t="shared" si="2"/>
        <v>340.92546569927538</v>
      </c>
      <c r="F11" s="205">
        <f t="shared" si="2"/>
        <v>340.92546569927538</v>
      </c>
      <c r="G11" s="205">
        <f t="shared" si="2"/>
        <v>302.90356297749821</v>
      </c>
      <c r="H11" s="205">
        <f t="shared" si="2"/>
        <v>302.90356297749821</v>
      </c>
      <c r="I11" s="205">
        <f t="shared" si="2"/>
        <v>302.90356297749821</v>
      </c>
      <c r="J11" s="205">
        <f t="shared" si="2"/>
        <v>264.88166025572099</v>
      </c>
      <c r="K11" s="205">
        <f t="shared" si="2"/>
        <v>264.88166025572099</v>
      </c>
      <c r="L11" s="205">
        <f t="shared" si="2"/>
        <v>264.88166025572099</v>
      </c>
      <c r="M11" s="205">
        <f t="shared" si="2"/>
        <v>264.88166025572099</v>
      </c>
      <c r="N11" s="205">
        <f t="shared" si="2"/>
        <v>226.85975753394379</v>
      </c>
      <c r="O11" s="205">
        <f t="shared" si="2"/>
        <v>226.85975753394379</v>
      </c>
      <c r="P11" s="205">
        <f t="shared" si="2"/>
        <v>226.85975753394379</v>
      </c>
      <c r="Q11" s="205">
        <f t="shared" si="2"/>
        <v>188.83785481216651</v>
      </c>
      <c r="R11" s="205">
        <f t="shared" si="2"/>
        <v>188.83785481216651</v>
      </c>
      <c r="S11" s="205">
        <f t="shared" si="2"/>
        <v>188.83785481216651</v>
      </c>
      <c r="T11" s="205">
        <f t="shared" si="2"/>
        <v>188.83785481216651</v>
      </c>
      <c r="U11" s="205">
        <f t="shared" si="2"/>
        <v>150.81595209038929</v>
      </c>
      <c r="V11" s="205">
        <f t="shared" si="2"/>
        <v>150.81595209038929</v>
      </c>
      <c r="W11" s="205">
        <f t="shared" si="2"/>
        <v>150.81595209038929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378.94736842105272</v>
      </c>
      <c r="C13" s="244">
        <v>340.92546569927538</v>
      </c>
      <c r="D13" s="244">
        <v>340.92546569927538</v>
      </c>
      <c r="E13" s="244">
        <v>340.92546569927538</v>
      </c>
      <c r="F13" s="244">
        <v>340.92546569927538</v>
      </c>
      <c r="G13" s="244">
        <v>302.90356297749821</v>
      </c>
      <c r="H13" s="244">
        <v>302.90356297749821</v>
      </c>
      <c r="I13" s="244">
        <v>302.90356297749821</v>
      </c>
      <c r="J13" s="244">
        <v>264.88166025572099</v>
      </c>
      <c r="K13" s="244">
        <v>264.88166025572099</v>
      </c>
      <c r="L13" s="244">
        <v>264.88166025572099</v>
      </c>
      <c r="M13" s="244">
        <v>264.88166025572099</v>
      </c>
      <c r="N13" s="244">
        <v>226.85975753394379</v>
      </c>
      <c r="O13" s="244">
        <v>226.85975753394379</v>
      </c>
      <c r="P13" s="244">
        <v>226.85975753394379</v>
      </c>
      <c r="Q13" s="244">
        <v>188.83785481216651</v>
      </c>
      <c r="R13" s="244">
        <v>188.83785481216651</v>
      </c>
      <c r="S13" s="244">
        <v>188.83785481216651</v>
      </c>
      <c r="T13" s="244">
        <v>188.83785481216651</v>
      </c>
      <c r="U13" s="244">
        <v>150.81595209038929</v>
      </c>
      <c r="V13" s="244">
        <v>150.81595209038929</v>
      </c>
      <c r="W13" s="244">
        <v>150.81595209038929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0</v>
      </c>
      <c r="F14" s="212">
        <f t="shared" si="3"/>
        <v>0</v>
      </c>
      <c r="G14" s="212">
        <f t="shared" si="3"/>
        <v>0</v>
      </c>
      <c r="H14" s="212">
        <f t="shared" si="3"/>
        <v>0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38.021902721777337</v>
      </c>
      <c r="D17" s="212">
        <f t="shared" si="4"/>
        <v>0</v>
      </c>
      <c r="E17" s="212">
        <f t="shared" si="4"/>
        <v>0</v>
      </c>
      <c r="F17" s="212">
        <f t="shared" si="4"/>
        <v>0</v>
      </c>
      <c r="G17" s="212">
        <f t="shared" si="4"/>
        <v>38.021902721777167</v>
      </c>
      <c r="H17" s="212">
        <f t="shared" si="4"/>
        <v>0</v>
      </c>
      <c r="I17" s="212">
        <f t="shared" si="4"/>
        <v>0</v>
      </c>
      <c r="J17" s="212">
        <f t="shared" si="4"/>
        <v>38.021902721777224</v>
      </c>
      <c r="K17" s="212">
        <f t="shared" si="4"/>
        <v>0</v>
      </c>
      <c r="L17" s="212">
        <f t="shared" si="4"/>
        <v>0</v>
      </c>
      <c r="M17" s="212">
        <f t="shared" si="4"/>
        <v>0</v>
      </c>
      <c r="N17" s="212">
        <f t="shared" si="4"/>
        <v>38.021902721777195</v>
      </c>
      <c r="O17" s="212">
        <f t="shared" si="4"/>
        <v>0</v>
      </c>
      <c r="P17" s="212">
        <f t="shared" si="4"/>
        <v>0</v>
      </c>
      <c r="Q17" s="212">
        <f t="shared" si="4"/>
        <v>38.02190272177728</v>
      </c>
      <c r="R17" s="212">
        <f t="shared" si="4"/>
        <v>0</v>
      </c>
      <c r="S17" s="212">
        <f t="shared" si="4"/>
        <v>0</v>
      </c>
      <c r="T17" s="212">
        <f t="shared" si="4"/>
        <v>0</v>
      </c>
      <c r="U17" s="212">
        <f t="shared" si="4"/>
        <v>38.021902721777224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38.021902721777337</v>
      </c>
      <c r="D19" s="244">
        <f t="shared" si="6"/>
        <v>0</v>
      </c>
      <c r="E19" s="244">
        <f t="shared" si="6"/>
        <v>0</v>
      </c>
      <c r="F19" s="244">
        <f t="shared" si="6"/>
        <v>0</v>
      </c>
      <c r="G19" s="244">
        <f t="shared" si="6"/>
        <v>38.021902721777167</v>
      </c>
      <c r="H19" s="244">
        <f t="shared" si="6"/>
        <v>0</v>
      </c>
      <c r="I19" s="244">
        <f t="shared" si="6"/>
        <v>0</v>
      </c>
      <c r="J19" s="244">
        <f t="shared" si="6"/>
        <v>38.021902721777224</v>
      </c>
      <c r="K19" s="244">
        <f t="shared" si="6"/>
        <v>0</v>
      </c>
      <c r="L19" s="244">
        <f t="shared" si="6"/>
        <v>0</v>
      </c>
      <c r="M19" s="244">
        <f t="shared" si="6"/>
        <v>0</v>
      </c>
      <c r="N19" s="244">
        <f t="shared" si="6"/>
        <v>38.021902721777195</v>
      </c>
      <c r="O19" s="244">
        <f t="shared" si="6"/>
        <v>0</v>
      </c>
      <c r="P19" s="244">
        <f t="shared" si="6"/>
        <v>0</v>
      </c>
      <c r="Q19" s="244">
        <f t="shared" si="6"/>
        <v>38.02190272177728</v>
      </c>
      <c r="R19" s="244">
        <f t="shared" si="6"/>
        <v>0</v>
      </c>
      <c r="S19" s="244">
        <f t="shared" si="6"/>
        <v>0</v>
      </c>
      <c r="T19" s="244">
        <f t="shared" si="6"/>
        <v>0</v>
      </c>
      <c r="U19" s="244">
        <f t="shared" si="6"/>
        <v>38.021902721777224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18.947368421052715</v>
      </c>
      <c r="C20" s="205">
        <f t="shared" si="7"/>
        <v>190.92546569927538</v>
      </c>
      <c r="D20" s="205">
        <f t="shared" si="7"/>
        <v>340.92546569927538</v>
      </c>
      <c r="E20" s="205">
        <f t="shared" si="7"/>
        <v>340.92546569927538</v>
      </c>
      <c r="F20" s="205">
        <f t="shared" si="7"/>
        <v>340.92546569927538</v>
      </c>
      <c r="G20" s="205">
        <f t="shared" si="7"/>
        <v>302.90356297749821</v>
      </c>
      <c r="H20" s="205">
        <f t="shared" si="7"/>
        <v>302.90356297749821</v>
      </c>
      <c r="I20" s="205">
        <f t="shared" si="7"/>
        <v>302.90356297749821</v>
      </c>
      <c r="J20" s="205">
        <f t="shared" si="7"/>
        <v>264.88166025572099</v>
      </c>
      <c r="K20" s="205">
        <f t="shared" si="7"/>
        <v>264.88166025572099</v>
      </c>
      <c r="L20" s="205">
        <f t="shared" si="7"/>
        <v>264.88166025572099</v>
      </c>
      <c r="M20" s="205">
        <f t="shared" si="7"/>
        <v>264.88166025572099</v>
      </c>
      <c r="N20" s="205">
        <f t="shared" si="7"/>
        <v>226.85975753394379</v>
      </c>
      <c r="O20" s="205">
        <f t="shared" si="7"/>
        <v>226.85975753394379</v>
      </c>
      <c r="P20" s="205">
        <f t="shared" si="7"/>
        <v>226.85975753394379</v>
      </c>
      <c r="Q20" s="205">
        <f t="shared" si="7"/>
        <v>188.83785481216651</v>
      </c>
      <c r="R20" s="205">
        <f t="shared" si="7"/>
        <v>188.83785481216651</v>
      </c>
      <c r="S20" s="205">
        <f t="shared" si="7"/>
        <v>188.83785481216651</v>
      </c>
      <c r="T20" s="205">
        <f t="shared" si="7"/>
        <v>188.83785481216651</v>
      </c>
      <c r="U20" s="205">
        <f t="shared" si="7"/>
        <v>150.81595209038929</v>
      </c>
      <c r="V20" s="205">
        <f t="shared" si="7"/>
        <v>150.81595209038929</v>
      </c>
      <c r="W20" s="205">
        <f t="shared" si="7"/>
        <v>150.81595209038929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18.947368421052715</v>
      </c>
      <c r="C22" s="244">
        <f t="shared" si="9"/>
        <v>190.92546569927538</v>
      </c>
      <c r="D22" s="244">
        <f t="shared" si="9"/>
        <v>340.92546569927538</v>
      </c>
      <c r="E22" s="244">
        <f t="shared" si="9"/>
        <v>340.92546569927538</v>
      </c>
      <c r="F22" s="244">
        <f t="shared" si="9"/>
        <v>340.92546569927538</v>
      </c>
      <c r="G22" s="244">
        <f t="shared" si="9"/>
        <v>302.90356297749821</v>
      </c>
      <c r="H22" s="244">
        <f t="shared" si="9"/>
        <v>302.90356297749821</v>
      </c>
      <c r="I22" s="244">
        <f t="shared" si="9"/>
        <v>302.90356297749821</v>
      </c>
      <c r="J22" s="244">
        <f t="shared" si="9"/>
        <v>264.88166025572099</v>
      </c>
      <c r="K22" s="244">
        <f t="shared" si="9"/>
        <v>264.88166025572099</v>
      </c>
      <c r="L22" s="244">
        <f t="shared" si="9"/>
        <v>264.88166025572099</v>
      </c>
      <c r="M22" s="244">
        <f t="shared" si="9"/>
        <v>264.88166025572099</v>
      </c>
      <c r="N22" s="244">
        <f t="shared" si="9"/>
        <v>226.85975753394379</v>
      </c>
      <c r="O22" s="244">
        <f t="shared" si="9"/>
        <v>226.85975753394379</v>
      </c>
      <c r="P22" s="244">
        <f t="shared" si="9"/>
        <v>226.85975753394379</v>
      </c>
      <c r="Q22" s="244">
        <f t="shared" si="9"/>
        <v>188.83785481216651</v>
      </c>
      <c r="R22" s="244">
        <f t="shared" si="9"/>
        <v>188.83785481216651</v>
      </c>
      <c r="S22" s="244">
        <f t="shared" si="9"/>
        <v>188.83785481216651</v>
      </c>
      <c r="T22" s="244">
        <f t="shared" si="9"/>
        <v>188.83785481216651</v>
      </c>
      <c r="U22" s="244">
        <f t="shared" si="9"/>
        <v>150.81595209038929</v>
      </c>
      <c r="V22" s="244">
        <f t="shared" si="9"/>
        <v>150.81595209038929</v>
      </c>
      <c r="W22" s="244">
        <f t="shared" si="9"/>
        <v>150.81595209038929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46.304729148753218</v>
      </c>
      <c r="C25" s="212">
        <v>24.443164230438519</v>
      </c>
      <c r="D25" s="212">
        <v>0</v>
      </c>
      <c r="E25" s="212">
        <v>0</v>
      </c>
      <c r="F25" s="212">
        <v>0</v>
      </c>
      <c r="G25" s="212">
        <v>0</v>
      </c>
      <c r="H25" s="212">
        <v>0</v>
      </c>
      <c r="I25" s="212">
        <v>0</v>
      </c>
      <c r="J25" s="212">
        <v>0</v>
      </c>
      <c r="K25" s="212">
        <v>0</v>
      </c>
      <c r="L25" s="212">
        <v>0</v>
      </c>
      <c r="M25" s="212">
        <v>0</v>
      </c>
      <c r="N25" s="212">
        <v>0</v>
      </c>
      <c r="O25" s="212">
        <v>0</v>
      </c>
      <c r="P25" s="212">
        <v>0</v>
      </c>
      <c r="Q25" s="212">
        <v>0</v>
      </c>
      <c r="R25" s="212">
        <v>0</v>
      </c>
      <c r="S25" s="212">
        <v>0</v>
      </c>
      <c r="T25" s="212">
        <v>0</v>
      </c>
      <c r="U25" s="212">
        <v>0</v>
      </c>
      <c r="V25" s="212">
        <v>0</v>
      </c>
      <c r="W25" s="212">
        <v>0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0</v>
      </c>
      <c r="C26" s="215">
        <f t="shared" si="10"/>
        <v>0</v>
      </c>
      <c r="D26" s="215">
        <f t="shared" si="10"/>
        <v>0</v>
      </c>
      <c r="E26" s="215">
        <f t="shared" si="10"/>
        <v>0</v>
      </c>
      <c r="F26" s="215">
        <f t="shared" si="10"/>
        <v>0</v>
      </c>
      <c r="G26" s="215">
        <f t="shared" si="10"/>
        <v>0</v>
      </c>
      <c r="H26" s="215">
        <f t="shared" si="10"/>
        <v>0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0</v>
      </c>
      <c r="P26" s="215">
        <f t="shared" si="10"/>
        <v>0</v>
      </c>
      <c r="Q26" s="215">
        <f t="shared" si="10"/>
        <v>0</v>
      </c>
      <c r="R26" s="215">
        <f t="shared" si="10"/>
        <v>0</v>
      </c>
      <c r="S26" s="215">
        <f t="shared" si="10"/>
        <v>0</v>
      </c>
      <c r="T26" s="215">
        <f t="shared" si="10"/>
        <v>0</v>
      </c>
      <c r="U26" s="215">
        <f t="shared" si="10"/>
        <v>0</v>
      </c>
      <c r="V26" s="215">
        <f t="shared" si="10"/>
        <v>0</v>
      </c>
      <c r="W26" s="215">
        <f t="shared" si="10"/>
        <v>0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6.6658641444539972</v>
      </c>
      <c r="C29" s="206">
        <f t="shared" si="11"/>
        <v>6.6658641444539972</v>
      </c>
      <c r="D29" s="206">
        <f t="shared" si="11"/>
        <v>0</v>
      </c>
      <c r="E29" s="206">
        <f t="shared" si="11"/>
        <v>0</v>
      </c>
      <c r="F29" s="206">
        <f t="shared" si="11"/>
        <v>0</v>
      </c>
      <c r="G29" s="206">
        <f t="shared" si="11"/>
        <v>0</v>
      </c>
      <c r="H29" s="206">
        <f t="shared" si="11"/>
        <v>0</v>
      </c>
      <c r="I29" s="206">
        <f t="shared" si="11"/>
        <v>0</v>
      </c>
      <c r="J29" s="206">
        <f t="shared" si="11"/>
        <v>0</v>
      </c>
      <c r="K29" s="206">
        <f t="shared" si="11"/>
        <v>0</v>
      </c>
      <c r="L29" s="206">
        <f t="shared" si="11"/>
        <v>0</v>
      </c>
      <c r="M29" s="206">
        <f t="shared" si="11"/>
        <v>0</v>
      </c>
      <c r="N29" s="206">
        <f t="shared" si="11"/>
        <v>0</v>
      </c>
      <c r="O29" s="206">
        <f t="shared" si="11"/>
        <v>0</v>
      </c>
      <c r="P29" s="206">
        <f t="shared" si="11"/>
        <v>0</v>
      </c>
      <c r="Q29" s="206">
        <f t="shared" si="11"/>
        <v>0</v>
      </c>
      <c r="R29" s="206">
        <f t="shared" si="11"/>
        <v>0</v>
      </c>
      <c r="S29" s="206">
        <f t="shared" si="11"/>
        <v>0</v>
      </c>
      <c r="T29" s="206">
        <f t="shared" si="11"/>
        <v>0</v>
      </c>
      <c r="U29" s="206">
        <f t="shared" si="11"/>
        <v>0</v>
      </c>
      <c r="V29" s="206">
        <f t="shared" si="11"/>
        <v>0</v>
      </c>
      <c r="W29" s="206">
        <f t="shared" si="11"/>
        <v>0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5.631470335339638</v>
      </c>
      <c r="C31" s="206">
        <v>5.631470335339638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1.034393809114359</v>
      </c>
      <c r="C32" s="206">
        <v>1.034393809114359</v>
      </c>
      <c r="D32" s="206">
        <v>0</v>
      </c>
      <c r="E32" s="206">
        <v>0</v>
      </c>
      <c r="F32" s="206">
        <v>0</v>
      </c>
      <c r="G32" s="206">
        <v>0</v>
      </c>
      <c r="H32" s="206">
        <v>0</v>
      </c>
      <c r="I32" s="206">
        <v>0</v>
      </c>
      <c r="J32" s="206">
        <v>0</v>
      </c>
      <c r="K32" s="206">
        <v>0</v>
      </c>
      <c r="L32" s="206">
        <v>0</v>
      </c>
      <c r="M32" s="206">
        <v>0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0</v>
      </c>
      <c r="T32" s="206">
        <v>0</v>
      </c>
      <c r="U32" s="206">
        <v>0</v>
      </c>
      <c r="V32" s="206">
        <v>0</v>
      </c>
      <c r="W32" s="206">
        <v>0</v>
      </c>
      <c r="DA32" s="71" t="s">
        <v>132</v>
      </c>
    </row>
    <row r="33" spans="1:105" ht="12" customHeight="1" x14ac:dyDescent="0.25">
      <c r="A33" s="18" t="s">
        <v>70</v>
      </c>
      <c r="B33" s="206">
        <v>0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11.34995700773861</v>
      </c>
      <c r="C35" s="206">
        <f t="shared" si="12"/>
        <v>4.879621668099742</v>
      </c>
      <c r="D35" s="206">
        <f t="shared" si="12"/>
        <v>0</v>
      </c>
      <c r="E35" s="206">
        <f t="shared" si="12"/>
        <v>0</v>
      </c>
      <c r="F35" s="206">
        <f t="shared" si="12"/>
        <v>0</v>
      </c>
      <c r="G35" s="206">
        <f t="shared" si="12"/>
        <v>0</v>
      </c>
      <c r="H35" s="206">
        <f t="shared" si="12"/>
        <v>0</v>
      </c>
      <c r="I35" s="206">
        <f t="shared" si="12"/>
        <v>0</v>
      </c>
      <c r="J35" s="206">
        <f t="shared" si="12"/>
        <v>0</v>
      </c>
      <c r="K35" s="206">
        <f t="shared" si="12"/>
        <v>0</v>
      </c>
      <c r="L35" s="206">
        <f t="shared" si="12"/>
        <v>0</v>
      </c>
      <c r="M35" s="206">
        <f t="shared" si="12"/>
        <v>0</v>
      </c>
      <c r="N35" s="206">
        <f t="shared" si="12"/>
        <v>0</v>
      </c>
      <c r="O35" s="206">
        <f t="shared" si="12"/>
        <v>0</v>
      </c>
      <c r="P35" s="206">
        <f t="shared" si="12"/>
        <v>0</v>
      </c>
      <c r="Q35" s="206">
        <f t="shared" si="12"/>
        <v>0</v>
      </c>
      <c r="R35" s="206">
        <f t="shared" si="12"/>
        <v>0</v>
      </c>
      <c r="S35" s="206">
        <f t="shared" si="12"/>
        <v>0</v>
      </c>
      <c r="T35" s="206">
        <f t="shared" si="12"/>
        <v>0</v>
      </c>
      <c r="U35" s="206">
        <f t="shared" si="12"/>
        <v>0</v>
      </c>
      <c r="V35" s="206">
        <f t="shared" si="12"/>
        <v>0</v>
      </c>
      <c r="W35" s="206">
        <f t="shared" si="12"/>
        <v>0</v>
      </c>
      <c r="DA35" s="71"/>
    </row>
    <row r="36" spans="1:105" ht="12" customHeight="1" x14ac:dyDescent="0.25">
      <c r="A36" s="18" t="s">
        <v>72</v>
      </c>
      <c r="B36" s="206">
        <v>11.34995700773861</v>
      </c>
      <c r="C36" s="206">
        <v>4.879621668099742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0</v>
      </c>
      <c r="U38" s="206">
        <f t="shared" si="13"/>
        <v>0</v>
      </c>
      <c r="V38" s="206">
        <f t="shared" si="13"/>
        <v>0</v>
      </c>
      <c r="W38" s="206">
        <f t="shared" si="13"/>
        <v>0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28.288907996560621</v>
      </c>
      <c r="C46" s="209">
        <v>12.89767841788478</v>
      </c>
      <c r="D46" s="209">
        <v>0</v>
      </c>
      <c r="E46" s="209">
        <v>0</v>
      </c>
      <c r="F46" s="209">
        <v>0</v>
      </c>
      <c r="G46" s="209">
        <v>0</v>
      </c>
      <c r="H46" s="209">
        <v>0</v>
      </c>
      <c r="I46" s="209">
        <v>0</v>
      </c>
      <c r="J46" s="209">
        <v>0</v>
      </c>
      <c r="K46" s="209">
        <v>0</v>
      </c>
      <c r="L46" s="209">
        <v>0</v>
      </c>
      <c r="M46" s="209">
        <v>0</v>
      </c>
      <c r="N46" s="209">
        <v>0</v>
      </c>
      <c r="O46" s="209">
        <v>0</v>
      </c>
      <c r="P46" s="209">
        <v>0</v>
      </c>
      <c r="Q46" s="209">
        <v>0</v>
      </c>
      <c r="R46" s="209">
        <v>0</v>
      </c>
      <c r="S46" s="209">
        <v>0</v>
      </c>
      <c r="T46" s="209">
        <v>0</v>
      </c>
      <c r="U46" s="209">
        <v>0</v>
      </c>
      <c r="V46" s="209">
        <v>0</v>
      </c>
      <c r="W46" s="209">
        <v>0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46.304729148753218</v>
      </c>
      <c r="C47" s="212">
        <f t="shared" si="14"/>
        <v>24.443164230438509</v>
      </c>
      <c r="D47" s="212">
        <f t="shared" si="14"/>
        <v>0</v>
      </c>
      <c r="E47" s="212">
        <f t="shared" si="14"/>
        <v>0</v>
      </c>
      <c r="F47" s="212">
        <f t="shared" si="14"/>
        <v>0</v>
      </c>
      <c r="G47" s="212">
        <f t="shared" si="14"/>
        <v>0</v>
      </c>
      <c r="H47" s="212">
        <f t="shared" si="14"/>
        <v>0</v>
      </c>
      <c r="I47" s="212">
        <f t="shared" si="14"/>
        <v>0</v>
      </c>
      <c r="J47" s="212">
        <f t="shared" si="14"/>
        <v>0</v>
      </c>
      <c r="K47" s="212">
        <f t="shared" si="14"/>
        <v>0</v>
      </c>
      <c r="L47" s="212">
        <f t="shared" si="14"/>
        <v>0</v>
      </c>
      <c r="M47" s="212">
        <f t="shared" si="14"/>
        <v>0</v>
      </c>
      <c r="N47" s="212">
        <f t="shared" si="14"/>
        <v>0</v>
      </c>
      <c r="O47" s="212">
        <f t="shared" si="14"/>
        <v>0</v>
      </c>
      <c r="P47" s="212">
        <f t="shared" si="14"/>
        <v>0</v>
      </c>
      <c r="Q47" s="212">
        <f t="shared" si="14"/>
        <v>0</v>
      </c>
      <c r="R47" s="212">
        <f t="shared" si="14"/>
        <v>0</v>
      </c>
      <c r="S47" s="212">
        <f t="shared" si="14"/>
        <v>0</v>
      </c>
      <c r="T47" s="212">
        <f t="shared" si="14"/>
        <v>0</v>
      </c>
      <c r="U47" s="212">
        <f t="shared" si="14"/>
        <v>0</v>
      </c>
      <c r="V47" s="212">
        <f t="shared" si="14"/>
        <v>0</v>
      </c>
      <c r="W47" s="212">
        <f t="shared" si="14"/>
        <v>0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46.304729148753218</v>
      </c>
      <c r="C49" s="244">
        <f>ISI_fec!C54</f>
        <v>24.443164230438509</v>
      </c>
      <c r="D49" s="244">
        <f>ISI_fec!D54</f>
        <v>0</v>
      </c>
      <c r="E49" s="244">
        <f>ISI_fec!E54</f>
        <v>0</v>
      </c>
      <c r="F49" s="244">
        <f>ISI_fec!F54</f>
        <v>0</v>
      </c>
      <c r="G49" s="244">
        <f>ISI_fec!G54</f>
        <v>0</v>
      </c>
      <c r="H49" s="244">
        <f>ISI_fec!H54</f>
        <v>0</v>
      </c>
      <c r="I49" s="244">
        <f>ISI_fec!I54</f>
        <v>0</v>
      </c>
      <c r="J49" s="244">
        <f>ISI_fec!J54</f>
        <v>0</v>
      </c>
      <c r="K49" s="244">
        <f>ISI_fec!K54</f>
        <v>0</v>
      </c>
      <c r="L49" s="244">
        <f>ISI_fec!L54</f>
        <v>0</v>
      </c>
      <c r="M49" s="244">
        <f>ISI_fec!M54</f>
        <v>0</v>
      </c>
      <c r="N49" s="244">
        <f>ISI_fec!N54</f>
        <v>0</v>
      </c>
      <c r="O49" s="244">
        <f>ISI_fec!O54</f>
        <v>0</v>
      </c>
      <c r="P49" s="244">
        <f>ISI_fec!P54</f>
        <v>0</v>
      </c>
      <c r="Q49" s="244">
        <f>ISI_fec!Q54</f>
        <v>0</v>
      </c>
      <c r="R49" s="244">
        <f>ISI_fec!R54</f>
        <v>0</v>
      </c>
      <c r="S49" s="244">
        <f>ISI_fec!S54</f>
        <v>0</v>
      </c>
      <c r="T49" s="244">
        <f>ISI_fec!T54</f>
        <v>0</v>
      </c>
      <c r="U49" s="244">
        <f>ISI_fec!U54</f>
        <v>0</v>
      </c>
      <c r="V49" s="244">
        <f>ISI_fec!V54</f>
        <v>0</v>
      </c>
      <c r="W49" s="244">
        <f>ISI_fec!W54</f>
        <v>0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73.545459838992386</v>
      </c>
      <c r="C51" s="205">
        <f t="shared" si="15"/>
        <v>41.547969838434938</v>
      </c>
      <c r="D51" s="205">
        <f t="shared" si="15"/>
        <v>0</v>
      </c>
      <c r="E51" s="205">
        <f t="shared" si="15"/>
        <v>0</v>
      </c>
      <c r="F51" s="205">
        <f t="shared" si="15"/>
        <v>0</v>
      </c>
      <c r="G51" s="205">
        <f t="shared" si="15"/>
        <v>0</v>
      </c>
      <c r="H51" s="205">
        <f t="shared" si="15"/>
        <v>0</v>
      </c>
      <c r="I51" s="205">
        <f t="shared" si="15"/>
        <v>0</v>
      </c>
      <c r="J51" s="205">
        <f t="shared" si="15"/>
        <v>0</v>
      </c>
      <c r="K51" s="205">
        <f t="shared" si="15"/>
        <v>0</v>
      </c>
      <c r="L51" s="205">
        <f t="shared" si="15"/>
        <v>0</v>
      </c>
      <c r="M51" s="205">
        <f t="shared" si="15"/>
        <v>0</v>
      </c>
      <c r="N51" s="205">
        <f t="shared" si="15"/>
        <v>0</v>
      </c>
      <c r="O51" s="205">
        <f t="shared" si="15"/>
        <v>0</v>
      </c>
      <c r="P51" s="205">
        <f t="shared" si="15"/>
        <v>0</v>
      </c>
      <c r="Q51" s="205">
        <f t="shared" si="15"/>
        <v>0</v>
      </c>
      <c r="R51" s="205">
        <f t="shared" si="15"/>
        <v>0</v>
      </c>
      <c r="S51" s="205">
        <f t="shared" si="15"/>
        <v>0</v>
      </c>
      <c r="T51" s="205">
        <f t="shared" si="15"/>
        <v>0</v>
      </c>
      <c r="U51" s="205">
        <f t="shared" si="15"/>
        <v>0</v>
      </c>
      <c r="V51" s="205">
        <f t="shared" si="15"/>
        <v>0</v>
      </c>
      <c r="W51" s="205">
        <f t="shared" si="15"/>
        <v>0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44.745459838992389</v>
      </c>
      <c r="C52" s="215">
        <f>(ISI_emi!C5-ISI_emi!C52)+(ISI_emi!C54-ISI_emi!C96)</f>
        <v>29.547969838434938</v>
      </c>
      <c r="D52" s="215">
        <f>(ISI_emi!D5-ISI_emi!D52)+(ISI_emi!D54-ISI_emi!D96)</f>
        <v>0</v>
      </c>
      <c r="E52" s="215">
        <f>(ISI_emi!E5-ISI_emi!E52)+(ISI_emi!E54-ISI_emi!E96)</f>
        <v>0</v>
      </c>
      <c r="F52" s="215">
        <f>(ISI_emi!F5-ISI_emi!F52)+(ISI_emi!F54-ISI_emi!F96)</f>
        <v>0</v>
      </c>
      <c r="G52" s="215">
        <f>(ISI_emi!G5-ISI_emi!G52)+(ISI_emi!G54-ISI_emi!G96)</f>
        <v>0</v>
      </c>
      <c r="H52" s="215">
        <f>(ISI_emi!H5-ISI_emi!H52)+(ISI_emi!H54-ISI_emi!H96)</f>
        <v>0</v>
      </c>
      <c r="I52" s="215">
        <f>(ISI_emi!I5-ISI_emi!I52)+(ISI_emi!I54-ISI_emi!I96)</f>
        <v>0</v>
      </c>
      <c r="J52" s="215">
        <f>(ISI_emi!J5-ISI_emi!J52)+(ISI_emi!J54-ISI_emi!J96)</f>
        <v>0</v>
      </c>
      <c r="K52" s="215">
        <f>(ISI_emi!K5-ISI_emi!K52)+(ISI_emi!K54-ISI_emi!K96)</f>
        <v>0</v>
      </c>
      <c r="L52" s="215">
        <f>(ISI_emi!L5-ISI_emi!L52)+(ISI_emi!L54-ISI_emi!L96)</f>
        <v>0</v>
      </c>
      <c r="M52" s="215">
        <f>(ISI_emi!M5-ISI_emi!M52)+(ISI_emi!M54-ISI_emi!M96)</f>
        <v>0</v>
      </c>
      <c r="N52" s="215">
        <f>(ISI_emi!N5-ISI_emi!N52)+(ISI_emi!N54-ISI_emi!N96)</f>
        <v>0</v>
      </c>
      <c r="O52" s="215">
        <f>(ISI_emi!O5-ISI_emi!O52)+(ISI_emi!O54-ISI_emi!O96)</f>
        <v>0</v>
      </c>
      <c r="P52" s="215">
        <f>(ISI_emi!P5-ISI_emi!P52)+(ISI_emi!P54-ISI_emi!P96)</f>
        <v>0</v>
      </c>
      <c r="Q52" s="215">
        <f>(ISI_emi!Q5-ISI_emi!Q52)+(ISI_emi!Q54-ISI_emi!Q96)</f>
        <v>0</v>
      </c>
      <c r="R52" s="215">
        <f>(ISI_emi!R5-ISI_emi!R52)+(ISI_emi!R54-ISI_emi!R96)</f>
        <v>0</v>
      </c>
      <c r="S52" s="215">
        <f>(ISI_emi!S5-ISI_emi!S52)+(ISI_emi!S54-ISI_emi!S96)</f>
        <v>0</v>
      </c>
      <c r="T52" s="215">
        <f>(ISI_emi!T5-ISI_emi!T52)+(ISI_emi!T54-ISI_emi!T96)</f>
        <v>0</v>
      </c>
      <c r="U52" s="215">
        <f>(ISI_emi!U5-ISI_emi!U52)+(ISI_emi!U54-ISI_emi!U96)</f>
        <v>0</v>
      </c>
      <c r="V52" s="215">
        <f>(ISI_emi!V5-ISI_emi!V52)+(ISI_emi!V54-ISI_emi!V96)</f>
        <v>0</v>
      </c>
      <c r="W52" s="215">
        <f>(ISI_emi!W5-ISI_emi!W52)+(ISI_emi!W54-ISI_emi!W96)</f>
        <v>0</v>
      </c>
      <c r="DA52" s="85"/>
    </row>
    <row r="53" spans="1:105" ht="12" customHeight="1" x14ac:dyDescent="0.25">
      <c r="A53" s="14" t="s">
        <v>147</v>
      </c>
      <c r="B53" s="206">
        <f>ISI_emi!B52+ISI_emi!B96</f>
        <v>28.8</v>
      </c>
      <c r="C53" s="206">
        <f>ISI_emi!C52+ISI_emi!C96</f>
        <v>12</v>
      </c>
      <c r="D53" s="206">
        <f>ISI_emi!D52+ISI_emi!D96</f>
        <v>0</v>
      </c>
      <c r="E53" s="206">
        <f>ISI_emi!E52+ISI_emi!E96</f>
        <v>0</v>
      </c>
      <c r="F53" s="206">
        <f>ISI_emi!F52+ISI_emi!F96</f>
        <v>0</v>
      </c>
      <c r="G53" s="206">
        <f>ISI_emi!G52+ISI_emi!G96</f>
        <v>0</v>
      </c>
      <c r="H53" s="206">
        <f>ISI_emi!H52+ISI_emi!H96</f>
        <v>0</v>
      </c>
      <c r="I53" s="206">
        <f>ISI_emi!I52+ISI_emi!I96</f>
        <v>0</v>
      </c>
      <c r="J53" s="206">
        <f>ISI_emi!J52+ISI_emi!J96</f>
        <v>0</v>
      </c>
      <c r="K53" s="206">
        <f>ISI_emi!K52+ISI_emi!K96</f>
        <v>0</v>
      </c>
      <c r="L53" s="206">
        <f>ISI_emi!L52+ISI_emi!L96</f>
        <v>0</v>
      </c>
      <c r="M53" s="206">
        <f>ISI_emi!M52+ISI_emi!M96</f>
        <v>0</v>
      </c>
      <c r="N53" s="206">
        <f>ISI_emi!N52+ISI_emi!N96</f>
        <v>0</v>
      </c>
      <c r="O53" s="206">
        <f>ISI_emi!O52+ISI_emi!O96</f>
        <v>0</v>
      </c>
      <c r="P53" s="206">
        <f>ISI_emi!P52+ISI_emi!P96</f>
        <v>0</v>
      </c>
      <c r="Q53" s="206">
        <f>ISI_emi!Q52+ISI_emi!Q96</f>
        <v>0</v>
      </c>
      <c r="R53" s="206">
        <f>ISI_emi!R52+ISI_emi!R96</f>
        <v>0</v>
      </c>
      <c r="S53" s="206">
        <f>ISI_emi!S52+ISI_emi!S96</f>
        <v>0</v>
      </c>
      <c r="T53" s="206">
        <f>ISI_emi!T52+ISI_emi!T96</f>
        <v>0</v>
      </c>
      <c r="U53" s="206">
        <f>ISI_emi!U52+ISI_emi!U96</f>
        <v>0</v>
      </c>
      <c r="V53" s="206">
        <f>ISI_emi!V52+ISI_emi!V96</f>
        <v>0</v>
      </c>
      <c r="W53" s="206">
        <f>ISI_emi!W52+ISI_emi!W96</f>
        <v>0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73.545459838992386</v>
      </c>
      <c r="C54" s="212">
        <f t="shared" si="16"/>
        <v>41.547969838434938</v>
      </c>
      <c r="D54" s="212">
        <f t="shared" si="16"/>
        <v>0</v>
      </c>
      <c r="E54" s="212">
        <f t="shared" si="16"/>
        <v>0</v>
      </c>
      <c r="F54" s="212">
        <f t="shared" si="16"/>
        <v>0</v>
      </c>
      <c r="G54" s="212">
        <f t="shared" si="16"/>
        <v>0</v>
      </c>
      <c r="H54" s="212">
        <f t="shared" si="16"/>
        <v>0</v>
      </c>
      <c r="I54" s="212">
        <f t="shared" si="16"/>
        <v>0</v>
      </c>
      <c r="J54" s="212">
        <f t="shared" si="16"/>
        <v>0</v>
      </c>
      <c r="K54" s="212">
        <f t="shared" si="16"/>
        <v>0</v>
      </c>
      <c r="L54" s="212">
        <f t="shared" si="16"/>
        <v>0</v>
      </c>
      <c r="M54" s="212">
        <f t="shared" si="16"/>
        <v>0</v>
      </c>
      <c r="N54" s="212">
        <f t="shared" si="16"/>
        <v>0</v>
      </c>
      <c r="O54" s="212">
        <f t="shared" si="16"/>
        <v>0</v>
      </c>
      <c r="P54" s="212">
        <f t="shared" si="16"/>
        <v>0</v>
      </c>
      <c r="Q54" s="212">
        <f t="shared" si="16"/>
        <v>0</v>
      </c>
      <c r="R54" s="212">
        <f t="shared" si="16"/>
        <v>0</v>
      </c>
      <c r="S54" s="212">
        <f t="shared" si="16"/>
        <v>0</v>
      </c>
      <c r="T54" s="212">
        <f t="shared" si="16"/>
        <v>0</v>
      </c>
      <c r="U54" s="212">
        <f t="shared" si="16"/>
        <v>0</v>
      </c>
      <c r="V54" s="212">
        <f t="shared" si="16"/>
        <v>0</v>
      </c>
      <c r="W54" s="212">
        <f t="shared" si="16"/>
        <v>0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73.545459838992386</v>
      </c>
      <c r="C56" s="244">
        <f>ISI_emi!C$54</f>
        <v>41.547969838434938</v>
      </c>
      <c r="D56" s="244">
        <f>ISI_emi!D$54</f>
        <v>0</v>
      </c>
      <c r="E56" s="244">
        <f>ISI_emi!E$54</f>
        <v>0</v>
      </c>
      <c r="F56" s="244">
        <f>ISI_emi!F$54</f>
        <v>0</v>
      </c>
      <c r="G56" s="244">
        <f>ISI_emi!G$54</f>
        <v>0</v>
      </c>
      <c r="H56" s="244">
        <f>ISI_emi!H$54</f>
        <v>0</v>
      </c>
      <c r="I56" s="244">
        <f>ISI_emi!I$54</f>
        <v>0</v>
      </c>
      <c r="J56" s="244">
        <f>ISI_emi!J$54</f>
        <v>0</v>
      </c>
      <c r="K56" s="244">
        <f>ISI_emi!K$54</f>
        <v>0</v>
      </c>
      <c r="L56" s="244">
        <f>ISI_emi!L$54</f>
        <v>0</v>
      </c>
      <c r="M56" s="244">
        <f>ISI_emi!M$54</f>
        <v>0</v>
      </c>
      <c r="N56" s="244">
        <f>ISI_emi!N$54</f>
        <v>0</v>
      </c>
      <c r="O56" s="244">
        <f>ISI_emi!O$54</f>
        <v>0</v>
      </c>
      <c r="P56" s="244">
        <f>ISI_emi!P$54</f>
        <v>0</v>
      </c>
      <c r="Q56" s="244">
        <f>ISI_emi!Q$54</f>
        <v>0</v>
      </c>
      <c r="R56" s="244">
        <f>ISI_emi!R$54</f>
        <v>0</v>
      </c>
      <c r="S56" s="244">
        <f>ISI_emi!S$54</f>
        <v>0</v>
      </c>
      <c r="T56" s="244">
        <f>ISI_emi!T$54</f>
        <v>0</v>
      </c>
      <c r="U56" s="244">
        <f>ISI_emi!U$54</f>
        <v>0</v>
      </c>
      <c r="V56" s="244">
        <f>ISI_emi!V$54</f>
        <v>0</v>
      </c>
      <c r="W56" s="244">
        <f>ISI_emi!W$54</f>
        <v>0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37.818934286075006</v>
      </c>
      <c r="C58" s="252">
        <f t="shared" si="17"/>
        <v>100</v>
      </c>
      <c r="D58" s="252" t="str">
        <f t="shared" si="17"/>
        <v/>
      </c>
      <c r="E58" s="252" t="str">
        <f t="shared" si="17"/>
        <v/>
      </c>
      <c r="F58" s="252" t="str">
        <f t="shared" si="17"/>
        <v/>
      </c>
      <c r="G58" s="252" t="str">
        <f t="shared" si="17"/>
        <v/>
      </c>
      <c r="H58" s="252" t="str">
        <f t="shared" si="17"/>
        <v/>
      </c>
      <c r="I58" s="252" t="str">
        <f t="shared" si="17"/>
        <v/>
      </c>
      <c r="J58" s="252" t="str">
        <f t="shared" si="17"/>
        <v/>
      </c>
      <c r="K58" s="252" t="str">
        <f t="shared" si="17"/>
        <v/>
      </c>
      <c r="L58" s="252" t="str">
        <f t="shared" si="17"/>
        <v/>
      </c>
      <c r="M58" s="252" t="str">
        <f t="shared" si="17"/>
        <v/>
      </c>
      <c r="N58" s="252" t="str">
        <f t="shared" si="17"/>
        <v/>
      </c>
      <c r="O58" s="252" t="str">
        <f t="shared" si="17"/>
        <v/>
      </c>
      <c r="P58" s="252" t="str">
        <f t="shared" si="17"/>
        <v/>
      </c>
      <c r="Q58" s="252" t="str">
        <f t="shared" si="17"/>
        <v/>
      </c>
      <c r="R58" s="252" t="str">
        <f t="shared" si="17"/>
        <v/>
      </c>
      <c r="S58" s="252" t="str">
        <f t="shared" si="17"/>
        <v/>
      </c>
      <c r="T58" s="252" t="str">
        <f t="shared" si="17"/>
        <v/>
      </c>
      <c r="U58" s="252" t="str">
        <f t="shared" si="17"/>
        <v/>
      </c>
      <c r="V58" s="252" t="str">
        <f t="shared" si="17"/>
        <v/>
      </c>
      <c r="W58" s="252" t="str">
        <f t="shared" si="17"/>
        <v/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0.1286242476354256</v>
      </c>
      <c r="C59" s="253">
        <f t="shared" si="18"/>
        <v>0.16295442820292338</v>
      </c>
      <c r="D59" s="253" t="str">
        <f t="shared" si="18"/>
        <v/>
      </c>
      <c r="E59" s="253" t="str">
        <f t="shared" si="18"/>
        <v/>
      </c>
      <c r="F59" s="253" t="str">
        <f t="shared" si="18"/>
        <v/>
      </c>
      <c r="G59" s="253" t="str">
        <f t="shared" si="18"/>
        <v/>
      </c>
      <c r="H59" s="253" t="str">
        <f t="shared" si="18"/>
        <v/>
      </c>
      <c r="I59" s="253" t="str">
        <f t="shared" si="18"/>
        <v/>
      </c>
      <c r="J59" s="253" t="str">
        <f t="shared" si="18"/>
        <v/>
      </c>
      <c r="K59" s="253" t="str">
        <f t="shared" si="18"/>
        <v/>
      </c>
      <c r="L59" s="253" t="str">
        <f t="shared" si="18"/>
        <v/>
      </c>
      <c r="M59" s="253" t="str">
        <f t="shared" si="18"/>
        <v/>
      </c>
      <c r="N59" s="253" t="str">
        <f t="shared" si="18"/>
        <v/>
      </c>
      <c r="O59" s="253" t="str">
        <f t="shared" si="18"/>
        <v/>
      </c>
      <c r="P59" s="253" t="str">
        <f t="shared" si="18"/>
        <v/>
      </c>
      <c r="Q59" s="253" t="str">
        <f t="shared" si="18"/>
        <v/>
      </c>
      <c r="R59" s="253" t="str">
        <f t="shared" si="18"/>
        <v/>
      </c>
      <c r="S59" s="253" t="str">
        <f t="shared" si="18"/>
        <v/>
      </c>
      <c r="T59" s="253" t="str">
        <f t="shared" si="18"/>
        <v/>
      </c>
      <c r="U59" s="253" t="str">
        <f t="shared" si="18"/>
        <v/>
      </c>
      <c r="V59" s="253" t="str">
        <f t="shared" si="18"/>
        <v/>
      </c>
      <c r="W59" s="253" t="str">
        <f t="shared" si="18"/>
        <v/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0.1286242476354256</v>
      </c>
      <c r="C61" s="255">
        <f t="shared" si="20"/>
        <v>0.16295442820292338</v>
      </c>
      <c r="D61" s="255" t="str">
        <f t="shared" si="20"/>
        <v/>
      </c>
      <c r="E61" s="255" t="str">
        <f t="shared" si="20"/>
        <v/>
      </c>
      <c r="F61" s="255" t="str">
        <f t="shared" si="20"/>
        <v/>
      </c>
      <c r="G61" s="255" t="str">
        <f t="shared" si="20"/>
        <v/>
      </c>
      <c r="H61" s="255" t="str">
        <f t="shared" si="20"/>
        <v/>
      </c>
      <c r="I61" s="255" t="str">
        <f t="shared" si="20"/>
        <v/>
      </c>
      <c r="J61" s="255" t="str">
        <f t="shared" si="20"/>
        <v/>
      </c>
      <c r="K61" s="255" t="str">
        <f t="shared" si="20"/>
        <v/>
      </c>
      <c r="L61" s="255" t="str">
        <f t="shared" si="20"/>
        <v/>
      </c>
      <c r="M61" s="255" t="str">
        <f t="shared" si="20"/>
        <v/>
      </c>
      <c r="N61" s="255" t="str">
        <f t="shared" si="20"/>
        <v/>
      </c>
      <c r="O61" s="255" t="str">
        <f t="shared" si="20"/>
        <v/>
      </c>
      <c r="P61" s="255" t="str">
        <f t="shared" si="20"/>
        <v/>
      </c>
      <c r="Q61" s="255" t="str">
        <f t="shared" si="20"/>
        <v/>
      </c>
      <c r="R61" s="255" t="str">
        <f t="shared" si="20"/>
        <v/>
      </c>
      <c r="S61" s="255" t="str">
        <f t="shared" si="20"/>
        <v/>
      </c>
      <c r="T61" s="255" t="str">
        <f t="shared" si="20"/>
        <v/>
      </c>
      <c r="U61" s="255" t="str">
        <f t="shared" si="20"/>
        <v/>
      </c>
      <c r="V61" s="255" t="str">
        <f t="shared" si="20"/>
        <v/>
      </c>
      <c r="W61" s="255" t="str">
        <f t="shared" si="20"/>
        <v/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5.9673214321471088E-2</v>
      </c>
      <c r="C62" s="253">
        <f>IF(SUM(ISI_ued!C$5,ISI_ued!C$54)=0,"",SUM(ISI_ued!C$5,ISI_ued!C$54)/C$7)</f>
        <v>7.3794639992462011E-2</v>
      </c>
      <c r="D62" s="253" t="str">
        <f>IF(SUM(ISI_ued!D$5,ISI_ued!D$54)=0,"",SUM(ISI_ued!D$5,ISI_ued!D$54)/D$7)</f>
        <v/>
      </c>
      <c r="E62" s="253" t="str">
        <f>IF(SUM(ISI_ued!E$5,ISI_ued!E$54)=0,"",SUM(ISI_ued!E$5,ISI_ued!E$54)/E$7)</f>
        <v/>
      </c>
      <c r="F62" s="253" t="str">
        <f>IF(SUM(ISI_ued!F$5,ISI_ued!F$54)=0,"",SUM(ISI_ued!F$5,ISI_ued!F$54)/F$7)</f>
        <v/>
      </c>
      <c r="G62" s="253" t="str">
        <f>IF(SUM(ISI_ued!G$5,ISI_ued!G$54)=0,"",SUM(ISI_ued!G$5,ISI_ued!G$54)/G$7)</f>
        <v/>
      </c>
      <c r="H62" s="253" t="str">
        <f>IF(SUM(ISI_ued!H$5,ISI_ued!H$54)=0,"",SUM(ISI_ued!H$5,ISI_ued!H$54)/H$7)</f>
        <v/>
      </c>
      <c r="I62" s="253" t="str">
        <f>IF(SUM(ISI_ued!I$5,ISI_ued!I$54)=0,"",SUM(ISI_ued!I$5,ISI_ued!I$54)/I$7)</f>
        <v/>
      </c>
      <c r="J62" s="253" t="str">
        <f>IF(SUM(ISI_ued!J$5,ISI_ued!J$54)=0,"",SUM(ISI_ued!J$5,ISI_ued!J$54)/J$7)</f>
        <v/>
      </c>
      <c r="K62" s="253" t="str">
        <f>IF(SUM(ISI_ued!K$5,ISI_ued!K$54)=0,"",SUM(ISI_ued!K$5,ISI_ued!K$54)/K$7)</f>
        <v/>
      </c>
      <c r="L62" s="253" t="str">
        <f>IF(SUM(ISI_ued!L$5,ISI_ued!L$54)=0,"",SUM(ISI_ued!L$5,ISI_ued!L$54)/L$7)</f>
        <v/>
      </c>
      <c r="M62" s="253" t="str">
        <f>IF(SUM(ISI_ued!M$5,ISI_ued!M$54)=0,"",SUM(ISI_ued!M$5,ISI_ued!M$54)/M$7)</f>
        <v/>
      </c>
      <c r="N62" s="253" t="str">
        <f>IF(SUM(ISI_ued!N$5,ISI_ued!N$54)=0,"",SUM(ISI_ued!N$5,ISI_ued!N$54)/N$7)</f>
        <v/>
      </c>
      <c r="O62" s="253" t="str">
        <f>IF(SUM(ISI_ued!O$5,ISI_ued!O$54)=0,"",SUM(ISI_ued!O$5,ISI_ued!O$54)/O$7)</f>
        <v/>
      </c>
      <c r="P62" s="253" t="str">
        <f>IF(SUM(ISI_ued!P$5,ISI_ued!P$54)=0,"",SUM(ISI_ued!P$5,ISI_ued!P$54)/P$7)</f>
        <v/>
      </c>
      <c r="Q62" s="253" t="str">
        <f>IF(SUM(ISI_ued!Q$5,ISI_ued!Q$54)=0,"",SUM(ISI_ued!Q$5,ISI_ued!Q$54)/Q$7)</f>
        <v/>
      </c>
      <c r="R62" s="253" t="str">
        <f>IF(SUM(ISI_ued!R$5,ISI_ued!R$54)=0,"",SUM(ISI_ued!R$5,ISI_ued!R$54)/R$7)</f>
        <v/>
      </c>
      <c r="S62" s="253" t="str">
        <f>IF(SUM(ISI_ued!S$5,ISI_ued!S$54)=0,"",SUM(ISI_ued!S$5,ISI_ued!S$54)/S$7)</f>
        <v/>
      </c>
      <c r="T62" s="253" t="str">
        <f>IF(SUM(ISI_ued!T$5,ISI_ued!T$54)=0,"",SUM(ISI_ued!T$5,ISI_ued!T$54)/T$7)</f>
        <v/>
      </c>
      <c r="U62" s="253" t="str">
        <f>IF(SUM(ISI_ued!U$5,ISI_ued!U$54)=0,"",SUM(ISI_ued!U$5,ISI_ued!U$54)/U$7)</f>
        <v/>
      </c>
      <c r="V62" s="253" t="str">
        <f>IF(SUM(ISI_ued!V$5,ISI_ued!V$54)=0,"",SUM(ISI_ued!V$5,ISI_ued!V$54)/V$7)</f>
        <v/>
      </c>
      <c r="W62" s="253" t="str">
        <f>IF(SUM(ISI_ued!W$5,ISI_ued!W$54)=0,"",SUM(ISI_ued!W$5,ISI_ued!W$54)/W$7)</f>
        <v/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5.9673214321471088E-2</v>
      </c>
      <c r="C64" s="255">
        <f>IF(ISI_ued!C$54=0,"",ISI_ued!C$54/C$9)</f>
        <v>7.3794639992462011E-2</v>
      </c>
      <c r="D64" s="255" t="str">
        <f>IF(ISI_ued!D$54=0,"",ISI_ued!D$54/D$9)</f>
        <v/>
      </c>
      <c r="E64" s="255" t="str">
        <f>IF(ISI_ued!E$54=0,"",ISI_ued!E$54/E$9)</f>
        <v/>
      </c>
      <c r="F64" s="255" t="str">
        <f>IF(ISI_ued!F$54=0,"",ISI_ued!F$54/F$9)</f>
        <v/>
      </c>
      <c r="G64" s="255" t="str">
        <f>IF(ISI_ued!G$54=0,"",ISI_ued!G$54/G$9)</f>
        <v/>
      </c>
      <c r="H64" s="255" t="str">
        <f>IF(ISI_ued!H$54=0,"",ISI_ued!H$54/H$9)</f>
        <v/>
      </c>
      <c r="I64" s="255" t="str">
        <f>IF(ISI_ued!I$54=0,"",ISI_ued!I$54/I$9)</f>
        <v/>
      </c>
      <c r="J64" s="255" t="str">
        <f>IF(ISI_ued!J$54=0,"",ISI_ued!J$54/J$9)</f>
        <v/>
      </c>
      <c r="K64" s="255" t="str">
        <f>IF(ISI_ued!K$54=0,"",ISI_ued!K$54/K$9)</f>
        <v/>
      </c>
      <c r="L64" s="255" t="str">
        <f>IF(ISI_ued!L$54=0,"",ISI_ued!L$54/L$9)</f>
        <v/>
      </c>
      <c r="M64" s="255" t="str">
        <f>IF(ISI_ued!M$54=0,"",ISI_ued!M$54/M$9)</f>
        <v/>
      </c>
      <c r="N64" s="255" t="str">
        <f>IF(ISI_ued!N$54=0,"",ISI_ued!N$54/N$9)</f>
        <v/>
      </c>
      <c r="O64" s="255" t="str">
        <f>IF(ISI_ued!O$54=0,"",ISI_ued!O$54/O$9)</f>
        <v/>
      </c>
      <c r="P64" s="255" t="str">
        <f>IF(ISI_ued!P$54=0,"",ISI_ued!P$54/P$9)</f>
        <v/>
      </c>
      <c r="Q64" s="255" t="str">
        <f>IF(ISI_ued!Q$54=0,"",ISI_ued!Q$54/Q$9)</f>
        <v/>
      </c>
      <c r="R64" s="255" t="str">
        <f>IF(ISI_ued!R$54=0,"",ISI_ued!R$54/R$9)</f>
        <v/>
      </c>
      <c r="S64" s="255" t="str">
        <f>IF(ISI_ued!S$54=0,"",ISI_ued!S$54/S$9)</f>
        <v/>
      </c>
      <c r="T64" s="255" t="str">
        <f>IF(ISI_ued!T$54=0,"",ISI_ued!T$54/T$9)</f>
        <v/>
      </c>
      <c r="U64" s="255" t="str">
        <f>IF(ISI_ued!U$54=0,"",ISI_ued!U$54/U$9)</f>
        <v/>
      </c>
      <c r="V64" s="255" t="str">
        <f>IF(ISI_ued!V$54=0,"",ISI_ued!V$54/V$9)</f>
        <v/>
      </c>
      <c r="W64" s="255" t="str">
        <f>IF(ISI_ued!W$54=0,"",ISI_ued!W$54/W$9)</f>
        <v/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1.5882926256350349</v>
      </c>
      <c r="C65" s="256">
        <f t="shared" si="21"/>
        <v>1.6997786966834765</v>
      </c>
      <c r="D65" s="256" t="str">
        <f t="shared" si="21"/>
        <v/>
      </c>
      <c r="E65" s="256" t="str">
        <f t="shared" si="21"/>
        <v/>
      </c>
      <c r="F65" s="256" t="str">
        <f t="shared" si="21"/>
        <v/>
      </c>
      <c r="G65" s="256" t="str">
        <f t="shared" si="21"/>
        <v/>
      </c>
      <c r="H65" s="256" t="str">
        <f t="shared" si="21"/>
        <v/>
      </c>
      <c r="I65" s="256" t="str">
        <f t="shared" si="21"/>
        <v/>
      </c>
      <c r="J65" s="256" t="str">
        <f t="shared" si="21"/>
        <v/>
      </c>
      <c r="K65" s="256" t="str">
        <f t="shared" si="21"/>
        <v/>
      </c>
      <c r="L65" s="256" t="str">
        <f t="shared" si="21"/>
        <v/>
      </c>
      <c r="M65" s="256" t="str">
        <f t="shared" si="21"/>
        <v/>
      </c>
      <c r="N65" s="256" t="str">
        <f t="shared" si="21"/>
        <v/>
      </c>
      <c r="O65" s="256" t="str">
        <f t="shared" si="21"/>
        <v/>
      </c>
      <c r="P65" s="256" t="str">
        <f t="shared" si="21"/>
        <v/>
      </c>
      <c r="Q65" s="256" t="str">
        <f t="shared" si="21"/>
        <v/>
      </c>
      <c r="R65" s="256" t="str">
        <f t="shared" si="21"/>
        <v/>
      </c>
      <c r="S65" s="256" t="str">
        <f t="shared" si="21"/>
        <v/>
      </c>
      <c r="T65" s="256" t="str">
        <f t="shared" si="21"/>
        <v/>
      </c>
      <c r="U65" s="256" t="str">
        <f t="shared" si="21"/>
        <v/>
      </c>
      <c r="V65" s="256" t="str">
        <f t="shared" si="21"/>
        <v/>
      </c>
      <c r="W65" s="256" t="str">
        <f t="shared" si="21"/>
        <v/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1.5882926256350349</v>
      </c>
      <c r="C67" s="258">
        <f t="shared" si="23"/>
        <v>1.6997786966834765</v>
      </c>
      <c r="D67" s="258" t="str">
        <f t="shared" si="23"/>
        <v/>
      </c>
      <c r="E67" s="258" t="str">
        <f t="shared" si="23"/>
        <v/>
      </c>
      <c r="F67" s="258" t="str">
        <f t="shared" si="23"/>
        <v/>
      </c>
      <c r="G67" s="258" t="str">
        <f t="shared" si="23"/>
        <v/>
      </c>
      <c r="H67" s="258" t="str">
        <f t="shared" si="23"/>
        <v/>
      </c>
      <c r="I67" s="258" t="str">
        <f t="shared" si="23"/>
        <v/>
      </c>
      <c r="J67" s="258" t="str">
        <f t="shared" si="23"/>
        <v/>
      </c>
      <c r="K67" s="258" t="str">
        <f t="shared" si="23"/>
        <v/>
      </c>
      <c r="L67" s="258" t="str">
        <f t="shared" si="23"/>
        <v/>
      </c>
      <c r="M67" s="258" t="str">
        <f t="shared" si="23"/>
        <v/>
      </c>
      <c r="N67" s="258" t="str">
        <f t="shared" si="23"/>
        <v/>
      </c>
      <c r="O67" s="258" t="str">
        <f t="shared" si="23"/>
        <v/>
      </c>
      <c r="P67" s="258" t="str">
        <f t="shared" si="23"/>
        <v/>
      </c>
      <c r="Q67" s="258" t="str">
        <f t="shared" si="23"/>
        <v/>
      </c>
      <c r="R67" s="258" t="str">
        <f t="shared" si="23"/>
        <v/>
      </c>
      <c r="S67" s="258" t="str">
        <f t="shared" si="23"/>
        <v/>
      </c>
      <c r="T67" s="258" t="str">
        <f t="shared" si="23"/>
        <v/>
      </c>
      <c r="U67" s="258" t="str">
        <f t="shared" si="23"/>
        <v/>
      </c>
      <c r="V67" s="258" t="str">
        <f t="shared" si="23"/>
        <v/>
      </c>
      <c r="W67" s="258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IE: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46.304729148753218</v>
      </c>
      <c r="C54" s="225">
        <v>24.443164230438509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225">
        <v>0</v>
      </c>
      <c r="P54" s="225">
        <v>0</v>
      </c>
      <c r="Q54" s="225">
        <v>0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211</v>
      </c>
    </row>
    <row r="55" spans="1:105" ht="12" customHeight="1" x14ac:dyDescent="0.25">
      <c r="A55" s="55" t="s">
        <v>92</v>
      </c>
      <c r="B55" s="261">
        <v>0.1212072184672241</v>
      </c>
      <c r="C55" s="261">
        <v>5.9890489103368583E-2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212</v>
      </c>
    </row>
    <row r="56" spans="1:105" ht="12" customHeight="1" x14ac:dyDescent="0.25">
      <c r="A56" s="202" t="s">
        <v>93</v>
      </c>
      <c r="B56" s="226">
        <v>8.9559290953045601E-2</v>
      </c>
      <c r="C56" s="226">
        <v>4.4252725264702107E-2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213</v>
      </c>
    </row>
    <row r="57" spans="1:105" ht="12" customHeight="1" x14ac:dyDescent="0.25">
      <c r="A57" s="202" t="s">
        <v>94</v>
      </c>
      <c r="B57" s="226">
        <v>2.23898227382614</v>
      </c>
      <c r="C57" s="226">
        <v>1.106318131617553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214</v>
      </c>
    </row>
    <row r="58" spans="1:105" ht="12" customHeight="1" x14ac:dyDescent="0.25">
      <c r="A58" s="202" t="s">
        <v>95</v>
      </c>
      <c r="B58" s="226">
        <v>5.5974556845653521E-2</v>
      </c>
      <c r="C58" s="226">
        <v>2.7657953290438821E-2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215</v>
      </c>
    </row>
    <row r="59" spans="1:105" ht="12" customHeight="1" x14ac:dyDescent="0.25">
      <c r="A59" s="56" t="s">
        <v>96</v>
      </c>
      <c r="B59" s="262">
        <v>8.7367529217008272E-2</v>
      </c>
      <c r="C59" s="262">
        <v>4.4928513421574452E-2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216</v>
      </c>
    </row>
    <row r="60" spans="1:105" ht="12" customHeight="1" x14ac:dyDescent="0.25">
      <c r="A60" s="37" t="s">
        <v>160</v>
      </c>
      <c r="B60" s="228">
        <v>5.1150791144104844E-3</v>
      </c>
      <c r="C60" s="228">
        <v>6.5307167114893117E-3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217</v>
      </c>
    </row>
    <row r="61" spans="1:105" ht="12" customHeight="1" x14ac:dyDescent="0.25">
      <c r="A61" s="37" t="s">
        <v>162</v>
      </c>
      <c r="B61" s="228">
        <v>3.0273008371182079E-2</v>
      </c>
      <c r="C61" s="228">
        <v>1.407044726376191E-2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5.1979441731415721E-2</v>
      </c>
      <c r="C64" s="228">
        <v>2.432734944632323E-2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221</v>
      </c>
    </row>
    <row r="65" spans="1:105" ht="12" customHeight="1" x14ac:dyDescent="0.25">
      <c r="A65" s="57" t="s">
        <v>222</v>
      </c>
      <c r="B65" s="263">
        <v>5.228016028254844</v>
      </c>
      <c r="C65" s="263">
        <v>2.6510173377537898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5.228016028254844</v>
      </c>
      <c r="C68" s="232">
        <v>2.6510173377537898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16.629050568665011</v>
      </c>
      <c r="C71" s="263">
        <v>8.216688613733897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229</v>
      </c>
    </row>
    <row r="72" spans="1:105" ht="12" customHeight="1" x14ac:dyDescent="0.25">
      <c r="A72" s="57" t="s">
        <v>181</v>
      </c>
      <c r="B72" s="263">
        <v>16.176307473971399</v>
      </c>
      <c r="C72" s="263">
        <v>9.0824825000465346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230</v>
      </c>
    </row>
    <row r="73" spans="1:105" ht="12" customHeight="1" x14ac:dyDescent="0.25">
      <c r="A73" s="60" t="s">
        <v>183</v>
      </c>
      <c r="B73" s="264">
        <v>8.8871045913758948</v>
      </c>
      <c r="C73" s="264">
        <v>6.3448389864785444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231</v>
      </c>
    </row>
    <row r="74" spans="1:105" ht="12" customHeight="1" x14ac:dyDescent="0.25">
      <c r="A74" s="59" t="s">
        <v>33</v>
      </c>
      <c r="B74" s="232">
        <v>3.924547458838997</v>
      </c>
      <c r="C74" s="232">
        <v>4.0265164313133308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0.71729992057476177</v>
      </c>
      <c r="C75" s="232">
        <v>0.73492487472205681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233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4.2452572119621346</v>
      </c>
      <c r="C77" s="232">
        <v>1.583397680443156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235</v>
      </c>
    </row>
    <row r="78" spans="1:105" ht="12" customHeight="1" x14ac:dyDescent="0.25">
      <c r="A78" s="60" t="s">
        <v>189</v>
      </c>
      <c r="B78" s="264">
        <v>7.2892028825955011</v>
      </c>
      <c r="C78" s="264">
        <v>2.7376435135679911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5.678264208552906</v>
      </c>
      <c r="C79" s="263">
        <f t="shared" si="1"/>
        <v>3.2099279662066555</v>
      </c>
      <c r="D79" s="263">
        <f t="shared" si="1"/>
        <v>0</v>
      </c>
      <c r="E79" s="263">
        <f t="shared" si="1"/>
        <v>0</v>
      </c>
      <c r="F79" s="263">
        <f t="shared" si="1"/>
        <v>0</v>
      </c>
      <c r="G79" s="263">
        <f t="shared" si="1"/>
        <v>0</v>
      </c>
      <c r="H79" s="263">
        <f t="shared" si="1"/>
        <v>0</v>
      </c>
      <c r="I79" s="263">
        <f t="shared" si="1"/>
        <v>0</v>
      </c>
      <c r="J79" s="263">
        <f t="shared" si="1"/>
        <v>0</v>
      </c>
      <c r="K79" s="263">
        <f t="shared" si="1"/>
        <v>0</v>
      </c>
      <c r="L79" s="263">
        <f t="shared" si="1"/>
        <v>0</v>
      </c>
      <c r="M79" s="263">
        <f t="shared" si="1"/>
        <v>0</v>
      </c>
      <c r="N79" s="263">
        <f t="shared" si="1"/>
        <v>0</v>
      </c>
      <c r="O79" s="263">
        <f t="shared" si="1"/>
        <v>0</v>
      </c>
      <c r="P79" s="263">
        <f t="shared" si="1"/>
        <v>0</v>
      </c>
      <c r="Q79" s="263">
        <f t="shared" si="1"/>
        <v>0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2.2103777606897101</v>
      </c>
      <c r="C80" s="264">
        <v>1.5780720083432651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237</v>
      </c>
    </row>
    <row r="81" spans="1:105" ht="12" customHeight="1" x14ac:dyDescent="0.25">
      <c r="A81" s="59" t="s">
        <v>33</v>
      </c>
      <c r="B81" s="232">
        <v>0.97610333428584306</v>
      </c>
      <c r="C81" s="232">
        <v>1.0014647944464861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0.178404988473021</v>
      </c>
      <c r="C82" s="232">
        <v>0.1827886216664642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239</v>
      </c>
    </row>
    <row r="83" spans="1:105" ht="12" customHeight="1" x14ac:dyDescent="0.25">
      <c r="A83" s="59" t="s">
        <v>162</v>
      </c>
      <c r="B83" s="232">
        <v>1.055869437930846</v>
      </c>
      <c r="C83" s="232">
        <v>0.39381859223031512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240</v>
      </c>
    </row>
    <row r="84" spans="1:105" ht="12" customHeight="1" x14ac:dyDescent="0.25">
      <c r="A84" s="60" t="s">
        <v>197</v>
      </c>
      <c r="B84" s="264">
        <v>1.6549346839693051</v>
      </c>
      <c r="C84" s="264">
        <v>0.95095631536798442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0.73081954215087319</v>
      </c>
      <c r="C87" s="231">
        <v>0.60348910940851663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0.13357382094046191</v>
      </c>
      <c r="C88" s="231">
        <v>0.11014959598302609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245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0.79054132087796947</v>
      </c>
      <c r="C91" s="231">
        <v>0.23731760997644169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1.812951763893891</v>
      </c>
      <c r="C95" s="265">
        <v>0.68089964249540569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1.0000000000000002</v>
      </c>
      <c r="C117" s="234">
        <f t="shared" si="17"/>
        <v>1.0000000000000002</v>
      </c>
      <c r="D117" s="234">
        <f t="shared" si="17"/>
        <v>0</v>
      </c>
      <c r="E117" s="234">
        <f t="shared" si="17"/>
        <v>0</v>
      </c>
      <c r="F117" s="234">
        <f t="shared" si="17"/>
        <v>0</v>
      </c>
      <c r="G117" s="234">
        <f t="shared" si="17"/>
        <v>0</v>
      </c>
      <c r="H117" s="234">
        <f t="shared" si="17"/>
        <v>0</v>
      </c>
      <c r="I117" s="234">
        <f t="shared" si="17"/>
        <v>0</v>
      </c>
      <c r="J117" s="234">
        <f t="shared" si="17"/>
        <v>0</v>
      </c>
      <c r="K117" s="234">
        <f t="shared" si="17"/>
        <v>0</v>
      </c>
      <c r="L117" s="234">
        <f t="shared" si="17"/>
        <v>0</v>
      </c>
      <c r="M117" s="234">
        <f t="shared" si="17"/>
        <v>0</v>
      </c>
      <c r="N117" s="234">
        <f t="shared" si="17"/>
        <v>0</v>
      </c>
      <c r="O117" s="234">
        <f t="shared" si="17"/>
        <v>0</v>
      </c>
      <c r="P117" s="234">
        <f t="shared" si="17"/>
        <v>0</v>
      </c>
      <c r="Q117" s="234">
        <f t="shared" si="17"/>
        <v>0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2.617599124224392E-3</v>
      </c>
      <c r="C118" s="268">
        <f t="shared" si="18"/>
        <v>2.4501937858269732E-3</v>
      </c>
      <c r="D118" s="268">
        <f t="shared" si="18"/>
        <v>0</v>
      </c>
      <c r="E118" s="268">
        <f t="shared" si="18"/>
        <v>0</v>
      </c>
      <c r="F118" s="268">
        <f t="shared" si="18"/>
        <v>0</v>
      </c>
      <c r="G118" s="268">
        <f t="shared" si="18"/>
        <v>0</v>
      </c>
      <c r="H118" s="268">
        <f t="shared" si="18"/>
        <v>0</v>
      </c>
      <c r="I118" s="268">
        <f t="shared" si="18"/>
        <v>0</v>
      </c>
      <c r="J118" s="268">
        <f t="shared" si="18"/>
        <v>0</v>
      </c>
      <c r="K118" s="268">
        <f t="shared" si="18"/>
        <v>0</v>
      </c>
      <c r="L118" s="268">
        <f t="shared" si="18"/>
        <v>0</v>
      </c>
      <c r="M118" s="268">
        <f t="shared" si="18"/>
        <v>0</v>
      </c>
      <c r="N118" s="268">
        <f t="shared" si="18"/>
        <v>0</v>
      </c>
      <c r="O118" s="268">
        <f t="shared" si="18"/>
        <v>0</v>
      </c>
      <c r="P118" s="268">
        <f t="shared" si="18"/>
        <v>0</v>
      </c>
      <c r="Q118" s="268">
        <f t="shared" si="18"/>
        <v>0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1.93412838384904E-3</v>
      </c>
      <c r="C119" s="269">
        <f t="shared" si="19"/>
        <v>1.8104335775642013E-3</v>
      </c>
      <c r="D119" s="269">
        <f t="shared" si="19"/>
        <v>0</v>
      </c>
      <c r="E119" s="269">
        <f t="shared" si="19"/>
        <v>0</v>
      </c>
      <c r="F119" s="269">
        <f t="shared" si="19"/>
        <v>0</v>
      </c>
      <c r="G119" s="269">
        <f t="shared" si="19"/>
        <v>0</v>
      </c>
      <c r="H119" s="269">
        <f t="shared" si="19"/>
        <v>0</v>
      </c>
      <c r="I119" s="269">
        <f t="shared" si="19"/>
        <v>0</v>
      </c>
      <c r="J119" s="269">
        <f t="shared" si="19"/>
        <v>0</v>
      </c>
      <c r="K119" s="269">
        <f t="shared" si="19"/>
        <v>0</v>
      </c>
      <c r="L119" s="269">
        <f t="shared" si="19"/>
        <v>0</v>
      </c>
      <c r="M119" s="269">
        <f t="shared" si="19"/>
        <v>0</v>
      </c>
      <c r="N119" s="269">
        <f t="shared" si="19"/>
        <v>0</v>
      </c>
      <c r="O119" s="269">
        <f t="shared" si="19"/>
        <v>0</v>
      </c>
      <c r="P119" s="269">
        <f t="shared" si="19"/>
        <v>0</v>
      </c>
      <c r="Q119" s="269">
        <f t="shared" si="19"/>
        <v>0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4.8353209596226E-2</v>
      </c>
      <c r="C120" s="269">
        <f t="shared" si="20"/>
        <v>4.5260839439105048E-2</v>
      </c>
      <c r="D120" s="269">
        <f t="shared" si="20"/>
        <v>0</v>
      </c>
      <c r="E120" s="269">
        <f t="shared" si="20"/>
        <v>0</v>
      </c>
      <c r="F120" s="269">
        <f t="shared" si="20"/>
        <v>0</v>
      </c>
      <c r="G120" s="269">
        <f t="shared" si="20"/>
        <v>0</v>
      </c>
      <c r="H120" s="269">
        <f t="shared" si="20"/>
        <v>0</v>
      </c>
      <c r="I120" s="269">
        <f t="shared" si="20"/>
        <v>0</v>
      </c>
      <c r="J120" s="269">
        <f t="shared" si="20"/>
        <v>0</v>
      </c>
      <c r="K120" s="269">
        <f t="shared" si="20"/>
        <v>0</v>
      </c>
      <c r="L120" s="269">
        <f t="shared" si="20"/>
        <v>0</v>
      </c>
      <c r="M120" s="269">
        <f t="shared" si="20"/>
        <v>0</v>
      </c>
      <c r="N120" s="269">
        <f t="shared" si="20"/>
        <v>0</v>
      </c>
      <c r="O120" s="269">
        <f t="shared" si="20"/>
        <v>0</v>
      </c>
      <c r="P120" s="269">
        <f t="shared" si="20"/>
        <v>0</v>
      </c>
      <c r="Q120" s="269">
        <f t="shared" si="20"/>
        <v>0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1.2088302399056506E-3</v>
      </c>
      <c r="C121" s="269">
        <f t="shared" si="21"/>
        <v>1.1315209859776259E-3</v>
      </c>
      <c r="D121" s="269">
        <f t="shared" si="21"/>
        <v>0</v>
      </c>
      <c r="E121" s="269">
        <f t="shared" si="21"/>
        <v>0</v>
      </c>
      <c r="F121" s="269">
        <f t="shared" si="21"/>
        <v>0</v>
      </c>
      <c r="G121" s="269">
        <f t="shared" si="21"/>
        <v>0</v>
      </c>
      <c r="H121" s="269">
        <f t="shared" si="21"/>
        <v>0</v>
      </c>
      <c r="I121" s="269">
        <f t="shared" si="21"/>
        <v>0</v>
      </c>
      <c r="J121" s="269">
        <f t="shared" si="21"/>
        <v>0</v>
      </c>
      <c r="K121" s="269">
        <f t="shared" si="21"/>
        <v>0</v>
      </c>
      <c r="L121" s="269">
        <f t="shared" si="21"/>
        <v>0</v>
      </c>
      <c r="M121" s="269">
        <f t="shared" si="21"/>
        <v>0</v>
      </c>
      <c r="N121" s="269">
        <f t="shared" si="21"/>
        <v>0</v>
      </c>
      <c r="O121" s="269">
        <f t="shared" si="21"/>
        <v>0</v>
      </c>
      <c r="P121" s="269">
        <f t="shared" si="21"/>
        <v>0</v>
      </c>
      <c r="Q121" s="269">
        <f t="shared" si="21"/>
        <v>0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1.886794952116909E-3</v>
      </c>
      <c r="C122" s="270">
        <f t="shared" si="22"/>
        <v>1.8380809046656082E-3</v>
      </c>
      <c r="D122" s="270">
        <f t="shared" si="22"/>
        <v>0</v>
      </c>
      <c r="E122" s="270">
        <f t="shared" si="22"/>
        <v>0</v>
      </c>
      <c r="F122" s="270">
        <f t="shared" si="22"/>
        <v>0</v>
      </c>
      <c r="G122" s="270">
        <f t="shared" si="22"/>
        <v>0</v>
      </c>
      <c r="H122" s="270">
        <f t="shared" si="22"/>
        <v>0</v>
      </c>
      <c r="I122" s="270">
        <f t="shared" si="22"/>
        <v>0</v>
      </c>
      <c r="J122" s="270">
        <f t="shared" si="22"/>
        <v>0</v>
      </c>
      <c r="K122" s="270">
        <f t="shared" si="22"/>
        <v>0</v>
      </c>
      <c r="L122" s="270">
        <f t="shared" si="22"/>
        <v>0</v>
      </c>
      <c r="M122" s="270">
        <f t="shared" si="22"/>
        <v>0</v>
      </c>
      <c r="N122" s="270">
        <f t="shared" si="22"/>
        <v>0</v>
      </c>
      <c r="O122" s="270">
        <f t="shared" si="22"/>
        <v>0</v>
      </c>
      <c r="P122" s="270">
        <f t="shared" si="22"/>
        <v>0</v>
      </c>
      <c r="Q122" s="270">
        <f t="shared" si="22"/>
        <v>0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0.11290458068461916</v>
      </c>
      <c r="C123" s="271">
        <f t="shared" si="23"/>
        <v>0.10845638939219412</v>
      </c>
      <c r="D123" s="271">
        <f t="shared" si="23"/>
        <v>0</v>
      </c>
      <c r="E123" s="271">
        <f t="shared" si="23"/>
        <v>0</v>
      </c>
      <c r="F123" s="271">
        <f t="shared" si="23"/>
        <v>0</v>
      </c>
      <c r="G123" s="271">
        <f t="shared" si="23"/>
        <v>0</v>
      </c>
      <c r="H123" s="271">
        <f t="shared" si="23"/>
        <v>0</v>
      </c>
      <c r="I123" s="271">
        <f t="shared" si="23"/>
        <v>0</v>
      </c>
      <c r="J123" s="271">
        <f t="shared" si="23"/>
        <v>0</v>
      </c>
      <c r="K123" s="271">
        <f t="shared" si="23"/>
        <v>0</v>
      </c>
      <c r="L123" s="271">
        <f t="shared" si="23"/>
        <v>0</v>
      </c>
      <c r="M123" s="271">
        <f t="shared" si="23"/>
        <v>0</v>
      </c>
      <c r="N123" s="271">
        <f t="shared" si="23"/>
        <v>0</v>
      </c>
      <c r="O123" s="271">
        <f t="shared" si="23"/>
        <v>0</v>
      </c>
      <c r="P123" s="271">
        <f t="shared" si="23"/>
        <v>0</v>
      </c>
      <c r="Q123" s="271">
        <f t="shared" si="23"/>
        <v>0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0.35912207833555071</v>
      </c>
      <c r="C124" s="271">
        <f t="shared" si="24"/>
        <v>0.33615486670509886</v>
      </c>
      <c r="D124" s="271">
        <f t="shared" si="24"/>
        <v>0</v>
      </c>
      <c r="E124" s="271">
        <f t="shared" si="24"/>
        <v>0</v>
      </c>
      <c r="F124" s="271">
        <f t="shared" si="24"/>
        <v>0</v>
      </c>
      <c r="G124" s="271">
        <f t="shared" si="24"/>
        <v>0</v>
      </c>
      <c r="H124" s="271">
        <f t="shared" si="24"/>
        <v>0</v>
      </c>
      <c r="I124" s="271">
        <f t="shared" si="24"/>
        <v>0</v>
      </c>
      <c r="J124" s="271">
        <f t="shared" si="24"/>
        <v>0</v>
      </c>
      <c r="K124" s="271">
        <f t="shared" si="24"/>
        <v>0</v>
      </c>
      <c r="L124" s="271">
        <f t="shared" si="24"/>
        <v>0</v>
      </c>
      <c r="M124" s="271">
        <f t="shared" si="24"/>
        <v>0</v>
      </c>
      <c r="N124" s="271">
        <f t="shared" si="24"/>
        <v>0</v>
      </c>
      <c r="O124" s="271">
        <f t="shared" si="24"/>
        <v>0</v>
      </c>
      <c r="P124" s="271">
        <f t="shared" si="24"/>
        <v>0</v>
      </c>
      <c r="Q124" s="271">
        <f t="shared" si="24"/>
        <v>0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0.34934460845252469</v>
      </c>
      <c r="C125" s="271">
        <f t="shared" si="25"/>
        <v>0.37157556257533664</v>
      </c>
      <c r="D125" s="271">
        <f t="shared" si="25"/>
        <v>0</v>
      </c>
      <c r="E125" s="271">
        <f t="shared" si="25"/>
        <v>0</v>
      </c>
      <c r="F125" s="271">
        <f t="shared" si="25"/>
        <v>0</v>
      </c>
      <c r="G125" s="271">
        <f t="shared" si="25"/>
        <v>0</v>
      </c>
      <c r="H125" s="271">
        <f t="shared" si="25"/>
        <v>0</v>
      </c>
      <c r="I125" s="271">
        <f t="shared" si="25"/>
        <v>0</v>
      </c>
      <c r="J125" s="271">
        <f t="shared" si="25"/>
        <v>0</v>
      </c>
      <c r="K125" s="271">
        <f t="shared" si="25"/>
        <v>0</v>
      </c>
      <c r="L125" s="271">
        <f t="shared" si="25"/>
        <v>0</v>
      </c>
      <c r="M125" s="271">
        <f t="shared" si="25"/>
        <v>0</v>
      </c>
      <c r="N125" s="271">
        <f t="shared" si="25"/>
        <v>0</v>
      </c>
      <c r="O125" s="271">
        <f t="shared" si="25"/>
        <v>0</v>
      </c>
      <c r="P125" s="271">
        <f t="shared" si="25"/>
        <v>0</v>
      </c>
      <c r="Q125" s="271">
        <f t="shared" si="25"/>
        <v>0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0.19192649983603641</v>
      </c>
      <c r="C126" s="272">
        <f t="shared" si="26"/>
        <v>0.2595751894747515</v>
      </c>
      <c r="D126" s="272">
        <f t="shared" si="26"/>
        <v>0</v>
      </c>
      <c r="E126" s="272">
        <f t="shared" si="26"/>
        <v>0</v>
      </c>
      <c r="F126" s="272">
        <f t="shared" si="26"/>
        <v>0</v>
      </c>
      <c r="G126" s="272">
        <f t="shared" si="26"/>
        <v>0</v>
      </c>
      <c r="H126" s="272">
        <f t="shared" si="26"/>
        <v>0</v>
      </c>
      <c r="I126" s="272">
        <f t="shared" si="26"/>
        <v>0</v>
      </c>
      <c r="J126" s="272">
        <f t="shared" si="26"/>
        <v>0</v>
      </c>
      <c r="K126" s="272">
        <f t="shared" si="26"/>
        <v>0</v>
      </c>
      <c r="L126" s="272">
        <f t="shared" si="26"/>
        <v>0</v>
      </c>
      <c r="M126" s="272">
        <f t="shared" si="26"/>
        <v>0</v>
      </c>
      <c r="N126" s="272">
        <f t="shared" si="26"/>
        <v>0</v>
      </c>
      <c r="O126" s="272">
        <f t="shared" si="26"/>
        <v>0</v>
      </c>
      <c r="P126" s="272">
        <f t="shared" si="26"/>
        <v>0</v>
      </c>
      <c r="Q126" s="272">
        <f t="shared" si="26"/>
        <v>0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0.15741810861648819</v>
      </c>
      <c r="C127" s="272">
        <f t="shared" si="27"/>
        <v>0.11200037310058518</v>
      </c>
      <c r="D127" s="272">
        <f t="shared" si="27"/>
        <v>0</v>
      </c>
      <c r="E127" s="272">
        <f t="shared" si="27"/>
        <v>0</v>
      </c>
      <c r="F127" s="272">
        <f t="shared" si="27"/>
        <v>0</v>
      </c>
      <c r="G127" s="272">
        <f t="shared" si="27"/>
        <v>0</v>
      </c>
      <c r="H127" s="272">
        <f t="shared" si="27"/>
        <v>0</v>
      </c>
      <c r="I127" s="272">
        <f t="shared" si="27"/>
        <v>0</v>
      </c>
      <c r="J127" s="272">
        <f t="shared" si="27"/>
        <v>0</v>
      </c>
      <c r="K127" s="272">
        <f t="shared" si="27"/>
        <v>0</v>
      </c>
      <c r="L127" s="272">
        <f t="shared" si="27"/>
        <v>0</v>
      </c>
      <c r="M127" s="272">
        <f t="shared" si="27"/>
        <v>0</v>
      </c>
      <c r="N127" s="272">
        <f t="shared" si="27"/>
        <v>0</v>
      </c>
      <c r="O127" s="272">
        <f t="shared" si="27"/>
        <v>0</v>
      </c>
      <c r="P127" s="272">
        <f t="shared" si="27"/>
        <v>0</v>
      </c>
      <c r="Q127" s="272">
        <f t="shared" si="27"/>
        <v>0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0.12262817023098377</v>
      </c>
      <c r="C128" s="271">
        <f t="shared" si="28"/>
        <v>0.13132211263423113</v>
      </c>
      <c r="D128" s="271">
        <f t="shared" si="28"/>
        <v>0</v>
      </c>
      <c r="E128" s="271">
        <f t="shared" si="28"/>
        <v>0</v>
      </c>
      <c r="F128" s="271">
        <f t="shared" si="28"/>
        <v>0</v>
      </c>
      <c r="G128" s="271">
        <f t="shared" si="28"/>
        <v>0</v>
      </c>
      <c r="H128" s="271">
        <f t="shared" si="28"/>
        <v>0</v>
      </c>
      <c r="I128" s="271">
        <f t="shared" si="28"/>
        <v>0</v>
      </c>
      <c r="J128" s="271">
        <f t="shared" si="28"/>
        <v>0</v>
      </c>
      <c r="K128" s="271">
        <f t="shared" si="28"/>
        <v>0</v>
      </c>
      <c r="L128" s="271">
        <f t="shared" si="28"/>
        <v>0</v>
      </c>
      <c r="M128" s="271">
        <f t="shared" si="28"/>
        <v>0</v>
      </c>
      <c r="N128" s="271">
        <f t="shared" si="28"/>
        <v>0</v>
      </c>
      <c r="O128" s="271">
        <f t="shared" si="28"/>
        <v>0</v>
      </c>
      <c r="P128" s="271">
        <f t="shared" si="28"/>
        <v>0</v>
      </c>
      <c r="Q128" s="271">
        <f t="shared" si="28"/>
        <v>0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4.7735464634484873E-2</v>
      </c>
      <c r="C129" s="272">
        <f t="shared" si="29"/>
        <v>6.4560872457671767E-2</v>
      </c>
      <c r="D129" s="272">
        <f t="shared" si="29"/>
        <v>0</v>
      </c>
      <c r="E129" s="272">
        <f t="shared" si="29"/>
        <v>0</v>
      </c>
      <c r="F129" s="272">
        <f t="shared" si="29"/>
        <v>0</v>
      </c>
      <c r="G129" s="272">
        <f t="shared" si="29"/>
        <v>0</v>
      </c>
      <c r="H129" s="272">
        <f t="shared" si="29"/>
        <v>0</v>
      </c>
      <c r="I129" s="272">
        <f t="shared" si="29"/>
        <v>0</v>
      </c>
      <c r="J129" s="272">
        <f t="shared" si="29"/>
        <v>0</v>
      </c>
      <c r="K129" s="272">
        <f t="shared" si="29"/>
        <v>0</v>
      </c>
      <c r="L129" s="272">
        <f t="shared" si="29"/>
        <v>0</v>
      </c>
      <c r="M129" s="272">
        <f t="shared" si="29"/>
        <v>0</v>
      </c>
      <c r="N129" s="272">
        <f t="shared" si="29"/>
        <v>0</v>
      </c>
      <c r="O129" s="272">
        <f t="shared" si="29"/>
        <v>0</v>
      </c>
      <c r="P129" s="272">
        <f t="shared" si="29"/>
        <v>0</v>
      </c>
      <c r="Q129" s="272">
        <f t="shared" si="29"/>
        <v>0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3.5740079132151992E-2</v>
      </c>
      <c r="C130" s="272">
        <f t="shared" si="30"/>
        <v>3.8904795893151198E-2</v>
      </c>
      <c r="D130" s="272">
        <f t="shared" si="30"/>
        <v>0</v>
      </c>
      <c r="E130" s="272">
        <f t="shared" si="30"/>
        <v>0</v>
      </c>
      <c r="F130" s="272">
        <f t="shared" si="30"/>
        <v>0</v>
      </c>
      <c r="G130" s="272">
        <f t="shared" si="30"/>
        <v>0</v>
      </c>
      <c r="H130" s="272">
        <f t="shared" si="30"/>
        <v>0</v>
      </c>
      <c r="I130" s="272">
        <f t="shared" si="30"/>
        <v>0</v>
      </c>
      <c r="J130" s="272">
        <f t="shared" si="30"/>
        <v>0</v>
      </c>
      <c r="K130" s="272">
        <f t="shared" si="30"/>
        <v>0</v>
      </c>
      <c r="L130" s="272">
        <f t="shared" si="30"/>
        <v>0</v>
      </c>
      <c r="M130" s="272">
        <f t="shared" si="30"/>
        <v>0</v>
      </c>
      <c r="N130" s="272">
        <f t="shared" si="30"/>
        <v>0</v>
      </c>
      <c r="O130" s="272">
        <f t="shared" si="30"/>
        <v>0</v>
      </c>
      <c r="P130" s="272">
        <f t="shared" si="30"/>
        <v>0</v>
      </c>
      <c r="Q130" s="272">
        <f t="shared" si="30"/>
        <v>0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3.9152626464346911E-2</v>
      </c>
      <c r="C131" s="273">
        <f t="shared" si="31"/>
        <v>2.7856444283408163E-2</v>
      </c>
      <c r="D131" s="273">
        <f t="shared" si="31"/>
        <v>0</v>
      </c>
      <c r="E131" s="273">
        <f t="shared" si="31"/>
        <v>0</v>
      </c>
      <c r="F131" s="273">
        <f t="shared" si="31"/>
        <v>0</v>
      </c>
      <c r="G131" s="273">
        <f t="shared" si="31"/>
        <v>0</v>
      </c>
      <c r="H131" s="273">
        <f t="shared" si="31"/>
        <v>0</v>
      </c>
      <c r="I131" s="273">
        <f t="shared" si="31"/>
        <v>0</v>
      </c>
      <c r="J131" s="273">
        <f t="shared" si="31"/>
        <v>0</v>
      </c>
      <c r="K131" s="273">
        <f t="shared" si="31"/>
        <v>0</v>
      </c>
      <c r="L131" s="273">
        <f t="shared" si="31"/>
        <v>0</v>
      </c>
      <c r="M131" s="273">
        <f t="shared" si="31"/>
        <v>0</v>
      </c>
      <c r="N131" s="273">
        <f t="shared" si="31"/>
        <v>0</v>
      </c>
      <c r="O131" s="273">
        <f t="shared" si="31"/>
        <v>0</v>
      </c>
      <c r="P131" s="273">
        <f t="shared" si="31"/>
        <v>0</v>
      </c>
      <c r="Q131" s="273">
        <f t="shared" si="31"/>
        <v>0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128.62424763542563</v>
      </c>
      <c r="C147" s="274">
        <f t="shared" si="33"/>
        <v>162.95442820292342</v>
      </c>
      <c r="D147" s="274">
        <f t="shared" si="33"/>
        <v>0</v>
      </c>
      <c r="E147" s="274">
        <f t="shared" si="33"/>
        <v>0</v>
      </c>
      <c r="F147" s="274">
        <f t="shared" si="33"/>
        <v>0</v>
      </c>
      <c r="G147" s="274">
        <f t="shared" si="33"/>
        <v>0</v>
      </c>
      <c r="H147" s="274">
        <f t="shared" si="33"/>
        <v>0</v>
      </c>
      <c r="I147" s="274">
        <f t="shared" si="33"/>
        <v>0</v>
      </c>
      <c r="J147" s="274">
        <f t="shared" si="33"/>
        <v>0</v>
      </c>
      <c r="K147" s="274">
        <f t="shared" si="33"/>
        <v>0</v>
      </c>
      <c r="L147" s="274">
        <f t="shared" si="33"/>
        <v>0</v>
      </c>
      <c r="M147" s="274">
        <f t="shared" si="33"/>
        <v>0</v>
      </c>
      <c r="N147" s="274">
        <f t="shared" si="33"/>
        <v>0</v>
      </c>
      <c r="O147" s="274">
        <f t="shared" si="33"/>
        <v>0</v>
      </c>
      <c r="P147" s="274">
        <f t="shared" si="33"/>
        <v>0</v>
      </c>
      <c r="Q147" s="274">
        <f t="shared" si="33"/>
        <v>0</v>
      </c>
      <c r="R147" s="274">
        <f t="shared" si="33"/>
        <v>0</v>
      </c>
      <c r="S147" s="274">
        <f t="shared" si="33"/>
        <v>0</v>
      </c>
      <c r="T147" s="274">
        <f t="shared" si="33"/>
        <v>0</v>
      </c>
      <c r="U147" s="274">
        <f t="shared" si="33"/>
        <v>0</v>
      </c>
      <c r="V147" s="274">
        <f t="shared" si="33"/>
        <v>0</v>
      </c>
      <c r="W147" s="274">
        <f t="shared" si="33"/>
        <v>0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0.33668671796451138</v>
      </c>
      <c r="C148" s="275">
        <f>IF(C$55=0,0,C$55/ISI!C$9*1000)</f>
        <v>0.39926992735579059</v>
      </c>
      <c r="D148" s="275">
        <f>IF(D$55=0,0,D$55/ISI!D$9*1000)</f>
        <v>0</v>
      </c>
      <c r="E148" s="275">
        <f>IF(E$55=0,0,E$55/ISI!E$9*1000)</f>
        <v>0</v>
      </c>
      <c r="F148" s="275">
        <f>IF(F$55=0,0,F$55/ISI!F$9*1000)</f>
        <v>0</v>
      </c>
      <c r="G148" s="275">
        <f>IF(G$55=0,0,G$55/ISI!G$9*1000)</f>
        <v>0</v>
      </c>
      <c r="H148" s="275">
        <f>IF(H$55=0,0,H$55/ISI!H$9*1000)</f>
        <v>0</v>
      </c>
      <c r="I148" s="275">
        <f>IF(I$55=0,0,I$55/ISI!I$9*1000)</f>
        <v>0</v>
      </c>
      <c r="J148" s="275">
        <f>IF(J$55=0,0,J$55/ISI!J$9*1000)</f>
        <v>0</v>
      </c>
      <c r="K148" s="275">
        <f>IF(K$55=0,0,K$55/ISI!K$9*1000)</f>
        <v>0</v>
      </c>
      <c r="L148" s="275">
        <f>IF(L$55=0,0,L$55/ISI!L$9*1000)</f>
        <v>0</v>
      </c>
      <c r="M148" s="275">
        <f>IF(M$55=0,0,M$55/ISI!M$9*1000)</f>
        <v>0</v>
      </c>
      <c r="N148" s="275">
        <f>IF(N$55=0,0,N$55/ISI!N$9*1000)</f>
        <v>0</v>
      </c>
      <c r="O148" s="275">
        <f>IF(O$55=0,0,O$55/ISI!O$9*1000)</f>
        <v>0</v>
      </c>
      <c r="P148" s="275">
        <f>IF(P$55=0,0,P$55/ISI!P$9*1000)</f>
        <v>0</v>
      </c>
      <c r="Q148" s="275">
        <f>IF(Q$55=0,0,Q$55/ISI!Q$9*1000)</f>
        <v>0</v>
      </c>
      <c r="R148" s="275">
        <f>IF(R$55=0,0,R$55/ISI!R$9*1000)</f>
        <v>0</v>
      </c>
      <c r="S148" s="275">
        <f>IF(S$55=0,0,S$55/ISI!S$9*1000)</f>
        <v>0</v>
      </c>
      <c r="T148" s="275">
        <f>IF(T$55=0,0,T$55/ISI!T$9*1000)</f>
        <v>0</v>
      </c>
      <c r="U148" s="275">
        <f>IF(U$55=0,0,U$55/ISI!U$9*1000)</f>
        <v>0</v>
      </c>
      <c r="V148" s="275">
        <f>IF(V$55=0,0,V$55/ISI!V$9*1000)</f>
        <v>0</v>
      </c>
      <c r="W148" s="275">
        <f>IF(W$55=0,0,W$55/ISI!W$9*1000)</f>
        <v>0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0.24877580820290446</v>
      </c>
      <c r="C149" s="276">
        <f>IF(C$56=0,0,C$56/ISI!C$9*1000)</f>
        <v>0.29501816843134743</v>
      </c>
      <c r="D149" s="276">
        <f>IF(D$56=0,0,D$56/ISI!D$9*1000)</f>
        <v>0</v>
      </c>
      <c r="E149" s="276">
        <f>IF(E$56=0,0,E$56/ISI!E$9*1000)</f>
        <v>0</v>
      </c>
      <c r="F149" s="276">
        <f>IF(F$56=0,0,F$56/ISI!F$9*1000)</f>
        <v>0</v>
      </c>
      <c r="G149" s="276">
        <f>IF(G$56=0,0,G$56/ISI!G$9*1000)</f>
        <v>0</v>
      </c>
      <c r="H149" s="276">
        <f>IF(H$56=0,0,H$56/ISI!H$9*1000)</f>
        <v>0</v>
      </c>
      <c r="I149" s="276">
        <f>IF(I$56=0,0,I$56/ISI!I$9*1000)</f>
        <v>0</v>
      </c>
      <c r="J149" s="276">
        <f>IF(J$56=0,0,J$56/ISI!J$9*1000)</f>
        <v>0</v>
      </c>
      <c r="K149" s="276">
        <f>IF(K$56=0,0,K$56/ISI!K$9*1000)</f>
        <v>0</v>
      </c>
      <c r="L149" s="276">
        <f>IF(L$56=0,0,L$56/ISI!L$9*1000)</f>
        <v>0</v>
      </c>
      <c r="M149" s="276">
        <f>IF(M$56=0,0,M$56/ISI!M$9*1000)</f>
        <v>0</v>
      </c>
      <c r="N149" s="276">
        <f>IF(N$56=0,0,N$56/ISI!N$9*1000)</f>
        <v>0</v>
      </c>
      <c r="O149" s="276">
        <f>IF(O$56=0,0,O$56/ISI!O$9*1000)</f>
        <v>0</v>
      </c>
      <c r="P149" s="276">
        <f>IF(P$56=0,0,P$56/ISI!P$9*1000)</f>
        <v>0</v>
      </c>
      <c r="Q149" s="276">
        <f>IF(Q$56=0,0,Q$56/ISI!Q$9*1000)</f>
        <v>0</v>
      </c>
      <c r="R149" s="276">
        <f>IF(R$56=0,0,R$56/ISI!R$9*1000)</f>
        <v>0</v>
      </c>
      <c r="S149" s="276">
        <f>IF(S$56=0,0,S$56/ISI!S$9*1000)</f>
        <v>0</v>
      </c>
      <c r="T149" s="276">
        <f>IF(T$56=0,0,T$56/ISI!T$9*1000)</f>
        <v>0</v>
      </c>
      <c r="U149" s="276">
        <f>IF(U$56=0,0,U$56/ISI!U$9*1000)</f>
        <v>0</v>
      </c>
      <c r="V149" s="276">
        <f>IF(V$56=0,0,V$56/ISI!V$9*1000)</f>
        <v>0</v>
      </c>
      <c r="W149" s="276">
        <f>IF(W$56=0,0,W$56/ISI!W$9*1000)</f>
        <v>0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6.2193952050726109</v>
      </c>
      <c r="C150" s="276">
        <f>IF(C$57=0,0,C$57/ISI!C$9*1000)</f>
        <v>7.3754542107836869</v>
      </c>
      <c r="D150" s="276">
        <f>IF(D$57=0,0,D$57/ISI!D$9*1000)</f>
        <v>0</v>
      </c>
      <c r="E150" s="276">
        <f>IF(E$57=0,0,E$57/ISI!E$9*1000)</f>
        <v>0</v>
      </c>
      <c r="F150" s="276">
        <f>IF(F$57=0,0,F$57/ISI!F$9*1000)</f>
        <v>0</v>
      </c>
      <c r="G150" s="276">
        <f>IF(G$57=0,0,G$57/ISI!G$9*1000)</f>
        <v>0</v>
      </c>
      <c r="H150" s="276">
        <f>IF(H$57=0,0,H$57/ISI!H$9*1000)</f>
        <v>0</v>
      </c>
      <c r="I150" s="276">
        <f>IF(I$57=0,0,I$57/ISI!I$9*1000)</f>
        <v>0</v>
      </c>
      <c r="J150" s="276">
        <f>IF(J$57=0,0,J$57/ISI!J$9*1000)</f>
        <v>0</v>
      </c>
      <c r="K150" s="276">
        <f>IF(K$57=0,0,K$57/ISI!K$9*1000)</f>
        <v>0</v>
      </c>
      <c r="L150" s="276">
        <f>IF(L$57=0,0,L$57/ISI!L$9*1000)</f>
        <v>0</v>
      </c>
      <c r="M150" s="276">
        <f>IF(M$57=0,0,M$57/ISI!M$9*1000)</f>
        <v>0</v>
      </c>
      <c r="N150" s="276">
        <f>IF(N$57=0,0,N$57/ISI!N$9*1000)</f>
        <v>0</v>
      </c>
      <c r="O150" s="276">
        <f>IF(O$57=0,0,O$57/ISI!O$9*1000)</f>
        <v>0</v>
      </c>
      <c r="P150" s="276">
        <f>IF(P$57=0,0,P$57/ISI!P$9*1000)</f>
        <v>0</v>
      </c>
      <c r="Q150" s="276">
        <f>IF(Q$57=0,0,Q$57/ISI!Q$9*1000)</f>
        <v>0</v>
      </c>
      <c r="R150" s="276">
        <f>IF(R$57=0,0,R$57/ISI!R$9*1000)</f>
        <v>0</v>
      </c>
      <c r="S150" s="276">
        <f>IF(S$57=0,0,S$57/ISI!S$9*1000)</f>
        <v>0</v>
      </c>
      <c r="T150" s="276">
        <f>IF(T$57=0,0,T$57/ISI!T$9*1000)</f>
        <v>0</v>
      </c>
      <c r="U150" s="276">
        <f>IF(U$57=0,0,U$57/ISI!U$9*1000)</f>
        <v>0</v>
      </c>
      <c r="V150" s="276">
        <f>IF(V$57=0,0,V$57/ISI!V$9*1000)</f>
        <v>0</v>
      </c>
      <c r="W150" s="276">
        <f>IF(W$57=0,0,W$57/ISI!W$9*1000)</f>
        <v>0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0.15548488012681536</v>
      </c>
      <c r="C151" s="276">
        <f>IF(C$58=0,0,C$58/ISI!C$9*1000)</f>
        <v>0.18438635526959216</v>
      </c>
      <c r="D151" s="276">
        <f>IF(D$58=0,0,D$58/ISI!D$9*1000)</f>
        <v>0</v>
      </c>
      <c r="E151" s="276">
        <f>IF(E$58=0,0,E$58/ISI!E$9*1000)</f>
        <v>0</v>
      </c>
      <c r="F151" s="276">
        <f>IF(F$58=0,0,F$58/ISI!F$9*1000)</f>
        <v>0</v>
      </c>
      <c r="G151" s="276">
        <f>IF(G$58=0,0,G$58/ISI!G$9*1000)</f>
        <v>0</v>
      </c>
      <c r="H151" s="276">
        <f>IF(H$58=0,0,H$58/ISI!H$9*1000)</f>
        <v>0</v>
      </c>
      <c r="I151" s="276">
        <f>IF(I$58=0,0,I$58/ISI!I$9*1000)</f>
        <v>0</v>
      </c>
      <c r="J151" s="276">
        <f>IF(J$58=0,0,J$58/ISI!J$9*1000)</f>
        <v>0</v>
      </c>
      <c r="K151" s="276">
        <f>IF(K$58=0,0,K$58/ISI!K$9*1000)</f>
        <v>0</v>
      </c>
      <c r="L151" s="276">
        <f>IF(L$58=0,0,L$58/ISI!L$9*1000)</f>
        <v>0</v>
      </c>
      <c r="M151" s="276">
        <f>IF(M$58=0,0,M$58/ISI!M$9*1000)</f>
        <v>0</v>
      </c>
      <c r="N151" s="276">
        <f>IF(N$58=0,0,N$58/ISI!N$9*1000)</f>
        <v>0</v>
      </c>
      <c r="O151" s="276">
        <f>IF(O$58=0,0,O$58/ISI!O$9*1000)</f>
        <v>0</v>
      </c>
      <c r="P151" s="276">
        <f>IF(P$58=0,0,P$58/ISI!P$9*1000)</f>
        <v>0</v>
      </c>
      <c r="Q151" s="276">
        <f>IF(Q$58=0,0,Q$58/ISI!Q$9*1000)</f>
        <v>0</v>
      </c>
      <c r="R151" s="276">
        <f>IF(R$58=0,0,R$58/ISI!R$9*1000)</f>
        <v>0</v>
      </c>
      <c r="S151" s="276">
        <f>IF(S$58=0,0,S$58/ISI!S$9*1000)</f>
        <v>0</v>
      </c>
      <c r="T151" s="276">
        <f>IF(T$58=0,0,T$58/ISI!T$9*1000)</f>
        <v>0</v>
      </c>
      <c r="U151" s="276">
        <f>IF(U$58=0,0,U$58/ISI!U$9*1000)</f>
        <v>0</v>
      </c>
      <c r="V151" s="276">
        <f>IF(V$58=0,0,V$58/ISI!V$9*1000)</f>
        <v>0</v>
      </c>
      <c r="W151" s="276">
        <f>IF(W$58=0,0,W$58/ISI!W$9*1000)</f>
        <v>0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0.24268758115835631</v>
      </c>
      <c r="C152" s="277">
        <f>IF(C$59=0,0,C$59/ISI!C$9*1000)</f>
        <v>0.29952342281049638</v>
      </c>
      <c r="D152" s="277">
        <f>IF(D$59=0,0,D$59/ISI!D$9*1000)</f>
        <v>0</v>
      </c>
      <c r="E152" s="277">
        <f>IF(E$59=0,0,E$59/ISI!E$9*1000)</f>
        <v>0</v>
      </c>
      <c r="F152" s="277">
        <f>IF(F$59=0,0,F$59/ISI!F$9*1000)</f>
        <v>0</v>
      </c>
      <c r="G152" s="277">
        <f>IF(G$59=0,0,G$59/ISI!G$9*1000)</f>
        <v>0</v>
      </c>
      <c r="H152" s="277">
        <f>IF(H$59=0,0,H$59/ISI!H$9*1000)</f>
        <v>0</v>
      </c>
      <c r="I152" s="277">
        <f>IF(I$59=0,0,I$59/ISI!I$9*1000)</f>
        <v>0</v>
      </c>
      <c r="J152" s="277">
        <f>IF(J$59=0,0,J$59/ISI!J$9*1000)</f>
        <v>0</v>
      </c>
      <c r="K152" s="277">
        <f>IF(K$59=0,0,K$59/ISI!K$9*1000)</f>
        <v>0</v>
      </c>
      <c r="L152" s="277">
        <f>IF(L$59=0,0,L$59/ISI!L$9*1000)</f>
        <v>0</v>
      </c>
      <c r="M152" s="277">
        <f>IF(M$59=0,0,M$59/ISI!M$9*1000)</f>
        <v>0</v>
      </c>
      <c r="N152" s="277">
        <f>IF(N$59=0,0,N$59/ISI!N$9*1000)</f>
        <v>0</v>
      </c>
      <c r="O152" s="277">
        <f>IF(O$59=0,0,O$59/ISI!O$9*1000)</f>
        <v>0</v>
      </c>
      <c r="P152" s="277">
        <f>IF(P$59=0,0,P$59/ISI!P$9*1000)</f>
        <v>0</v>
      </c>
      <c r="Q152" s="277">
        <f>IF(Q$59=0,0,Q$59/ISI!Q$9*1000)</f>
        <v>0</v>
      </c>
      <c r="R152" s="277">
        <f>IF(R$59=0,0,R$59/ISI!R$9*1000)</f>
        <v>0</v>
      </c>
      <c r="S152" s="277">
        <f>IF(S$59=0,0,S$59/ISI!S$9*1000)</f>
        <v>0</v>
      </c>
      <c r="T152" s="277">
        <f>IF(T$59=0,0,T$59/ISI!T$9*1000)</f>
        <v>0</v>
      </c>
      <c r="U152" s="277">
        <f>IF(U$59=0,0,U$59/ISI!U$9*1000)</f>
        <v>0</v>
      </c>
      <c r="V152" s="277">
        <f>IF(V$59=0,0,V$59/ISI!V$9*1000)</f>
        <v>0</v>
      </c>
      <c r="W152" s="277">
        <f>IF(W$59=0,0,W$59/ISI!W$9*1000)</f>
        <v>0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14.522266745152345</v>
      </c>
      <c r="C153" s="278">
        <f>IF(C$65=0,0,C$65/ISI!C$9*1000)</f>
        <v>17.673448918358599</v>
      </c>
      <c r="D153" s="278">
        <f>IF(D$65=0,0,D$65/ISI!D$9*1000)</f>
        <v>0</v>
      </c>
      <c r="E153" s="278">
        <f>IF(E$65=0,0,E$65/ISI!E$9*1000)</f>
        <v>0</v>
      </c>
      <c r="F153" s="278">
        <f>IF(F$65=0,0,F$65/ISI!F$9*1000)</f>
        <v>0</v>
      </c>
      <c r="G153" s="278">
        <f>IF(G$65=0,0,G$65/ISI!G$9*1000)</f>
        <v>0</v>
      </c>
      <c r="H153" s="278">
        <f>IF(H$65=0,0,H$65/ISI!H$9*1000)</f>
        <v>0</v>
      </c>
      <c r="I153" s="278">
        <f>IF(I$65=0,0,I$65/ISI!I$9*1000)</f>
        <v>0</v>
      </c>
      <c r="J153" s="278">
        <f>IF(J$65=0,0,J$65/ISI!J$9*1000)</f>
        <v>0</v>
      </c>
      <c r="K153" s="278">
        <f>IF(K$65=0,0,K$65/ISI!K$9*1000)</f>
        <v>0</v>
      </c>
      <c r="L153" s="278">
        <f>IF(L$65=0,0,L$65/ISI!L$9*1000)</f>
        <v>0</v>
      </c>
      <c r="M153" s="278">
        <f>IF(M$65=0,0,M$65/ISI!M$9*1000)</f>
        <v>0</v>
      </c>
      <c r="N153" s="278">
        <f>IF(N$65=0,0,N$65/ISI!N$9*1000)</f>
        <v>0</v>
      </c>
      <c r="O153" s="278">
        <f>IF(O$65=0,0,O$65/ISI!O$9*1000)</f>
        <v>0</v>
      </c>
      <c r="P153" s="278">
        <f>IF(P$65=0,0,P$65/ISI!P$9*1000)</f>
        <v>0</v>
      </c>
      <c r="Q153" s="278">
        <f>IF(Q$65=0,0,Q$65/ISI!Q$9*1000)</f>
        <v>0</v>
      </c>
      <c r="R153" s="278">
        <f>IF(R$65=0,0,R$65/ISI!R$9*1000)</f>
        <v>0</v>
      </c>
      <c r="S153" s="278">
        <f>IF(S$65=0,0,S$65/ISI!S$9*1000)</f>
        <v>0</v>
      </c>
      <c r="T153" s="278">
        <f>IF(T$65=0,0,T$65/ISI!T$9*1000)</f>
        <v>0</v>
      </c>
      <c r="U153" s="278">
        <f>IF(U$65=0,0,U$65/ISI!U$9*1000)</f>
        <v>0</v>
      </c>
      <c r="V153" s="278">
        <f>IF(V$65=0,0,V$65/ISI!V$9*1000)</f>
        <v>0</v>
      </c>
      <c r="W153" s="278">
        <f>IF(W$65=0,0,W$65/ISI!W$9*1000)</f>
        <v>0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46.191807135180589</v>
      </c>
      <c r="C154" s="278">
        <f>IF(C$71=0,0,C$71/ISI!C$9*1000)</f>
        <v>54.777924091559314</v>
      </c>
      <c r="D154" s="278">
        <f>IF(D$71=0,0,D$71/ISI!D$9*1000)</f>
        <v>0</v>
      </c>
      <c r="E154" s="278">
        <f>IF(E$71=0,0,E$71/ISI!E$9*1000)</f>
        <v>0</v>
      </c>
      <c r="F154" s="278">
        <f>IF(F$71=0,0,F$71/ISI!F$9*1000)</f>
        <v>0</v>
      </c>
      <c r="G154" s="278">
        <f>IF(G$71=0,0,G$71/ISI!G$9*1000)</f>
        <v>0</v>
      </c>
      <c r="H154" s="278">
        <f>IF(H$71=0,0,H$71/ISI!H$9*1000)</f>
        <v>0</v>
      </c>
      <c r="I154" s="278">
        <f>IF(I$71=0,0,I$71/ISI!I$9*1000)</f>
        <v>0</v>
      </c>
      <c r="J154" s="278">
        <f>IF(J$71=0,0,J$71/ISI!J$9*1000)</f>
        <v>0</v>
      </c>
      <c r="K154" s="278">
        <f>IF(K$71=0,0,K$71/ISI!K$9*1000)</f>
        <v>0</v>
      </c>
      <c r="L154" s="278">
        <f>IF(L$71=0,0,L$71/ISI!L$9*1000)</f>
        <v>0</v>
      </c>
      <c r="M154" s="278">
        <f>IF(M$71=0,0,M$71/ISI!M$9*1000)</f>
        <v>0</v>
      </c>
      <c r="N154" s="278">
        <f>IF(N$71=0,0,N$71/ISI!N$9*1000)</f>
        <v>0</v>
      </c>
      <c r="O154" s="278">
        <f>IF(O$71=0,0,O$71/ISI!O$9*1000)</f>
        <v>0</v>
      </c>
      <c r="P154" s="278">
        <f>IF(P$71=0,0,P$71/ISI!P$9*1000)</f>
        <v>0</v>
      </c>
      <c r="Q154" s="278">
        <f>IF(Q$71=0,0,Q$71/ISI!Q$9*1000)</f>
        <v>0</v>
      </c>
      <c r="R154" s="278">
        <f>IF(R$71=0,0,R$71/ISI!R$9*1000)</f>
        <v>0</v>
      </c>
      <c r="S154" s="278">
        <f>IF(S$71=0,0,S$71/ISI!S$9*1000)</f>
        <v>0</v>
      </c>
      <c r="T154" s="278">
        <f>IF(T$71=0,0,T$71/ISI!T$9*1000)</f>
        <v>0</v>
      </c>
      <c r="U154" s="278">
        <f>IF(U$71=0,0,U$71/ISI!U$9*1000)</f>
        <v>0</v>
      </c>
      <c r="V154" s="278">
        <f>IF(V$71=0,0,V$71/ISI!V$9*1000)</f>
        <v>0</v>
      </c>
      <c r="W154" s="278">
        <f>IF(W$71=0,0,W$71/ISI!W$9*1000)</f>
        <v>0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44.934187427698326</v>
      </c>
      <c r="C155" s="278">
        <f>IF(C$72=0,0,C$72/ISI!C$9*1000)</f>
        <v>60.549883333643564</v>
      </c>
      <c r="D155" s="278">
        <f>IF(D$72=0,0,D$72/ISI!D$9*1000)</f>
        <v>0</v>
      </c>
      <c r="E155" s="278">
        <f>IF(E$72=0,0,E$72/ISI!E$9*1000)</f>
        <v>0</v>
      </c>
      <c r="F155" s="278">
        <f>IF(F$72=0,0,F$72/ISI!F$9*1000)</f>
        <v>0</v>
      </c>
      <c r="G155" s="278">
        <f>IF(G$72=0,0,G$72/ISI!G$9*1000)</f>
        <v>0</v>
      </c>
      <c r="H155" s="278">
        <f>IF(H$72=0,0,H$72/ISI!H$9*1000)</f>
        <v>0</v>
      </c>
      <c r="I155" s="278">
        <f>IF(I$72=0,0,I$72/ISI!I$9*1000)</f>
        <v>0</v>
      </c>
      <c r="J155" s="278">
        <f>IF(J$72=0,0,J$72/ISI!J$9*1000)</f>
        <v>0</v>
      </c>
      <c r="K155" s="278">
        <f>IF(K$72=0,0,K$72/ISI!K$9*1000)</f>
        <v>0</v>
      </c>
      <c r="L155" s="278">
        <f>IF(L$72=0,0,L$72/ISI!L$9*1000)</f>
        <v>0</v>
      </c>
      <c r="M155" s="278">
        <f>IF(M$72=0,0,M$72/ISI!M$9*1000)</f>
        <v>0</v>
      </c>
      <c r="N155" s="278">
        <f>IF(N$72=0,0,N$72/ISI!N$9*1000)</f>
        <v>0</v>
      </c>
      <c r="O155" s="278">
        <f>IF(O$72=0,0,O$72/ISI!O$9*1000)</f>
        <v>0</v>
      </c>
      <c r="P155" s="278">
        <f>IF(P$72=0,0,P$72/ISI!P$9*1000)</f>
        <v>0</v>
      </c>
      <c r="Q155" s="278">
        <f>IF(Q$72=0,0,Q$72/ISI!Q$9*1000)</f>
        <v>0</v>
      </c>
      <c r="R155" s="278">
        <f>IF(R$72=0,0,R$72/ISI!R$9*1000)</f>
        <v>0</v>
      </c>
      <c r="S155" s="278">
        <f>IF(S$72=0,0,S$72/ISI!S$9*1000)</f>
        <v>0</v>
      </c>
      <c r="T155" s="278">
        <f>IF(T$72=0,0,T$72/ISI!T$9*1000)</f>
        <v>0</v>
      </c>
      <c r="U155" s="278">
        <f>IF(U$72=0,0,U$72/ISI!U$9*1000)</f>
        <v>0</v>
      </c>
      <c r="V155" s="278">
        <f>IF(V$72=0,0,V$72/ISI!V$9*1000)</f>
        <v>0</v>
      </c>
      <c r="W155" s="278">
        <f>IF(W$72=0,0,W$72/ISI!W$9*1000)</f>
        <v>0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15.772956134869183</v>
      </c>
      <c r="C156" s="279">
        <f>IF(C$79=0,0,C$79/ISI!C$9*1000)</f>
        <v>21.399519774711038</v>
      </c>
      <c r="D156" s="279">
        <f>IF(D$79=0,0,D$79/ISI!D$9*1000)</f>
        <v>0</v>
      </c>
      <c r="E156" s="279">
        <f>IF(E$79=0,0,E$79/ISI!E$9*1000)</f>
        <v>0</v>
      </c>
      <c r="F156" s="279">
        <f>IF(F$79=0,0,F$79/ISI!F$9*1000)</f>
        <v>0</v>
      </c>
      <c r="G156" s="279">
        <f>IF(G$79=0,0,G$79/ISI!G$9*1000)</f>
        <v>0</v>
      </c>
      <c r="H156" s="279">
        <f>IF(H$79=0,0,H$79/ISI!H$9*1000)</f>
        <v>0</v>
      </c>
      <c r="I156" s="279">
        <f>IF(I$79=0,0,I$79/ISI!I$9*1000)</f>
        <v>0</v>
      </c>
      <c r="J156" s="279">
        <f>IF(J$79=0,0,J$79/ISI!J$9*1000)</f>
        <v>0</v>
      </c>
      <c r="K156" s="279">
        <f>IF(K$79=0,0,K$79/ISI!K$9*1000)</f>
        <v>0</v>
      </c>
      <c r="L156" s="279">
        <f>IF(L$79=0,0,L$79/ISI!L$9*1000)</f>
        <v>0</v>
      </c>
      <c r="M156" s="279">
        <f>IF(M$79=0,0,M$79/ISI!M$9*1000)</f>
        <v>0</v>
      </c>
      <c r="N156" s="279">
        <f>IF(N$79=0,0,N$79/ISI!N$9*1000)</f>
        <v>0</v>
      </c>
      <c r="O156" s="279">
        <f>IF(O$79=0,0,O$79/ISI!O$9*1000)</f>
        <v>0</v>
      </c>
      <c r="P156" s="279">
        <f>IF(P$79=0,0,P$79/ISI!P$9*1000)</f>
        <v>0</v>
      </c>
      <c r="Q156" s="279">
        <f>IF(Q$79=0,0,Q$79/ISI!Q$9*1000)</f>
        <v>0</v>
      </c>
      <c r="R156" s="279">
        <f>IF(R$79=0,0,R$79/ISI!R$9*1000)</f>
        <v>0</v>
      </c>
      <c r="S156" s="279">
        <f>IF(S$79=0,0,S$79/ISI!S$9*1000)</f>
        <v>0</v>
      </c>
      <c r="T156" s="279">
        <f>IF(T$79=0,0,T$79/ISI!T$9*1000)</f>
        <v>0</v>
      </c>
      <c r="U156" s="279">
        <f>IF(U$79=0,0,U$79/ISI!U$9*1000)</f>
        <v>0</v>
      </c>
      <c r="V156" s="279">
        <f>IF(V$79=0,0,V$79/ISI!V$9*1000)</f>
        <v>0</v>
      </c>
      <c r="W156" s="279">
        <f>IF(W$79=0,0,W$79/ISI!W$9*1000)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IE: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21.482357155729591</v>
      </c>
      <c r="C54" s="225">
        <v>11.069195998869301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225">
        <v>0</v>
      </c>
      <c r="P54" s="225">
        <v>0</v>
      </c>
      <c r="Q54" s="225">
        <v>0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302</v>
      </c>
    </row>
    <row r="55" spans="1:105" ht="12" customHeight="1" x14ac:dyDescent="0.25">
      <c r="A55" s="55" t="s">
        <v>92</v>
      </c>
      <c r="B55" s="261">
        <v>4.536210274122681E-2</v>
      </c>
      <c r="C55" s="261">
        <v>2.2414164389590169E-2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303</v>
      </c>
    </row>
    <row r="56" spans="1:105" ht="12" customHeight="1" x14ac:dyDescent="0.25">
      <c r="A56" s="202" t="s">
        <v>93</v>
      </c>
      <c r="B56" s="226">
        <v>8.6979883509593434E-3</v>
      </c>
      <c r="C56" s="226">
        <v>4.2978197432624234E-3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304</v>
      </c>
    </row>
    <row r="57" spans="1:105" ht="12" customHeight="1" x14ac:dyDescent="0.25">
      <c r="A57" s="202" t="s">
        <v>94</v>
      </c>
      <c r="B57" s="226">
        <v>1.2032413721998949</v>
      </c>
      <c r="C57" s="226">
        <v>0.59454144069766546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305</v>
      </c>
    </row>
    <row r="58" spans="1:105" ht="12" customHeight="1" x14ac:dyDescent="0.25">
      <c r="A58" s="202" t="s">
        <v>95</v>
      </c>
      <c r="B58" s="226">
        <v>2.0746046593713739E-2</v>
      </c>
      <c r="C58" s="226">
        <v>1.0250964366406729E-2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306</v>
      </c>
    </row>
    <row r="59" spans="1:105" ht="12" customHeight="1" x14ac:dyDescent="0.25">
      <c r="A59" s="56" t="s">
        <v>96</v>
      </c>
      <c r="B59" s="262">
        <v>5.2936594518374312E-2</v>
      </c>
      <c r="C59" s="262">
        <v>2.6704120149546831E-2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307</v>
      </c>
    </row>
    <row r="60" spans="1:105" ht="12" customHeight="1" x14ac:dyDescent="0.25">
      <c r="A60" s="37" t="s">
        <v>160</v>
      </c>
      <c r="B60" s="228">
        <v>2.4492505294136891E-3</v>
      </c>
      <c r="C60" s="228">
        <v>3.1270995042878228E-3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308</v>
      </c>
    </row>
    <row r="61" spans="1:105" ht="12" customHeight="1" x14ac:dyDescent="0.25">
      <c r="A61" s="37" t="s">
        <v>162</v>
      </c>
      <c r="B61" s="228">
        <v>1.6081686423215929E-2</v>
      </c>
      <c r="C61" s="228">
        <v>7.4745303788709702E-3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3.4405657565744693E-2</v>
      </c>
      <c r="C64" s="228">
        <v>1.610249026638803E-2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312</v>
      </c>
    </row>
    <row r="65" spans="1:105" ht="12" customHeight="1" x14ac:dyDescent="0.25">
      <c r="A65" s="57" t="s">
        <v>222</v>
      </c>
      <c r="B65" s="263">
        <v>1.9878974442304049</v>
      </c>
      <c r="C65" s="263">
        <v>1.0080211234720351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1.9878974442304049</v>
      </c>
      <c r="C68" s="232">
        <v>1.0080211234720351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8.9254898837412391</v>
      </c>
      <c r="C71" s="263">
        <v>4.4102320091520006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318</v>
      </c>
    </row>
    <row r="72" spans="1:105" ht="12" customHeight="1" x14ac:dyDescent="0.25">
      <c r="A72" s="57" t="s">
        <v>181</v>
      </c>
      <c r="B72" s="263">
        <v>6.9241272699380163</v>
      </c>
      <c r="C72" s="263">
        <v>3.7260267116170911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319</v>
      </c>
    </row>
    <row r="73" spans="1:105" ht="12" customHeight="1" x14ac:dyDescent="0.25">
      <c r="A73" s="60" t="s">
        <v>183</v>
      </c>
      <c r="B73" s="264">
        <v>3.3938679882195002</v>
      </c>
      <c r="C73" s="264">
        <v>2.4001490293143899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320</v>
      </c>
    </row>
    <row r="74" spans="1:105" ht="12" customHeight="1" x14ac:dyDescent="0.25">
      <c r="A74" s="59" t="s">
        <v>33</v>
      </c>
      <c r="B74" s="232">
        <v>1.479181042424301</v>
      </c>
      <c r="C74" s="232">
        <v>1.517613644547589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0.25843626090173982</v>
      </c>
      <c r="C75" s="232">
        <v>0.26478636232757258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322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1.6562506848934579</v>
      </c>
      <c r="C77" s="232">
        <v>0.6177490224392278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324</v>
      </c>
    </row>
    <row r="78" spans="1:105" ht="12" customHeight="1" x14ac:dyDescent="0.25">
      <c r="A78" s="60" t="s">
        <v>189</v>
      </c>
      <c r="B78" s="264">
        <v>3.530259281718517</v>
      </c>
      <c r="C78" s="264">
        <v>1.325877682302701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2.3138584534157678</v>
      </c>
      <c r="C79" s="263">
        <f t="shared" si="1"/>
        <v>1.2667076452817032</v>
      </c>
      <c r="D79" s="263">
        <f t="shared" si="1"/>
        <v>0</v>
      </c>
      <c r="E79" s="263">
        <f t="shared" si="1"/>
        <v>0</v>
      </c>
      <c r="F79" s="263">
        <f t="shared" si="1"/>
        <v>0</v>
      </c>
      <c r="G79" s="263">
        <f t="shared" si="1"/>
        <v>0</v>
      </c>
      <c r="H79" s="263">
        <f t="shared" si="1"/>
        <v>0</v>
      </c>
      <c r="I79" s="263">
        <f t="shared" si="1"/>
        <v>0</v>
      </c>
      <c r="J79" s="263">
        <f t="shared" si="1"/>
        <v>0</v>
      </c>
      <c r="K79" s="263">
        <f t="shared" si="1"/>
        <v>0</v>
      </c>
      <c r="L79" s="263">
        <f t="shared" si="1"/>
        <v>0</v>
      </c>
      <c r="M79" s="263">
        <f t="shared" si="1"/>
        <v>0</v>
      </c>
      <c r="N79" s="263">
        <f t="shared" si="1"/>
        <v>0</v>
      </c>
      <c r="O79" s="263">
        <f t="shared" si="1"/>
        <v>0</v>
      </c>
      <c r="P79" s="263">
        <f t="shared" si="1"/>
        <v>0</v>
      </c>
      <c r="Q79" s="263">
        <f t="shared" si="1"/>
        <v>0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0.80126567174527086</v>
      </c>
      <c r="C80" s="264">
        <v>0.56665640235208026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326</v>
      </c>
    </row>
    <row r="81" spans="1:105" ht="12" customHeight="1" x14ac:dyDescent="0.25">
      <c r="A81" s="59" t="s">
        <v>33</v>
      </c>
      <c r="B81" s="232">
        <v>0.34922306810547737</v>
      </c>
      <c r="C81" s="232">
        <v>0.35829670469479868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6.1014778687195008E-2</v>
      </c>
      <c r="C82" s="232">
        <v>6.2513987938197693E-2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328</v>
      </c>
    </row>
    <row r="83" spans="1:105" ht="12" customHeight="1" x14ac:dyDescent="0.25">
      <c r="A83" s="59" t="s">
        <v>162</v>
      </c>
      <c r="B83" s="232">
        <v>0.39102782495259841</v>
      </c>
      <c r="C83" s="232">
        <v>0.14584570971908389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329</v>
      </c>
    </row>
    <row r="84" spans="1:105" ht="12" customHeight="1" x14ac:dyDescent="0.25">
      <c r="A84" s="60" t="s">
        <v>197</v>
      </c>
      <c r="B84" s="264">
        <v>0.67912619292284426</v>
      </c>
      <c r="C84" s="264">
        <v>0.38702189840297108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0.29590829957510728</v>
      </c>
      <c r="C87" s="231">
        <v>0.2443523002294099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5.2683015601334017E-2</v>
      </c>
      <c r="C88" s="231">
        <v>4.3444238120888927E-2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334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0.33053487774640289</v>
      </c>
      <c r="C91" s="231">
        <v>9.9225360052672337E-2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0.83346658874765256</v>
      </c>
      <c r="C95" s="265">
        <v>0.31302934452665188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1.0000000000000004</v>
      </c>
      <c r="C117" s="234">
        <f t="shared" si="17"/>
        <v>1</v>
      </c>
      <c r="D117" s="234">
        <f t="shared" si="17"/>
        <v>0</v>
      </c>
      <c r="E117" s="234">
        <f t="shared" si="17"/>
        <v>0</v>
      </c>
      <c r="F117" s="234">
        <f t="shared" si="17"/>
        <v>0</v>
      </c>
      <c r="G117" s="234">
        <f t="shared" si="17"/>
        <v>0</v>
      </c>
      <c r="H117" s="234">
        <f t="shared" si="17"/>
        <v>0</v>
      </c>
      <c r="I117" s="234">
        <f t="shared" si="17"/>
        <v>0</v>
      </c>
      <c r="J117" s="234">
        <f t="shared" si="17"/>
        <v>0</v>
      </c>
      <c r="K117" s="234">
        <f t="shared" si="17"/>
        <v>0</v>
      </c>
      <c r="L117" s="234">
        <f t="shared" si="17"/>
        <v>0</v>
      </c>
      <c r="M117" s="234">
        <f t="shared" si="17"/>
        <v>0</v>
      </c>
      <c r="N117" s="234">
        <f t="shared" si="17"/>
        <v>0</v>
      </c>
      <c r="O117" s="234">
        <f t="shared" si="17"/>
        <v>0</v>
      </c>
      <c r="P117" s="234">
        <f t="shared" si="17"/>
        <v>0</v>
      </c>
      <c r="Q117" s="234">
        <f t="shared" si="17"/>
        <v>0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2.1115980156362038E-3</v>
      </c>
      <c r="C118" s="268">
        <f t="shared" si="18"/>
        <v>2.0249134979523119E-3</v>
      </c>
      <c r="D118" s="268">
        <f t="shared" si="18"/>
        <v>0</v>
      </c>
      <c r="E118" s="268">
        <f t="shared" si="18"/>
        <v>0</v>
      </c>
      <c r="F118" s="268">
        <f t="shared" si="18"/>
        <v>0</v>
      </c>
      <c r="G118" s="268">
        <f t="shared" si="18"/>
        <v>0</v>
      </c>
      <c r="H118" s="268">
        <f t="shared" si="18"/>
        <v>0</v>
      </c>
      <c r="I118" s="268">
        <f t="shared" si="18"/>
        <v>0</v>
      </c>
      <c r="J118" s="268">
        <f t="shared" si="18"/>
        <v>0</v>
      </c>
      <c r="K118" s="268">
        <f t="shared" si="18"/>
        <v>0</v>
      </c>
      <c r="L118" s="268">
        <f t="shared" si="18"/>
        <v>0</v>
      </c>
      <c r="M118" s="268">
        <f t="shared" si="18"/>
        <v>0</v>
      </c>
      <c r="N118" s="268">
        <f t="shared" si="18"/>
        <v>0</v>
      </c>
      <c r="O118" s="268">
        <f t="shared" si="18"/>
        <v>0</v>
      </c>
      <c r="P118" s="268">
        <f t="shared" si="18"/>
        <v>0</v>
      </c>
      <c r="Q118" s="268">
        <f t="shared" si="18"/>
        <v>0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4.0488984927985382E-4</v>
      </c>
      <c r="C119" s="269">
        <f t="shared" si="19"/>
        <v>3.882684653611191E-4</v>
      </c>
      <c r="D119" s="269">
        <f t="shared" si="19"/>
        <v>0</v>
      </c>
      <c r="E119" s="269">
        <f t="shared" si="19"/>
        <v>0</v>
      </c>
      <c r="F119" s="269">
        <f t="shared" si="19"/>
        <v>0</v>
      </c>
      <c r="G119" s="269">
        <f t="shared" si="19"/>
        <v>0</v>
      </c>
      <c r="H119" s="269">
        <f t="shared" si="19"/>
        <v>0</v>
      </c>
      <c r="I119" s="269">
        <f t="shared" si="19"/>
        <v>0</v>
      </c>
      <c r="J119" s="269">
        <f t="shared" si="19"/>
        <v>0</v>
      </c>
      <c r="K119" s="269">
        <f t="shared" si="19"/>
        <v>0</v>
      </c>
      <c r="L119" s="269">
        <f t="shared" si="19"/>
        <v>0</v>
      </c>
      <c r="M119" s="269">
        <f t="shared" si="19"/>
        <v>0</v>
      </c>
      <c r="N119" s="269">
        <f t="shared" si="19"/>
        <v>0</v>
      </c>
      <c r="O119" s="269">
        <f t="shared" si="19"/>
        <v>0</v>
      </c>
      <c r="P119" s="269">
        <f t="shared" si="19"/>
        <v>0</v>
      </c>
      <c r="Q119" s="269">
        <f t="shared" si="19"/>
        <v>0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5.6010677202570233E-2</v>
      </c>
      <c r="C120" s="269">
        <f t="shared" si="20"/>
        <v>5.3711348209788394E-2</v>
      </c>
      <c r="D120" s="269">
        <f t="shared" si="20"/>
        <v>0</v>
      </c>
      <c r="E120" s="269">
        <f t="shared" si="20"/>
        <v>0</v>
      </c>
      <c r="F120" s="269">
        <f t="shared" si="20"/>
        <v>0</v>
      </c>
      <c r="G120" s="269">
        <f t="shared" si="20"/>
        <v>0</v>
      </c>
      <c r="H120" s="269">
        <f t="shared" si="20"/>
        <v>0</v>
      </c>
      <c r="I120" s="269">
        <f t="shared" si="20"/>
        <v>0</v>
      </c>
      <c r="J120" s="269">
        <f t="shared" si="20"/>
        <v>0</v>
      </c>
      <c r="K120" s="269">
        <f t="shared" si="20"/>
        <v>0</v>
      </c>
      <c r="L120" s="269">
        <f t="shared" si="20"/>
        <v>0</v>
      </c>
      <c r="M120" s="269">
        <f t="shared" si="20"/>
        <v>0</v>
      </c>
      <c r="N120" s="269">
        <f t="shared" si="20"/>
        <v>0</v>
      </c>
      <c r="O120" s="269">
        <f t="shared" si="20"/>
        <v>0</v>
      </c>
      <c r="P120" s="269">
        <f t="shared" si="20"/>
        <v>0</v>
      </c>
      <c r="Q120" s="269">
        <f t="shared" si="20"/>
        <v>0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9.6572487103355556E-4</v>
      </c>
      <c r="C121" s="269">
        <f t="shared" si="21"/>
        <v>9.2608030135647138E-4</v>
      </c>
      <c r="D121" s="269">
        <f t="shared" si="21"/>
        <v>0</v>
      </c>
      <c r="E121" s="269">
        <f t="shared" si="21"/>
        <v>0</v>
      </c>
      <c r="F121" s="269">
        <f t="shared" si="21"/>
        <v>0</v>
      </c>
      <c r="G121" s="269">
        <f t="shared" si="21"/>
        <v>0</v>
      </c>
      <c r="H121" s="269">
        <f t="shared" si="21"/>
        <v>0</v>
      </c>
      <c r="I121" s="269">
        <f t="shared" si="21"/>
        <v>0</v>
      </c>
      <c r="J121" s="269">
        <f t="shared" si="21"/>
        <v>0</v>
      </c>
      <c r="K121" s="269">
        <f t="shared" si="21"/>
        <v>0</v>
      </c>
      <c r="L121" s="269">
        <f t="shared" si="21"/>
        <v>0</v>
      </c>
      <c r="M121" s="269">
        <f t="shared" si="21"/>
        <v>0</v>
      </c>
      <c r="N121" s="269">
        <f t="shared" si="21"/>
        <v>0</v>
      </c>
      <c r="O121" s="269">
        <f t="shared" si="21"/>
        <v>0</v>
      </c>
      <c r="P121" s="269">
        <f t="shared" si="21"/>
        <v>0</v>
      </c>
      <c r="Q121" s="269">
        <f t="shared" si="21"/>
        <v>0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2.4641892942486301E-3</v>
      </c>
      <c r="C122" s="270">
        <f t="shared" si="22"/>
        <v>2.4124715247859567E-3</v>
      </c>
      <c r="D122" s="270">
        <f t="shared" si="22"/>
        <v>0</v>
      </c>
      <c r="E122" s="270">
        <f t="shared" si="22"/>
        <v>0</v>
      </c>
      <c r="F122" s="270">
        <f t="shared" si="22"/>
        <v>0</v>
      </c>
      <c r="G122" s="270">
        <f t="shared" si="22"/>
        <v>0</v>
      </c>
      <c r="H122" s="270">
        <f t="shared" si="22"/>
        <v>0</v>
      </c>
      <c r="I122" s="270">
        <f t="shared" si="22"/>
        <v>0</v>
      </c>
      <c r="J122" s="270">
        <f t="shared" si="22"/>
        <v>0</v>
      </c>
      <c r="K122" s="270">
        <f t="shared" si="22"/>
        <v>0</v>
      </c>
      <c r="L122" s="270">
        <f t="shared" si="22"/>
        <v>0</v>
      </c>
      <c r="M122" s="270">
        <f t="shared" si="22"/>
        <v>0</v>
      </c>
      <c r="N122" s="270">
        <f t="shared" si="22"/>
        <v>0</v>
      </c>
      <c r="O122" s="270">
        <f t="shared" si="22"/>
        <v>0</v>
      </c>
      <c r="P122" s="270">
        <f t="shared" si="22"/>
        <v>0</v>
      </c>
      <c r="Q122" s="270">
        <f t="shared" si="22"/>
        <v>0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9.2536281275828705E-2</v>
      </c>
      <c r="C123" s="271">
        <f t="shared" si="23"/>
        <v>9.1065432717516492E-2</v>
      </c>
      <c r="D123" s="271">
        <f t="shared" si="23"/>
        <v>0</v>
      </c>
      <c r="E123" s="271">
        <f t="shared" si="23"/>
        <v>0</v>
      </c>
      <c r="F123" s="271">
        <f t="shared" si="23"/>
        <v>0</v>
      </c>
      <c r="G123" s="271">
        <f t="shared" si="23"/>
        <v>0</v>
      </c>
      <c r="H123" s="271">
        <f t="shared" si="23"/>
        <v>0</v>
      </c>
      <c r="I123" s="271">
        <f t="shared" si="23"/>
        <v>0</v>
      </c>
      <c r="J123" s="271">
        <f t="shared" si="23"/>
        <v>0</v>
      </c>
      <c r="K123" s="271">
        <f t="shared" si="23"/>
        <v>0</v>
      </c>
      <c r="L123" s="271">
        <f t="shared" si="23"/>
        <v>0</v>
      </c>
      <c r="M123" s="271">
        <f t="shared" si="23"/>
        <v>0</v>
      </c>
      <c r="N123" s="271">
        <f t="shared" si="23"/>
        <v>0</v>
      </c>
      <c r="O123" s="271">
        <f t="shared" si="23"/>
        <v>0</v>
      </c>
      <c r="P123" s="271">
        <f t="shared" si="23"/>
        <v>0</v>
      </c>
      <c r="Q123" s="271">
        <f t="shared" si="23"/>
        <v>0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0.41548000617617087</v>
      </c>
      <c r="C124" s="271">
        <f t="shared" si="24"/>
        <v>0.39842387916904698</v>
      </c>
      <c r="D124" s="271">
        <f t="shared" si="24"/>
        <v>0</v>
      </c>
      <c r="E124" s="271">
        <f t="shared" si="24"/>
        <v>0</v>
      </c>
      <c r="F124" s="271">
        <f t="shared" si="24"/>
        <v>0</v>
      </c>
      <c r="G124" s="271">
        <f t="shared" si="24"/>
        <v>0</v>
      </c>
      <c r="H124" s="271">
        <f t="shared" si="24"/>
        <v>0</v>
      </c>
      <c r="I124" s="271">
        <f t="shared" si="24"/>
        <v>0</v>
      </c>
      <c r="J124" s="271">
        <f t="shared" si="24"/>
        <v>0</v>
      </c>
      <c r="K124" s="271">
        <f t="shared" si="24"/>
        <v>0</v>
      </c>
      <c r="L124" s="271">
        <f t="shared" si="24"/>
        <v>0</v>
      </c>
      <c r="M124" s="271">
        <f t="shared" si="24"/>
        <v>0</v>
      </c>
      <c r="N124" s="271">
        <f t="shared" si="24"/>
        <v>0</v>
      </c>
      <c r="O124" s="271">
        <f t="shared" si="24"/>
        <v>0</v>
      </c>
      <c r="P124" s="271">
        <f t="shared" si="24"/>
        <v>0</v>
      </c>
      <c r="Q124" s="271">
        <f t="shared" si="24"/>
        <v>0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0.32231692359193798</v>
      </c>
      <c r="C125" s="271">
        <f t="shared" si="25"/>
        <v>0.33661222657884982</v>
      </c>
      <c r="D125" s="271">
        <f t="shared" si="25"/>
        <v>0</v>
      </c>
      <c r="E125" s="271">
        <f t="shared" si="25"/>
        <v>0</v>
      </c>
      <c r="F125" s="271">
        <f t="shared" si="25"/>
        <v>0</v>
      </c>
      <c r="G125" s="271">
        <f t="shared" si="25"/>
        <v>0</v>
      </c>
      <c r="H125" s="271">
        <f t="shared" si="25"/>
        <v>0</v>
      </c>
      <c r="I125" s="271">
        <f t="shared" si="25"/>
        <v>0</v>
      </c>
      <c r="J125" s="271">
        <f t="shared" si="25"/>
        <v>0</v>
      </c>
      <c r="K125" s="271">
        <f t="shared" si="25"/>
        <v>0</v>
      </c>
      <c r="L125" s="271">
        <f t="shared" si="25"/>
        <v>0</v>
      </c>
      <c r="M125" s="271">
        <f t="shared" si="25"/>
        <v>0</v>
      </c>
      <c r="N125" s="271">
        <f t="shared" si="25"/>
        <v>0</v>
      </c>
      <c r="O125" s="271">
        <f t="shared" si="25"/>
        <v>0</v>
      </c>
      <c r="P125" s="271">
        <f t="shared" si="25"/>
        <v>0</v>
      </c>
      <c r="Q125" s="271">
        <f t="shared" si="25"/>
        <v>0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0.15798396626667743</v>
      </c>
      <c r="C126" s="272">
        <f t="shared" si="26"/>
        <v>0.21683137868003791</v>
      </c>
      <c r="D126" s="272">
        <f t="shared" si="26"/>
        <v>0</v>
      </c>
      <c r="E126" s="272">
        <f t="shared" si="26"/>
        <v>0</v>
      </c>
      <c r="F126" s="272">
        <f t="shared" si="26"/>
        <v>0</v>
      </c>
      <c r="G126" s="272">
        <f t="shared" si="26"/>
        <v>0</v>
      </c>
      <c r="H126" s="272">
        <f t="shared" si="26"/>
        <v>0</v>
      </c>
      <c r="I126" s="272">
        <f t="shared" si="26"/>
        <v>0</v>
      </c>
      <c r="J126" s="272">
        <f t="shared" si="26"/>
        <v>0</v>
      </c>
      <c r="K126" s="272">
        <f t="shared" si="26"/>
        <v>0</v>
      </c>
      <c r="L126" s="272">
        <f t="shared" si="26"/>
        <v>0</v>
      </c>
      <c r="M126" s="272">
        <f t="shared" si="26"/>
        <v>0</v>
      </c>
      <c r="N126" s="272">
        <f t="shared" si="26"/>
        <v>0</v>
      </c>
      <c r="O126" s="272">
        <f t="shared" si="26"/>
        <v>0</v>
      </c>
      <c r="P126" s="272">
        <f t="shared" si="26"/>
        <v>0</v>
      </c>
      <c r="Q126" s="272">
        <f t="shared" si="26"/>
        <v>0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0.16433295732526057</v>
      </c>
      <c r="C127" s="272">
        <f t="shared" si="27"/>
        <v>0.1197808478988119</v>
      </c>
      <c r="D127" s="272">
        <f t="shared" si="27"/>
        <v>0</v>
      </c>
      <c r="E127" s="272">
        <f t="shared" si="27"/>
        <v>0</v>
      </c>
      <c r="F127" s="272">
        <f t="shared" si="27"/>
        <v>0</v>
      </c>
      <c r="G127" s="272">
        <f t="shared" si="27"/>
        <v>0</v>
      </c>
      <c r="H127" s="272">
        <f t="shared" si="27"/>
        <v>0</v>
      </c>
      <c r="I127" s="272">
        <f t="shared" si="27"/>
        <v>0</v>
      </c>
      <c r="J127" s="272">
        <f t="shared" si="27"/>
        <v>0</v>
      </c>
      <c r="K127" s="272">
        <f t="shared" si="27"/>
        <v>0</v>
      </c>
      <c r="L127" s="272">
        <f t="shared" si="27"/>
        <v>0</v>
      </c>
      <c r="M127" s="272">
        <f t="shared" si="27"/>
        <v>0</v>
      </c>
      <c r="N127" s="272">
        <f t="shared" si="27"/>
        <v>0</v>
      </c>
      <c r="O127" s="272">
        <f t="shared" si="27"/>
        <v>0</v>
      </c>
      <c r="P127" s="272">
        <f t="shared" si="27"/>
        <v>0</v>
      </c>
      <c r="Q127" s="272">
        <f t="shared" si="27"/>
        <v>0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0.10770970972329427</v>
      </c>
      <c r="C128" s="271">
        <f t="shared" si="28"/>
        <v>0.11443537953534251</v>
      </c>
      <c r="D128" s="271">
        <f t="shared" si="28"/>
        <v>0</v>
      </c>
      <c r="E128" s="271">
        <f t="shared" si="28"/>
        <v>0</v>
      </c>
      <c r="F128" s="271">
        <f t="shared" si="28"/>
        <v>0</v>
      </c>
      <c r="G128" s="271">
        <f t="shared" si="28"/>
        <v>0</v>
      </c>
      <c r="H128" s="271">
        <f t="shared" si="28"/>
        <v>0</v>
      </c>
      <c r="I128" s="271">
        <f t="shared" si="28"/>
        <v>0</v>
      </c>
      <c r="J128" s="271">
        <f t="shared" si="28"/>
        <v>0</v>
      </c>
      <c r="K128" s="271">
        <f t="shared" si="28"/>
        <v>0</v>
      </c>
      <c r="L128" s="271">
        <f t="shared" si="28"/>
        <v>0</v>
      </c>
      <c r="M128" s="271">
        <f t="shared" si="28"/>
        <v>0</v>
      </c>
      <c r="N128" s="271">
        <f t="shared" si="28"/>
        <v>0</v>
      </c>
      <c r="O128" s="271">
        <f t="shared" si="28"/>
        <v>0</v>
      </c>
      <c r="P128" s="271">
        <f t="shared" si="28"/>
        <v>0</v>
      </c>
      <c r="Q128" s="271">
        <f t="shared" si="28"/>
        <v>0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3.729877805944419E-2</v>
      </c>
      <c r="C129" s="272">
        <f t="shared" si="29"/>
        <v>5.1192191592773606E-2</v>
      </c>
      <c r="D129" s="272">
        <f t="shared" si="29"/>
        <v>0</v>
      </c>
      <c r="E129" s="272">
        <f t="shared" si="29"/>
        <v>0</v>
      </c>
      <c r="F129" s="272">
        <f t="shared" si="29"/>
        <v>0</v>
      </c>
      <c r="G129" s="272">
        <f t="shared" si="29"/>
        <v>0</v>
      </c>
      <c r="H129" s="272">
        <f t="shared" si="29"/>
        <v>0</v>
      </c>
      <c r="I129" s="272">
        <f t="shared" si="29"/>
        <v>0</v>
      </c>
      <c r="J129" s="272">
        <f t="shared" si="29"/>
        <v>0</v>
      </c>
      <c r="K129" s="272">
        <f t="shared" si="29"/>
        <v>0</v>
      </c>
      <c r="L129" s="272">
        <f t="shared" si="29"/>
        <v>0</v>
      </c>
      <c r="M129" s="272">
        <f t="shared" si="29"/>
        <v>0</v>
      </c>
      <c r="N129" s="272">
        <f t="shared" si="29"/>
        <v>0</v>
      </c>
      <c r="O129" s="272">
        <f t="shared" si="29"/>
        <v>0</v>
      </c>
      <c r="P129" s="272">
        <f t="shared" si="29"/>
        <v>0</v>
      </c>
      <c r="Q129" s="272">
        <f t="shared" si="29"/>
        <v>0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3.1613206502421151E-2</v>
      </c>
      <c r="C130" s="272">
        <f t="shared" si="30"/>
        <v>3.4963867153721434E-2</v>
      </c>
      <c r="D130" s="272">
        <f t="shared" si="30"/>
        <v>0</v>
      </c>
      <c r="E130" s="272">
        <f t="shared" si="30"/>
        <v>0</v>
      </c>
      <c r="F130" s="272">
        <f t="shared" si="30"/>
        <v>0</v>
      </c>
      <c r="G130" s="272">
        <f t="shared" si="30"/>
        <v>0</v>
      </c>
      <c r="H130" s="272">
        <f t="shared" si="30"/>
        <v>0</v>
      </c>
      <c r="I130" s="272">
        <f t="shared" si="30"/>
        <v>0</v>
      </c>
      <c r="J130" s="272">
        <f t="shared" si="30"/>
        <v>0</v>
      </c>
      <c r="K130" s="272">
        <f t="shared" si="30"/>
        <v>0</v>
      </c>
      <c r="L130" s="272">
        <f t="shared" si="30"/>
        <v>0</v>
      </c>
      <c r="M130" s="272">
        <f t="shared" si="30"/>
        <v>0</v>
      </c>
      <c r="N130" s="272">
        <f t="shared" si="30"/>
        <v>0</v>
      </c>
      <c r="O130" s="272">
        <f t="shared" si="30"/>
        <v>0</v>
      </c>
      <c r="P130" s="272">
        <f t="shared" si="30"/>
        <v>0</v>
      </c>
      <c r="Q130" s="272">
        <f t="shared" si="30"/>
        <v>0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3.8797725161428917E-2</v>
      </c>
      <c r="C131" s="273">
        <f t="shared" si="31"/>
        <v>2.8279320788847474E-2</v>
      </c>
      <c r="D131" s="273">
        <f t="shared" si="31"/>
        <v>0</v>
      </c>
      <c r="E131" s="273">
        <f t="shared" si="31"/>
        <v>0</v>
      </c>
      <c r="F131" s="273">
        <f t="shared" si="31"/>
        <v>0</v>
      </c>
      <c r="G131" s="273">
        <f t="shared" si="31"/>
        <v>0</v>
      </c>
      <c r="H131" s="273">
        <f t="shared" si="31"/>
        <v>0</v>
      </c>
      <c r="I131" s="273">
        <f t="shared" si="31"/>
        <v>0</v>
      </c>
      <c r="J131" s="273">
        <f t="shared" si="31"/>
        <v>0</v>
      </c>
      <c r="K131" s="273">
        <f t="shared" si="31"/>
        <v>0</v>
      </c>
      <c r="L131" s="273">
        <f t="shared" si="31"/>
        <v>0</v>
      </c>
      <c r="M131" s="273">
        <f t="shared" si="31"/>
        <v>0</v>
      </c>
      <c r="N131" s="273">
        <f t="shared" si="31"/>
        <v>0</v>
      </c>
      <c r="O131" s="273">
        <f t="shared" si="31"/>
        <v>0</v>
      </c>
      <c r="P131" s="273">
        <f t="shared" si="31"/>
        <v>0</v>
      </c>
      <c r="Q131" s="273">
        <f t="shared" si="31"/>
        <v>0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0.4639344090906537</v>
      </c>
      <c r="C147" s="274">
        <f>IF(C$54=0,0,C$54/ISI_fec!C$54)</f>
        <v>0.45285446247933342</v>
      </c>
      <c r="D147" s="274">
        <f>IF(D$54=0,0,D$54/ISI_fec!D$54)</f>
        <v>0</v>
      </c>
      <c r="E147" s="274">
        <f>IF(E$54=0,0,E$54/ISI_fec!E$54)</f>
        <v>0</v>
      </c>
      <c r="F147" s="274">
        <f>IF(F$54=0,0,F$54/ISI_fec!F$54)</f>
        <v>0</v>
      </c>
      <c r="G147" s="274">
        <f>IF(G$54=0,0,G$54/ISI_fec!G$54)</f>
        <v>0</v>
      </c>
      <c r="H147" s="274">
        <f>IF(H$54=0,0,H$54/ISI_fec!H$54)</f>
        <v>0</v>
      </c>
      <c r="I147" s="274">
        <f>IF(I$54=0,0,I$54/ISI_fec!I$54)</f>
        <v>0</v>
      </c>
      <c r="J147" s="274">
        <f>IF(J$54=0,0,J$54/ISI_fec!J$54)</f>
        <v>0</v>
      </c>
      <c r="K147" s="274">
        <f>IF(K$54=0,0,K$54/ISI_fec!K$54)</f>
        <v>0</v>
      </c>
      <c r="L147" s="274">
        <f>IF(L$54=0,0,L$54/ISI_fec!L$54)</f>
        <v>0</v>
      </c>
      <c r="M147" s="274">
        <f>IF(M$54=0,0,M$54/ISI_fec!M$54)</f>
        <v>0</v>
      </c>
      <c r="N147" s="274">
        <f>IF(N$54=0,0,N$54/ISI_fec!N$54)</f>
        <v>0</v>
      </c>
      <c r="O147" s="274">
        <f>IF(O$54=0,0,O$54/ISI_fec!O$54)</f>
        <v>0</v>
      </c>
      <c r="P147" s="274">
        <f>IF(P$54=0,0,P$54/ISI_fec!P$54)</f>
        <v>0</v>
      </c>
      <c r="Q147" s="274">
        <f>IF(Q$54=0,0,Q$54/ISI_fec!Q$54)</f>
        <v>0</v>
      </c>
      <c r="R147" s="274">
        <f>IF(R$54=0,0,R$54/ISI_fec!R$54)</f>
        <v>0</v>
      </c>
      <c r="S147" s="274">
        <f>IF(S$54=0,0,S$54/ISI_fec!S$54)</f>
        <v>0</v>
      </c>
      <c r="T147" s="274">
        <f>IF(T$54=0,0,T$54/ISI_fec!T$54)</f>
        <v>0</v>
      </c>
      <c r="U147" s="274">
        <f>IF(U$54=0,0,U$54/ISI_fec!U$54)</f>
        <v>0</v>
      </c>
      <c r="V147" s="274">
        <f>IF(V$54=0,0,V$54/ISI_fec!V$54)</f>
        <v>0</v>
      </c>
      <c r="W147" s="274">
        <f>IF(W$54=0,0,W$54/ISI_fec!W$54)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0.374252485246935</v>
      </c>
      <c r="C148" s="275">
        <f>IF(C$55=0,0,C$55/ISI_fec!C$55)</f>
        <v>0.37425248524693494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9.7119888493976014E-2</v>
      </c>
      <c r="C149" s="276">
        <f>IF(C$56=0,0,C$56/ISI_fec!C$56)</f>
        <v>9.7119888493976E-2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0.53740549278387373</v>
      </c>
      <c r="C150" s="276">
        <f>IF(C$57=0,0,C$57/ISI_fec!C$57)</f>
        <v>0.53740549278387362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0.37063351213158713</v>
      </c>
      <c r="C151" s="276">
        <f>IF(C$58=0,0,C$58/ISI_fec!C$58)</f>
        <v>0.37063351213158718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0.60590696558314572</v>
      </c>
      <c r="C152" s="277">
        <f>IF(C$59=0,0,C$59/ISI_fec!C$59)</f>
        <v>0.59436910139839261</v>
      </c>
      <c r="D152" s="277">
        <f>IF(D$59=0,0,D$59/ISI_fec!D$59)</f>
        <v>0</v>
      </c>
      <c r="E152" s="277">
        <f>IF(E$59=0,0,E$59/ISI_fec!E$59)</f>
        <v>0</v>
      </c>
      <c r="F152" s="277">
        <f>IF(F$59=0,0,F$59/ISI_fec!F$59)</f>
        <v>0</v>
      </c>
      <c r="G152" s="277">
        <f>IF(G$59=0,0,G$59/ISI_fec!G$59)</f>
        <v>0</v>
      </c>
      <c r="H152" s="277">
        <f>IF(H$59=0,0,H$59/ISI_fec!H$59)</f>
        <v>0</v>
      </c>
      <c r="I152" s="277">
        <f>IF(I$59=0,0,I$59/ISI_fec!I$59)</f>
        <v>0</v>
      </c>
      <c r="J152" s="277">
        <f>IF(J$59=0,0,J$59/ISI_fec!J$59)</f>
        <v>0</v>
      </c>
      <c r="K152" s="277">
        <f>IF(K$59=0,0,K$59/ISI_fec!K$59)</f>
        <v>0</v>
      </c>
      <c r="L152" s="277">
        <f>IF(L$59=0,0,L$59/ISI_fec!L$59)</f>
        <v>0</v>
      </c>
      <c r="M152" s="277">
        <f>IF(M$59=0,0,M$59/ISI_fec!M$59)</f>
        <v>0</v>
      </c>
      <c r="N152" s="277">
        <f>IF(N$59=0,0,N$59/ISI_fec!N$59)</f>
        <v>0</v>
      </c>
      <c r="O152" s="277">
        <f>IF(O$59=0,0,O$59/ISI_fec!O$59)</f>
        <v>0</v>
      </c>
      <c r="P152" s="277">
        <f>IF(P$59=0,0,P$59/ISI_fec!P$59)</f>
        <v>0</v>
      </c>
      <c r="Q152" s="277">
        <f>IF(Q$59=0,0,Q$59/ISI_fec!Q$59)</f>
        <v>0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0.38023935532844605</v>
      </c>
      <c r="C153" s="278">
        <f>IF(C$65=0,0,C$65/ISI_fec!C$65)</f>
        <v>0.38023935532844633</v>
      </c>
      <c r="D153" s="278">
        <f>IF(D$65=0,0,D$65/ISI_fec!D$65)</f>
        <v>0</v>
      </c>
      <c r="E153" s="278">
        <f>IF(E$65=0,0,E$65/ISI_fec!E$65)</f>
        <v>0</v>
      </c>
      <c r="F153" s="278">
        <f>IF(F$65=0,0,F$65/ISI_fec!F$65)</f>
        <v>0</v>
      </c>
      <c r="G153" s="278">
        <f>IF(G$65=0,0,G$65/ISI_fec!G$65)</f>
        <v>0</v>
      </c>
      <c r="H153" s="278">
        <f>IF(H$65=0,0,H$65/ISI_fec!H$65)</f>
        <v>0</v>
      </c>
      <c r="I153" s="278">
        <f>IF(I$65=0,0,I$65/ISI_fec!I$65)</f>
        <v>0</v>
      </c>
      <c r="J153" s="278">
        <f>IF(J$65=0,0,J$65/ISI_fec!J$65)</f>
        <v>0</v>
      </c>
      <c r="K153" s="278">
        <f>IF(K$65=0,0,K$65/ISI_fec!K$65)</f>
        <v>0</v>
      </c>
      <c r="L153" s="278">
        <f>IF(L$65=0,0,L$65/ISI_fec!L$65)</f>
        <v>0</v>
      </c>
      <c r="M153" s="278">
        <f>IF(M$65=0,0,M$65/ISI_fec!M$65)</f>
        <v>0</v>
      </c>
      <c r="N153" s="278">
        <f>IF(N$65=0,0,N$65/ISI_fec!N$65)</f>
        <v>0</v>
      </c>
      <c r="O153" s="278">
        <f>IF(O$65=0,0,O$65/ISI_fec!O$65)</f>
        <v>0</v>
      </c>
      <c r="P153" s="278">
        <f>IF(P$65=0,0,P$65/ISI_fec!P$65)</f>
        <v>0</v>
      </c>
      <c r="Q153" s="278">
        <f>IF(Q$65=0,0,Q$65/ISI_fec!Q$65)</f>
        <v>0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0.53674079869358304</v>
      </c>
      <c r="C154" s="278">
        <f>IF(C$71=0,0,C$71/ISI_fec!C$71)</f>
        <v>0.53674079869358293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0.42804127462830016</v>
      </c>
      <c r="C155" s="278">
        <f>IF(C$72=0,0,C$72/ISI_fec!C$72)</f>
        <v>0.41024320295668071</v>
      </c>
      <c r="D155" s="278">
        <f>IF(D$72=0,0,D$72/ISI_fec!D$72)</f>
        <v>0</v>
      </c>
      <c r="E155" s="278">
        <f>IF(E$72=0,0,E$72/ISI_fec!E$72)</f>
        <v>0</v>
      </c>
      <c r="F155" s="278">
        <f>IF(F$72=0,0,F$72/ISI_fec!F$72)</f>
        <v>0</v>
      </c>
      <c r="G155" s="278">
        <f>IF(G$72=0,0,G$72/ISI_fec!G$72)</f>
        <v>0</v>
      </c>
      <c r="H155" s="278">
        <f>IF(H$72=0,0,H$72/ISI_fec!H$72)</f>
        <v>0</v>
      </c>
      <c r="I155" s="278">
        <f>IF(I$72=0,0,I$72/ISI_fec!I$72)</f>
        <v>0</v>
      </c>
      <c r="J155" s="278">
        <f>IF(J$72=0,0,J$72/ISI_fec!J$72)</f>
        <v>0</v>
      </c>
      <c r="K155" s="278">
        <f>IF(K$72=0,0,K$72/ISI_fec!K$72)</f>
        <v>0</v>
      </c>
      <c r="L155" s="278">
        <f>IF(L$72=0,0,L$72/ISI_fec!L$72)</f>
        <v>0</v>
      </c>
      <c r="M155" s="278">
        <f>IF(M$72=0,0,M$72/ISI_fec!M$72)</f>
        <v>0</v>
      </c>
      <c r="N155" s="278">
        <f>IF(N$72=0,0,N$72/ISI_fec!N$72)</f>
        <v>0</v>
      </c>
      <c r="O155" s="278">
        <f>IF(O$72=0,0,O$72/ISI_fec!O$72)</f>
        <v>0</v>
      </c>
      <c r="P155" s="278">
        <f>IF(P$72=0,0,P$72/ISI_fec!P$72)</f>
        <v>0</v>
      </c>
      <c r="Q155" s="278">
        <f>IF(Q$72=0,0,Q$72/ISI_fec!Q$72)</f>
        <v>0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0.40749397499512441</v>
      </c>
      <c r="C156" s="279">
        <f>IF(C$79=0,0,C$79/ISI_fec!C$79)</f>
        <v>0.39462182909314308</v>
      </c>
      <c r="D156" s="279">
        <f>IF(D$79=0,0,D$79/ISI_fec!D$79)</f>
        <v>0</v>
      </c>
      <c r="E156" s="279">
        <f>IF(E$79=0,0,E$79/ISI_fec!E$79)</f>
        <v>0</v>
      </c>
      <c r="F156" s="279">
        <f>IF(F$79=0,0,F$79/ISI_fec!F$79)</f>
        <v>0</v>
      </c>
      <c r="G156" s="279">
        <f>IF(G$79=0,0,G$79/ISI_fec!G$79)</f>
        <v>0</v>
      </c>
      <c r="H156" s="279">
        <f>IF(H$79=0,0,H$79/ISI_fec!H$79)</f>
        <v>0</v>
      </c>
      <c r="I156" s="279">
        <f>IF(I$79=0,0,I$79/ISI_fec!I$79)</f>
        <v>0</v>
      </c>
      <c r="J156" s="279">
        <f>IF(J$79=0,0,J$79/ISI_fec!J$79)</f>
        <v>0</v>
      </c>
      <c r="K156" s="279">
        <f>IF(K$79=0,0,K$79/ISI_fec!K$79)</f>
        <v>0</v>
      </c>
      <c r="L156" s="279">
        <f>IF(L$79=0,0,L$79/ISI_fec!L$79)</f>
        <v>0</v>
      </c>
      <c r="M156" s="279">
        <f>IF(M$79=0,0,M$79/ISI_fec!M$79)</f>
        <v>0</v>
      </c>
      <c r="N156" s="279">
        <f>IF(N$79=0,0,N$79/ISI_fec!N$79)</f>
        <v>0</v>
      </c>
      <c r="O156" s="279">
        <f>IF(O$79=0,0,O$79/ISI_fec!O$79)</f>
        <v>0</v>
      </c>
      <c r="P156" s="279">
        <f>IF(P$79=0,0,P$79/ISI_fec!P$79)</f>
        <v>0</v>
      </c>
      <c r="Q156" s="279">
        <f>IF(Q$79=0,0,Q$79/ISI_fec!Q$79)</f>
        <v>0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IE: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73.545459838992386</v>
      </c>
      <c r="C54" s="225">
        <f t="shared" si="2"/>
        <v>41.547969838434938</v>
      </c>
      <c r="D54" s="225">
        <f t="shared" si="2"/>
        <v>0</v>
      </c>
      <c r="E54" s="225">
        <f t="shared" si="2"/>
        <v>0</v>
      </c>
      <c r="F54" s="225">
        <f t="shared" si="2"/>
        <v>0</v>
      </c>
      <c r="G54" s="225">
        <f t="shared" si="2"/>
        <v>0</v>
      </c>
      <c r="H54" s="225">
        <f t="shared" si="2"/>
        <v>0</v>
      </c>
      <c r="I54" s="225">
        <f t="shared" si="2"/>
        <v>0</v>
      </c>
      <c r="J54" s="225">
        <f t="shared" si="2"/>
        <v>0</v>
      </c>
      <c r="K54" s="225">
        <f t="shared" si="2"/>
        <v>0</v>
      </c>
      <c r="L54" s="225">
        <f t="shared" si="2"/>
        <v>0</v>
      </c>
      <c r="M54" s="225">
        <f t="shared" si="2"/>
        <v>0</v>
      </c>
      <c r="N54" s="225">
        <f t="shared" si="2"/>
        <v>0</v>
      </c>
      <c r="O54" s="225">
        <f t="shared" si="2"/>
        <v>0</v>
      </c>
      <c r="P54" s="225">
        <f t="shared" si="2"/>
        <v>0</v>
      </c>
      <c r="Q54" s="225">
        <f t="shared" si="2"/>
        <v>0</v>
      </c>
      <c r="R54" s="225">
        <f t="shared" si="2"/>
        <v>0</v>
      </c>
      <c r="S54" s="225">
        <f t="shared" si="2"/>
        <v>0</v>
      </c>
      <c r="T54" s="225">
        <f t="shared" si="2"/>
        <v>0</v>
      </c>
      <c r="U54" s="225">
        <f t="shared" si="2"/>
        <v>0</v>
      </c>
      <c r="V54" s="225">
        <f t="shared" si="2"/>
        <v>0</v>
      </c>
      <c r="W54" s="225">
        <f t="shared" si="2"/>
        <v>0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8.6974202250623384E-2</v>
      </c>
      <c r="C59" s="262">
        <v>5.3309611669996829E-2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395</v>
      </c>
    </row>
    <row r="60" spans="1:105" ht="12" customHeight="1" x14ac:dyDescent="0.25">
      <c r="A60" s="37" t="s">
        <v>160</v>
      </c>
      <c r="B60" s="228">
        <v>1.5869117608034441E-2</v>
      </c>
      <c r="C60" s="228">
        <v>2.0261018303198621E-2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396</v>
      </c>
    </row>
    <row r="61" spans="1:105" ht="12" customHeight="1" x14ac:dyDescent="0.25">
      <c r="A61" s="37" t="s">
        <v>162</v>
      </c>
      <c r="B61" s="228">
        <v>7.1105084642588939E-2</v>
      </c>
      <c r="C61" s="228">
        <v>3.3048593366798211E-2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12.279536861481629</v>
      </c>
      <c r="C65" s="263">
        <v>6.2266957376259473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12.279536861481629</v>
      </c>
      <c r="C68" s="232">
        <v>6.2266957376259473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22.56475015766976</v>
      </c>
      <c r="C72" s="263">
        <v>16.636657171689201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407</v>
      </c>
    </row>
    <row r="73" spans="1:105" ht="12" customHeight="1" x14ac:dyDescent="0.25">
      <c r="A73" s="60" t="s">
        <v>183</v>
      </c>
      <c r="B73" s="264">
        <v>22.56475015766976</v>
      </c>
      <c r="C73" s="264">
        <v>16.636657171689201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408</v>
      </c>
    </row>
    <row r="74" spans="1:105" ht="12" customHeight="1" x14ac:dyDescent="0.25">
      <c r="A74" s="59" t="s">
        <v>33</v>
      </c>
      <c r="B74" s="232">
        <v>10.36814733472095</v>
      </c>
      <c r="C74" s="232">
        <v>10.6375361856069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2.2253647588296479</v>
      </c>
      <c r="C75" s="232">
        <v>2.2800447479253538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410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9.9712380641191629</v>
      </c>
      <c r="C77" s="232">
        <v>3.7190762381569469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9.8141986175903764</v>
      </c>
      <c r="C79" s="263">
        <f t="shared" si="3"/>
        <v>6.6313073174497896</v>
      </c>
      <c r="D79" s="263">
        <f t="shared" si="3"/>
        <v>0</v>
      </c>
      <c r="E79" s="263">
        <f t="shared" si="3"/>
        <v>0</v>
      </c>
      <c r="F79" s="263">
        <f t="shared" si="3"/>
        <v>0</v>
      </c>
      <c r="G79" s="263">
        <f t="shared" si="3"/>
        <v>0</v>
      </c>
      <c r="H79" s="263">
        <f t="shared" si="3"/>
        <v>0</v>
      </c>
      <c r="I79" s="263">
        <f t="shared" si="3"/>
        <v>0</v>
      </c>
      <c r="J79" s="263">
        <f t="shared" si="3"/>
        <v>0</v>
      </c>
      <c r="K79" s="263">
        <f t="shared" si="3"/>
        <v>0</v>
      </c>
      <c r="L79" s="263">
        <f t="shared" si="3"/>
        <v>0</v>
      </c>
      <c r="M79" s="263">
        <f t="shared" si="3"/>
        <v>0</v>
      </c>
      <c r="N79" s="263">
        <f t="shared" si="3"/>
        <v>0</v>
      </c>
      <c r="O79" s="263">
        <f t="shared" si="3"/>
        <v>0</v>
      </c>
      <c r="P79" s="263">
        <f t="shared" si="3"/>
        <v>0</v>
      </c>
      <c r="Q79" s="263">
        <f t="shared" si="3"/>
        <v>0</v>
      </c>
      <c r="R79" s="263">
        <f t="shared" si="3"/>
        <v>0</v>
      </c>
      <c r="S79" s="263">
        <f t="shared" si="3"/>
        <v>0</v>
      </c>
      <c r="T79" s="263">
        <f t="shared" si="3"/>
        <v>0</v>
      </c>
      <c r="U79" s="263">
        <f t="shared" si="3"/>
        <v>0</v>
      </c>
      <c r="V79" s="263">
        <f t="shared" si="3"/>
        <v>0</v>
      </c>
      <c r="W79" s="263">
        <f t="shared" si="3"/>
        <v>0</v>
      </c>
      <c r="DA79" s="70"/>
    </row>
    <row r="80" spans="1:105" ht="12" customHeight="1" x14ac:dyDescent="0.25">
      <c r="A80" s="60" t="s">
        <v>192</v>
      </c>
      <c r="B80" s="264">
        <v>5.612246532175786</v>
      </c>
      <c r="C80" s="264">
        <v>4.1378265155341847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414</v>
      </c>
    </row>
    <row r="81" spans="1:105" ht="12" customHeight="1" x14ac:dyDescent="0.25">
      <c r="A81" s="59" t="s">
        <v>33</v>
      </c>
      <c r="B81" s="232">
        <v>2.5787388966324079</v>
      </c>
      <c r="C81" s="232">
        <v>2.6457405976761739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0.55348699025248371</v>
      </c>
      <c r="C82" s="232">
        <v>0.56708685628412592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416</v>
      </c>
    </row>
    <row r="83" spans="1:105" ht="12" customHeight="1" x14ac:dyDescent="0.25">
      <c r="A83" s="59" t="s">
        <v>162</v>
      </c>
      <c r="B83" s="232">
        <v>2.4800206452908942</v>
      </c>
      <c r="C83" s="232">
        <v>0.92499906157388467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417</v>
      </c>
    </row>
    <row r="84" spans="1:105" ht="12" customHeight="1" x14ac:dyDescent="0.25">
      <c r="A84" s="60" t="s">
        <v>197</v>
      </c>
      <c r="B84" s="264">
        <v>4.2019520854145904</v>
      </c>
      <c r="C84" s="264">
        <v>2.4934808019156049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1.930730808477761</v>
      </c>
      <c r="C87" s="231">
        <v>1.594340256264366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0.41440193327352282</v>
      </c>
      <c r="C88" s="231">
        <v>0.34173017739014477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422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1.856819343663306</v>
      </c>
      <c r="C91" s="231">
        <v>0.55741036826109447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28.8</v>
      </c>
      <c r="C96" s="281">
        <v>12</v>
      </c>
      <c r="D96" s="281">
        <v>0</v>
      </c>
      <c r="E96" s="281">
        <v>0</v>
      </c>
      <c r="F96" s="281">
        <v>0</v>
      </c>
      <c r="G96" s="281">
        <v>0</v>
      </c>
      <c r="H96" s="281">
        <v>0</v>
      </c>
      <c r="I96" s="281">
        <v>0</v>
      </c>
      <c r="J96" s="281">
        <v>0</v>
      </c>
      <c r="K96" s="281">
        <v>0</v>
      </c>
      <c r="L96" s="281">
        <v>0</v>
      </c>
      <c r="M96" s="281">
        <v>0</v>
      </c>
      <c r="N96" s="281">
        <v>0</v>
      </c>
      <c r="O96" s="281">
        <v>0</v>
      </c>
      <c r="P96" s="281">
        <v>0</v>
      </c>
      <c r="Q96" s="281">
        <v>0</v>
      </c>
      <c r="R96" s="281">
        <v>0</v>
      </c>
      <c r="S96" s="281">
        <v>0</v>
      </c>
      <c r="T96" s="281">
        <v>0</v>
      </c>
      <c r="U96" s="281">
        <v>0</v>
      </c>
      <c r="V96" s="281">
        <v>0</v>
      </c>
      <c r="W96" s="281">
        <v>0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0</v>
      </c>
      <c r="E117" s="234">
        <f t="shared" si="20"/>
        <v>0</v>
      </c>
      <c r="F117" s="234">
        <f t="shared" si="20"/>
        <v>0</v>
      </c>
      <c r="G117" s="234">
        <f t="shared" si="20"/>
        <v>0</v>
      </c>
      <c r="H117" s="234">
        <f t="shared" si="20"/>
        <v>0</v>
      </c>
      <c r="I117" s="234">
        <f t="shared" si="20"/>
        <v>0</v>
      </c>
      <c r="J117" s="234">
        <f t="shared" si="20"/>
        <v>0</v>
      </c>
      <c r="K117" s="234">
        <f t="shared" si="20"/>
        <v>0</v>
      </c>
      <c r="L117" s="234">
        <f t="shared" si="20"/>
        <v>0</v>
      </c>
      <c r="M117" s="234">
        <f t="shared" si="20"/>
        <v>0</v>
      </c>
      <c r="N117" s="234">
        <f t="shared" si="20"/>
        <v>0</v>
      </c>
      <c r="O117" s="234">
        <f t="shared" si="20"/>
        <v>0</v>
      </c>
      <c r="P117" s="234">
        <f t="shared" si="20"/>
        <v>0</v>
      </c>
      <c r="Q117" s="234">
        <f t="shared" si="20"/>
        <v>0</v>
      </c>
      <c r="R117" s="234">
        <f t="shared" si="20"/>
        <v>0</v>
      </c>
      <c r="S117" s="234">
        <f t="shared" si="20"/>
        <v>0</v>
      </c>
      <c r="T117" s="234">
        <f t="shared" si="20"/>
        <v>0</v>
      </c>
      <c r="U117" s="234">
        <f t="shared" si="20"/>
        <v>0</v>
      </c>
      <c r="V117" s="234">
        <f t="shared" si="20"/>
        <v>0</v>
      </c>
      <c r="W117" s="234">
        <f t="shared" si="20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1.1825910456067519E-3</v>
      </c>
      <c r="C122" s="270">
        <f t="shared" si="25"/>
        <v>1.2830858373417203E-3</v>
      </c>
      <c r="D122" s="270">
        <f t="shared" si="25"/>
        <v>0</v>
      </c>
      <c r="E122" s="270">
        <f t="shared" si="25"/>
        <v>0</v>
      </c>
      <c r="F122" s="270">
        <f t="shared" si="25"/>
        <v>0</v>
      </c>
      <c r="G122" s="270">
        <f t="shared" si="25"/>
        <v>0</v>
      </c>
      <c r="H122" s="270">
        <f t="shared" si="25"/>
        <v>0</v>
      </c>
      <c r="I122" s="270">
        <f t="shared" si="25"/>
        <v>0</v>
      </c>
      <c r="J122" s="270">
        <f t="shared" si="25"/>
        <v>0</v>
      </c>
      <c r="K122" s="270">
        <f t="shared" si="25"/>
        <v>0</v>
      </c>
      <c r="L122" s="270">
        <f t="shared" si="25"/>
        <v>0</v>
      </c>
      <c r="M122" s="270">
        <f t="shared" si="25"/>
        <v>0</v>
      </c>
      <c r="N122" s="270">
        <f t="shared" si="25"/>
        <v>0</v>
      </c>
      <c r="O122" s="270">
        <f t="shared" si="25"/>
        <v>0</v>
      </c>
      <c r="P122" s="270">
        <f t="shared" si="25"/>
        <v>0</v>
      </c>
      <c r="Q122" s="270">
        <f t="shared" si="25"/>
        <v>0</v>
      </c>
      <c r="R122" s="270">
        <f t="shared" si="25"/>
        <v>0</v>
      </c>
      <c r="S122" s="270">
        <f t="shared" si="25"/>
        <v>0</v>
      </c>
      <c r="T122" s="270">
        <f t="shared" si="25"/>
        <v>0</v>
      </c>
      <c r="U122" s="270">
        <f t="shared" si="25"/>
        <v>0</v>
      </c>
      <c r="V122" s="270">
        <f t="shared" si="25"/>
        <v>0</v>
      </c>
      <c r="W122" s="270">
        <f t="shared" si="25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0.16696526051185631</v>
      </c>
      <c r="C123" s="271">
        <f t="shared" si="26"/>
        <v>0.14986762919678917</v>
      </c>
      <c r="D123" s="271">
        <f t="shared" si="26"/>
        <v>0</v>
      </c>
      <c r="E123" s="271">
        <f t="shared" si="26"/>
        <v>0</v>
      </c>
      <c r="F123" s="271">
        <f t="shared" si="26"/>
        <v>0</v>
      </c>
      <c r="G123" s="271">
        <f t="shared" si="26"/>
        <v>0</v>
      </c>
      <c r="H123" s="271">
        <f t="shared" si="26"/>
        <v>0</v>
      </c>
      <c r="I123" s="271">
        <f t="shared" si="26"/>
        <v>0</v>
      </c>
      <c r="J123" s="271">
        <f t="shared" si="26"/>
        <v>0</v>
      </c>
      <c r="K123" s="271">
        <f t="shared" si="26"/>
        <v>0</v>
      </c>
      <c r="L123" s="271">
        <f t="shared" si="26"/>
        <v>0</v>
      </c>
      <c r="M123" s="271">
        <f t="shared" si="26"/>
        <v>0</v>
      </c>
      <c r="N123" s="271">
        <f t="shared" si="26"/>
        <v>0</v>
      </c>
      <c r="O123" s="271">
        <f t="shared" si="26"/>
        <v>0</v>
      </c>
      <c r="P123" s="271">
        <f t="shared" si="26"/>
        <v>0</v>
      </c>
      <c r="Q123" s="271">
        <f t="shared" si="26"/>
        <v>0</v>
      </c>
      <c r="R123" s="271">
        <f t="shared" si="26"/>
        <v>0</v>
      </c>
      <c r="S123" s="271">
        <f t="shared" si="26"/>
        <v>0</v>
      </c>
      <c r="T123" s="271">
        <f t="shared" si="26"/>
        <v>0</v>
      </c>
      <c r="U123" s="271">
        <f t="shared" si="26"/>
        <v>0</v>
      </c>
      <c r="V123" s="271">
        <f t="shared" si="26"/>
        <v>0</v>
      </c>
      <c r="W123" s="271">
        <f t="shared" si="26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0.30681363889856822</v>
      </c>
      <c r="C125" s="271">
        <f t="shared" si="28"/>
        <v>0.40042045944442428</v>
      </c>
      <c r="D125" s="271">
        <f t="shared" si="28"/>
        <v>0</v>
      </c>
      <c r="E125" s="271">
        <f t="shared" si="28"/>
        <v>0</v>
      </c>
      <c r="F125" s="271">
        <f t="shared" si="28"/>
        <v>0</v>
      </c>
      <c r="G125" s="271">
        <f t="shared" si="28"/>
        <v>0</v>
      </c>
      <c r="H125" s="271">
        <f t="shared" si="28"/>
        <v>0</v>
      </c>
      <c r="I125" s="271">
        <f t="shared" si="28"/>
        <v>0</v>
      </c>
      <c r="J125" s="271">
        <f t="shared" si="28"/>
        <v>0</v>
      </c>
      <c r="K125" s="271">
        <f t="shared" si="28"/>
        <v>0</v>
      </c>
      <c r="L125" s="271">
        <f t="shared" si="28"/>
        <v>0</v>
      </c>
      <c r="M125" s="271">
        <f t="shared" si="28"/>
        <v>0</v>
      </c>
      <c r="N125" s="271">
        <f t="shared" si="28"/>
        <v>0</v>
      </c>
      <c r="O125" s="271">
        <f t="shared" si="28"/>
        <v>0</v>
      </c>
      <c r="P125" s="271">
        <f t="shared" si="28"/>
        <v>0</v>
      </c>
      <c r="Q125" s="271">
        <f t="shared" si="28"/>
        <v>0</v>
      </c>
      <c r="R125" s="271">
        <f t="shared" si="28"/>
        <v>0</v>
      </c>
      <c r="S125" s="271">
        <f t="shared" si="28"/>
        <v>0</v>
      </c>
      <c r="T125" s="271">
        <f t="shared" si="28"/>
        <v>0</v>
      </c>
      <c r="U125" s="271">
        <f t="shared" si="28"/>
        <v>0</v>
      </c>
      <c r="V125" s="271">
        <f t="shared" si="28"/>
        <v>0</v>
      </c>
      <c r="W125" s="271">
        <f t="shared" si="28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0.30681363889856822</v>
      </c>
      <c r="C126" s="272">
        <f t="shared" si="29"/>
        <v>0.40042045944442428</v>
      </c>
      <c r="D126" s="272">
        <f t="shared" si="29"/>
        <v>0</v>
      </c>
      <c r="E126" s="272">
        <f t="shared" si="29"/>
        <v>0</v>
      </c>
      <c r="F126" s="272">
        <f t="shared" si="29"/>
        <v>0</v>
      </c>
      <c r="G126" s="272">
        <f t="shared" si="29"/>
        <v>0</v>
      </c>
      <c r="H126" s="272">
        <f t="shared" si="29"/>
        <v>0</v>
      </c>
      <c r="I126" s="272">
        <f t="shared" si="29"/>
        <v>0</v>
      </c>
      <c r="J126" s="272">
        <f t="shared" si="29"/>
        <v>0</v>
      </c>
      <c r="K126" s="272">
        <f t="shared" si="29"/>
        <v>0</v>
      </c>
      <c r="L126" s="272">
        <f t="shared" si="29"/>
        <v>0</v>
      </c>
      <c r="M126" s="272">
        <f t="shared" si="29"/>
        <v>0</v>
      </c>
      <c r="N126" s="272">
        <f t="shared" si="29"/>
        <v>0</v>
      </c>
      <c r="O126" s="272">
        <f t="shared" si="29"/>
        <v>0</v>
      </c>
      <c r="P126" s="272">
        <f t="shared" si="29"/>
        <v>0</v>
      </c>
      <c r="Q126" s="272">
        <f t="shared" si="29"/>
        <v>0</v>
      </c>
      <c r="R126" s="272">
        <f t="shared" si="29"/>
        <v>0</v>
      </c>
      <c r="S126" s="272">
        <f t="shared" si="29"/>
        <v>0</v>
      </c>
      <c r="T126" s="272">
        <f t="shared" si="29"/>
        <v>0</v>
      </c>
      <c r="U126" s="272">
        <f t="shared" si="29"/>
        <v>0</v>
      </c>
      <c r="V126" s="272">
        <f t="shared" si="29"/>
        <v>0</v>
      </c>
      <c r="W126" s="272">
        <f t="shared" si="29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0.13344397654288753</v>
      </c>
      <c r="C128" s="271">
        <f t="shared" si="31"/>
        <v>0.15960604918210328</v>
      </c>
      <c r="D128" s="271">
        <f t="shared" si="31"/>
        <v>0</v>
      </c>
      <c r="E128" s="271">
        <f t="shared" si="31"/>
        <v>0</v>
      </c>
      <c r="F128" s="271">
        <f t="shared" si="31"/>
        <v>0</v>
      </c>
      <c r="G128" s="271">
        <f t="shared" si="31"/>
        <v>0</v>
      </c>
      <c r="H128" s="271">
        <f t="shared" si="31"/>
        <v>0</v>
      </c>
      <c r="I128" s="271">
        <f t="shared" si="31"/>
        <v>0</v>
      </c>
      <c r="J128" s="271">
        <f t="shared" si="31"/>
        <v>0</v>
      </c>
      <c r="K128" s="271">
        <f t="shared" si="31"/>
        <v>0</v>
      </c>
      <c r="L128" s="271">
        <f t="shared" si="31"/>
        <v>0</v>
      </c>
      <c r="M128" s="271">
        <f t="shared" si="31"/>
        <v>0</v>
      </c>
      <c r="N128" s="271">
        <f t="shared" si="31"/>
        <v>0</v>
      </c>
      <c r="O128" s="271">
        <f t="shared" si="31"/>
        <v>0</v>
      </c>
      <c r="P128" s="271">
        <f t="shared" si="31"/>
        <v>0</v>
      </c>
      <c r="Q128" s="271">
        <f t="shared" si="31"/>
        <v>0</v>
      </c>
      <c r="R128" s="271">
        <f t="shared" si="31"/>
        <v>0</v>
      </c>
      <c r="S128" s="271">
        <f t="shared" si="31"/>
        <v>0</v>
      </c>
      <c r="T128" s="271">
        <f t="shared" si="31"/>
        <v>0</v>
      </c>
      <c r="U128" s="271">
        <f t="shared" si="31"/>
        <v>0</v>
      </c>
      <c r="V128" s="271">
        <f t="shared" si="31"/>
        <v>0</v>
      </c>
      <c r="W128" s="271">
        <f t="shared" si="31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7.6309897911608152E-2</v>
      </c>
      <c r="C129" s="272">
        <f t="shared" si="32"/>
        <v>9.9591545185593877E-2</v>
      </c>
      <c r="D129" s="272">
        <f t="shared" si="32"/>
        <v>0</v>
      </c>
      <c r="E129" s="272">
        <f t="shared" si="32"/>
        <v>0</v>
      </c>
      <c r="F129" s="272">
        <f t="shared" si="32"/>
        <v>0</v>
      </c>
      <c r="G129" s="272">
        <f t="shared" si="32"/>
        <v>0</v>
      </c>
      <c r="H129" s="272">
        <f t="shared" si="32"/>
        <v>0</v>
      </c>
      <c r="I129" s="272">
        <f t="shared" si="32"/>
        <v>0</v>
      </c>
      <c r="J129" s="272">
        <f t="shared" si="32"/>
        <v>0</v>
      </c>
      <c r="K129" s="272">
        <f t="shared" si="32"/>
        <v>0</v>
      </c>
      <c r="L129" s="272">
        <f t="shared" si="32"/>
        <v>0</v>
      </c>
      <c r="M129" s="272">
        <f t="shared" si="32"/>
        <v>0</v>
      </c>
      <c r="N129" s="272">
        <f t="shared" si="32"/>
        <v>0</v>
      </c>
      <c r="O129" s="272">
        <f t="shared" si="32"/>
        <v>0</v>
      </c>
      <c r="P129" s="272">
        <f t="shared" si="32"/>
        <v>0</v>
      </c>
      <c r="Q129" s="272">
        <f t="shared" si="32"/>
        <v>0</v>
      </c>
      <c r="R129" s="272">
        <f t="shared" si="32"/>
        <v>0</v>
      </c>
      <c r="S129" s="272">
        <f t="shared" si="32"/>
        <v>0</v>
      </c>
      <c r="T129" s="272">
        <f t="shared" si="32"/>
        <v>0</v>
      </c>
      <c r="U129" s="272">
        <f t="shared" si="32"/>
        <v>0</v>
      </c>
      <c r="V129" s="272">
        <f t="shared" si="32"/>
        <v>0</v>
      </c>
      <c r="W129" s="272">
        <f t="shared" si="32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5.7134078631279374E-2</v>
      </c>
      <c r="C130" s="272">
        <f t="shared" si="33"/>
        <v>6.0014503996509386E-2</v>
      </c>
      <c r="D130" s="272">
        <f t="shared" si="33"/>
        <v>0</v>
      </c>
      <c r="E130" s="272">
        <f t="shared" si="33"/>
        <v>0</v>
      </c>
      <c r="F130" s="272">
        <f t="shared" si="33"/>
        <v>0</v>
      </c>
      <c r="G130" s="272">
        <f t="shared" si="33"/>
        <v>0</v>
      </c>
      <c r="H130" s="272">
        <f t="shared" si="33"/>
        <v>0</v>
      </c>
      <c r="I130" s="272">
        <f t="shared" si="33"/>
        <v>0</v>
      </c>
      <c r="J130" s="272">
        <f t="shared" si="33"/>
        <v>0</v>
      </c>
      <c r="K130" s="272">
        <f t="shared" si="33"/>
        <v>0</v>
      </c>
      <c r="L130" s="272">
        <f t="shared" si="33"/>
        <v>0</v>
      </c>
      <c r="M130" s="272">
        <f t="shared" si="33"/>
        <v>0</v>
      </c>
      <c r="N130" s="272">
        <f t="shared" si="33"/>
        <v>0</v>
      </c>
      <c r="O130" s="272">
        <f t="shared" si="33"/>
        <v>0</v>
      </c>
      <c r="P130" s="272">
        <f t="shared" si="33"/>
        <v>0</v>
      </c>
      <c r="Q130" s="272">
        <f t="shared" si="33"/>
        <v>0</v>
      </c>
      <c r="R130" s="272">
        <f t="shared" si="33"/>
        <v>0</v>
      </c>
      <c r="S130" s="272">
        <f t="shared" si="33"/>
        <v>0</v>
      </c>
      <c r="T130" s="272">
        <f t="shared" si="33"/>
        <v>0</v>
      </c>
      <c r="U130" s="272">
        <f t="shared" si="33"/>
        <v>0</v>
      </c>
      <c r="V130" s="272">
        <f t="shared" si="33"/>
        <v>0</v>
      </c>
      <c r="W130" s="272">
        <f t="shared" si="33"/>
        <v>0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0.39159453300108127</v>
      </c>
      <c r="C132" s="283">
        <f t="shared" si="35"/>
        <v>0.2888227763393415</v>
      </c>
      <c r="D132" s="283">
        <f t="shared" si="35"/>
        <v>0</v>
      </c>
      <c r="E132" s="283">
        <f t="shared" si="35"/>
        <v>0</v>
      </c>
      <c r="F132" s="283">
        <f t="shared" si="35"/>
        <v>0</v>
      </c>
      <c r="G132" s="283">
        <f t="shared" si="35"/>
        <v>0</v>
      </c>
      <c r="H132" s="283">
        <f t="shared" si="35"/>
        <v>0</v>
      </c>
      <c r="I132" s="283">
        <f t="shared" si="35"/>
        <v>0</v>
      </c>
      <c r="J132" s="283">
        <f t="shared" si="35"/>
        <v>0</v>
      </c>
      <c r="K132" s="283">
        <f t="shared" si="35"/>
        <v>0</v>
      </c>
      <c r="L132" s="283">
        <f t="shared" si="35"/>
        <v>0</v>
      </c>
      <c r="M132" s="283">
        <f t="shared" si="35"/>
        <v>0</v>
      </c>
      <c r="N132" s="283">
        <f t="shared" si="35"/>
        <v>0</v>
      </c>
      <c r="O132" s="283">
        <f t="shared" si="35"/>
        <v>0</v>
      </c>
      <c r="P132" s="283">
        <f t="shared" si="35"/>
        <v>0</v>
      </c>
      <c r="Q132" s="283">
        <f t="shared" si="35"/>
        <v>0</v>
      </c>
      <c r="R132" s="283">
        <f t="shared" si="35"/>
        <v>0</v>
      </c>
      <c r="S132" s="283">
        <f t="shared" si="35"/>
        <v>0</v>
      </c>
      <c r="T132" s="283">
        <f t="shared" si="35"/>
        <v>0</v>
      </c>
      <c r="U132" s="283">
        <f t="shared" si="35"/>
        <v>0</v>
      </c>
      <c r="V132" s="283">
        <f t="shared" si="35"/>
        <v>0</v>
      </c>
      <c r="W132" s="283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0.96632591663042233</v>
      </c>
      <c r="C147" s="274">
        <f>IF(C$54=0,0,(C$54-C$96)/ISI_fec!C$54)</f>
        <v>1.2088438943448874</v>
      </c>
      <c r="D147" s="274">
        <f>IF(D$54=0,0,(D$54-D$96)/ISI_fec!D$54)</f>
        <v>0</v>
      </c>
      <c r="E147" s="274">
        <f>IF(E$54=0,0,(E$54-E$96)/ISI_fec!E$54)</f>
        <v>0</v>
      </c>
      <c r="F147" s="274">
        <f>IF(F$54=0,0,(F$54-F$96)/ISI_fec!F$54)</f>
        <v>0</v>
      </c>
      <c r="G147" s="274">
        <f>IF(G$54=0,0,(G$54-G$96)/ISI_fec!G$54)</f>
        <v>0</v>
      </c>
      <c r="H147" s="274">
        <f>IF(H$54=0,0,(H$54-H$96)/ISI_fec!H$54)</f>
        <v>0</v>
      </c>
      <c r="I147" s="274">
        <f>IF(I$54=0,0,(I$54-I$96)/ISI_fec!I$54)</f>
        <v>0</v>
      </c>
      <c r="J147" s="274">
        <f>IF(J$54=0,0,(J$54-J$96)/ISI_fec!J$54)</f>
        <v>0</v>
      </c>
      <c r="K147" s="274">
        <f>IF(K$54=0,0,(K$54-K$96)/ISI_fec!K$54)</f>
        <v>0</v>
      </c>
      <c r="L147" s="274">
        <f>IF(L$54=0,0,(L$54-L$96)/ISI_fec!L$54)</f>
        <v>0</v>
      </c>
      <c r="M147" s="274">
        <f>IF(M$54=0,0,(M$54-M$96)/ISI_fec!M$54)</f>
        <v>0</v>
      </c>
      <c r="N147" s="274">
        <f>IF(N$54=0,0,(N$54-N$96)/ISI_fec!N$54)</f>
        <v>0</v>
      </c>
      <c r="O147" s="274">
        <f>IF(O$54=0,0,(O$54-O$96)/ISI_fec!O$54)</f>
        <v>0</v>
      </c>
      <c r="P147" s="274">
        <f>IF(P$54=0,0,(P$54-P$96)/ISI_fec!P$54)</f>
        <v>0</v>
      </c>
      <c r="Q147" s="274">
        <f>IF(Q$54=0,0,(Q$54-Q$96)/ISI_fec!Q$54)</f>
        <v>0</v>
      </c>
      <c r="R147" s="274">
        <f>IF(R$54=0,0,(R$54-R$96)/ISI_fec!R$54)</f>
        <v>0</v>
      </c>
      <c r="S147" s="274">
        <f>IF(S$54=0,0,(S$54-S$96)/ISI_fec!S$54)</f>
        <v>0</v>
      </c>
      <c r="T147" s="274">
        <f>IF(T$54=0,0,(T$54-T$96)/ISI_fec!T$54)</f>
        <v>0</v>
      </c>
      <c r="U147" s="274">
        <f>IF(U$54=0,0,(U$54-U$96)/ISI_fec!U$54)</f>
        <v>0</v>
      </c>
      <c r="V147" s="274">
        <f>IF(V$54=0,0,(V$54-V$96)/ISI_fec!V$54)</f>
        <v>0</v>
      </c>
      <c r="W147" s="274">
        <f>IF(W$54=0,0,(W$54-W$96)/ISI_fec!W$54)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0.99549801888745282</v>
      </c>
      <c r="C152" s="277">
        <f>IF(C$59=0,0,C$59/ISI_fec!C$59)</f>
        <v>1.1865429681543349</v>
      </c>
      <c r="D152" s="277">
        <f>IF(D$59=0,0,D$59/ISI_fec!D$59)</f>
        <v>0</v>
      </c>
      <c r="E152" s="277">
        <f>IF(E$59=0,0,E$59/ISI_fec!E$59)</f>
        <v>0</v>
      </c>
      <c r="F152" s="277">
        <f>IF(F$59=0,0,F$59/ISI_fec!F$59)</f>
        <v>0</v>
      </c>
      <c r="G152" s="277">
        <f>IF(G$59=0,0,G$59/ISI_fec!G$59)</f>
        <v>0</v>
      </c>
      <c r="H152" s="277">
        <f>IF(H$59=0,0,H$59/ISI_fec!H$59)</f>
        <v>0</v>
      </c>
      <c r="I152" s="277">
        <f>IF(I$59=0,0,I$59/ISI_fec!I$59)</f>
        <v>0</v>
      </c>
      <c r="J152" s="277">
        <f>IF(J$59=0,0,J$59/ISI_fec!J$59)</f>
        <v>0</v>
      </c>
      <c r="K152" s="277">
        <f>IF(K$59=0,0,K$59/ISI_fec!K$59)</f>
        <v>0</v>
      </c>
      <c r="L152" s="277">
        <f>IF(L$59=0,0,L$59/ISI_fec!L$59)</f>
        <v>0</v>
      </c>
      <c r="M152" s="277">
        <f>IF(M$59=0,0,M$59/ISI_fec!M$59)</f>
        <v>0</v>
      </c>
      <c r="N152" s="277">
        <f>IF(N$59=0,0,N$59/ISI_fec!N$59)</f>
        <v>0</v>
      </c>
      <c r="O152" s="277">
        <f>IF(O$59=0,0,O$59/ISI_fec!O$59)</f>
        <v>0</v>
      </c>
      <c r="P152" s="277">
        <f>IF(P$59=0,0,P$59/ISI_fec!P$59)</f>
        <v>0</v>
      </c>
      <c r="Q152" s="277">
        <f>IF(Q$59=0,0,Q$59/ISI_fec!Q$59)</f>
        <v>0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2.3487947999999998</v>
      </c>
      <c r="C153" s="278">
        <f>IF(C$65=0,0,C$65/ISI_fec!C$65)</f>
        <v>2.3487948000000007</v>
      </c>
      <c r="D153" s="278">
        <f>IF(D$65=0,0,D$65/ISI_fec!D$65)</f>
        <v>0</v>
      </c>
      <c r="E153" s="278">
        <f>IF(E$65=0,0,E$65/ISI_fec!E$65)</f>
        <v>0</v>
      </c>
      <c r="F153" s="278">
        <f>IF(F$65=0,0,F$65/ISI_fec!F$65)</f>
        <v>0</v>
      </c>
      <c r="G153" s="278">
        <f>IF(G$65=0,0,G$65/ISI_fec!G$65)</f>
        <v>0</v>
      </c>
      <c r="H153" s="278">
        <f>IF(H$65=0,0,H$65/ISI_fec!H$65)</f>
        <v>0</v>
      </c>
      <c r="I153" s="278">
        <f>IF(I$65=0,0,I$65/ISI_fec!I$65)</f>
        <v>0</v>
      </c>
      <c r="J153" s="278">
        <f>IF(J$65=0,0,J$65/ISI_fec!J$65)</f>
        <v>0</v>
      </c>
      <c r="K153" s="278">
        <f>IF(K$65=0,0,K$65/ISI_fec!K$65)</f>
        <v>0</v>
      </c>
      <c r="L153" s="278">
        <f>IF(L$65=0,0,L$65/ISI_fec!L$65)</f>
        <v>0</v>
      </c>
      <c r="M153" s="278">
        <f>IF(M$65=0,0,M$65/ISI_fec!M$65)</f>
        <v>0</v>
      </c>
      <c r="N153" s="278">
        <f>IF(N$65=0,0,N$65/ISI_fec!N$65)</f>
        <v>0</v>
      </c>
      <c r="O153" s="278">
        <f>IF(O$65=0,0,O$65/ISI_fec!O$65)</f>
        <v>0</v>
      </c>
      <c r="P153" s="278">
        <f>IF(P$65=0,0,P$65/ISI_fec!P$65)</f>
        <v>0</v>
      </c>
      <c r="Q153" s="278">
        <f>IF(Q$65=0,0,Q$65/ISI_fec!Q$65)</f>
        <v>0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1.3949258935624047</v>
      </c>
      <c r="C155" s="278">
        <f>IF(C$72=0,0,C$72/ISI_fec!C$72)</f>
        <v>1.8317301653599622</v>
      </c>
      <c r="D155" s="278">
        <f>IF(D$72=0,0,D$72/ISI_fec!D$72)</f>
        <v>0</v>
      </c>
      <c r="E155" s="278">
        <f>IF(E$72=0,0,E$72/ISI_fec!E$72)</f>
        <v>0</v>
      </c>
      <c r="F155" s="278">
        <f>IF(F$72=0,0,F$72/ISI_fec!F$72)</f>
        <v>0</v>
      </c>
      <c r="G155" s="278">
        <f>IF(G$72=0,0,G$72/ISI_fec!G$72)</f>
        <v>0</v>
      </c>
      <c r="H155" s="278">
        <f>IF(H$72=0,0,H$72/ISI_fec!H$72)</f>
        <v>0</v>
      </c>
      <c r="I155" s="278">
        <f>IF(I$72=0,0,I$72/ISI_fec!I$72)</f>
        <v>0</v>
      </c>
      <c r="J155" s="278">
        <f>IF(J$72=0,0,J$72/ISI_fec!J$72)</f>
        <v>0</v>
      </c>
      <c r="K155" s="278">
        <f>IF(K$72=0,0,K$72/ISI_fec!K$72)</f>
        <v>0</v>
      </c>
      <c r="L155" s="278">
        <f>IF(L$72=0,0,L$72/ISI_fec!L$72)</f>
        <v>0</v>
      </c>
      <c r="M155" s="278">
        <f>IF(M$72=0,0,M$72/ISI_fec!M$72)</f>
        <v>0</v>
      </c>
      <c r="N155" s="278">
        <f>IF(N$72=0,0,N$72/ISI_fec!N$72)</f>
        <v>0</v>
      </c>
      <c r="O155" s="278">
        <f>IF(O$72=0,0,O$72/ISI_fec!O$72)</f>
        <v>0</v>
      </c>
      <c r="P155" s="278">
        <f>IF(P$72=0,0,P$72/ISI_fec!P$72)</f>
        <v>0</v>
      </c>
      <c r="Q155" s="278">
        <f>IF(Q$72=0,0,Q$72/ISI_fec!Q$72)</f>
        <v>0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1.7283800572026402</v>
      </c>
      <c r="C156" s="279">
        <f>IF(C$79=0,0,C$79/ISI_fec!C$79)</f>
        <v>2.0658741838641204</v>
      </c>
      <c r="D156" s="279">
        <f>IF(D$79=0,0,D$79/ISI_fec!D$79)</f>
        <v>0</v>
      </c>
      <c r="E156" s="279">
        <f>IF(E$79=0,0,E$79/ISI_fec!E$79)</f>
        <v>0</v>
      </c>
      <c r="F156" s="279">
        <f>IF(F$79=0,0,F$79/ISI_fec!F$79)</f>
        <v>0</v>
      </c>
      <c r="G156" s="279">
        <f>IF(G$79=0,0,G$79/ISI_fec!G$79)</f>
        <v>0</v>
      </c>
      <c r="H156" s="279">
        <f>IF(H$79=0,0,H$79/ISI_fec!H$79)</f>
        <v>0</v>
      </c>
      <c r="I156" s="279">
        <f>IF(I$79=0,0,I$79/ISI_fec!I$79)</f>
        <v>0</v>
      </c>
      <c r="J156" s="279">
        <f>IF(J$79=0,0,J$79/ISI_fec!J$79)</f>
        <v>0</v>
      </c>
      <c r="K156" s="279">
        <f>IF(K$79=0,0,K$79/ISI_fec!K$79)</f>
        <v>0</v>
      </c>
      <c r="L156" s="279">
        <f>IF(L$79=0,0,L$79/ISI_fec!L$79)</f>
        <v>0</v>
      </c>
      <c r="M156" s="279">
        <f>IF(M$79=0,0,M$79/ISI_fec!M$79)</f>
        <v>0</v>
      </c>
      <c r="N156" s="279">
        <f>IF(N$79=0,0,N$79/ISI_fec!N$79)</f>
        <v>0</v>
      </c>
      <c r="O156" s="279">
        <f>IF(O$79=0,0,O$79/ISI_fec!O$79)</f>
        <v>0</v>
      </c>
      <c r="P156" s="279">
        <f>IF(P$79=0,0,P$79/ISI_fec!P$79)</f>
        <v>0</v>
      </c>
      <c r="Q156" s="279">
        <f>IF(Q$79=0,0,Q$79/ISI_fec!Q$79)</f>
        <v>0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IE: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265.22481841026945</v>
      </c>
      <c r="C3" s="205">
        <f t="shared" si="0"/>
        <v>292.20902992226604</v>
      </c>
      <c r="D3" s="205">
        <f t="shared" si="0"/>
        <v>231.50330628002095</v>
      </c>
      <c r="E3" s="205">
        <f t="shared" si="0"/>
        <v>248.83246648243571</v>
      </c>
      <c r="F3" s="205">
        <f t="shared" si="0"/>
        <v>299.9034875546605</v>
      </c>
      <c r="G3" s="205">
        <f t="shared" si="0"/>
        <v>268.50238178227028</v>
      </c>
      <c r="H3" s="205">
        <f t="shared" si="0"/>
        <v>383.78577735060406</v>
      </c>
      <c r="I3" s="205">
        <f t="shared" si="0"/>
        <v>291.39576782337207</v>
      </c>
      <c r="J3" s="205">
        <f t="shared" si="0"/>
        <v>261.8508091281559</v>
      </c>
      <c r="K3" s="205">
        <f t="shared" si="0"/>
        <v>155.48310401242924</v>
      </c>
      <c r="L3" s="205">
        <f t="shared" si="0"/>
        <v>219.40230546169144</v>
      </c>
      <c r="M3" s="205">
        <f t="shared" si="0"/>
        <v>184.28501474996719</v>
      </c>
      <c r="N3" s="205">
        <f t="shared" si="0"/>
        <v>166.1672880309234</v>
      </c>
      <c r="O3" s="205">
        <f t="shared" si="0"/>
        <v>203.67077139885245</v>
      </c>
      <c r="P3" s="205">
        <f t="shared" si="0"/>
        <v>245.4177287825118</v>
      </c>
      <c r="Q3" s="205">
        <f t="shared" si="0"/>
        <v>262.59999999999997</v>
      </c>
      <c r="R3" s="205">
        <f t="shared" si="0"/>
        <v>228.19296908257516</v>
      </c>
      <c r="S3" s="205">
        <f t="shared" si="0"/>
        <v>284.5407235683985</v>
      </c>
      <c r="T3" s="205">
        <f t="shared" si="0"/>
        <v>280.5821174139968</v>
      </c>
      <c r="U3" s="205">
        <f t="shared" si="0"/>
        <v>339.99502446305661</v>
      </c>
      <c r="V3" s="205">
        <f t="shared" si="0"/>
        <v>263.73770002053885</v>
      </c>
      <c r="W3" s="205">
        <f t="shared" si="0"/>
        <v>218.47562114702035</v>
      </c>
      <c r="DA3" s="112"/>
    </row>
    <row r="4" spans="1:105" ht="12" customHeight="1" x14ac:dyDescent="0.25">
      <c r="A4" s="50" t="s">
        <v>43</v>
      </c>
      <c r="B4" s="243">
        <v>225.65468111144719</v>
      </c>
      <c r="C4" s="243">
        <v>248.61299127367471</v>
      </c>
      <c r="D4" s="243">
        <v>208.84802593012469</v>
      </c>
      <c r="E4" s="243">
        <v>224.48132705854809</v>
      </c>
      <c r="F4" s="243">
        <v>270.55445709094818</v>
      </c>
      <c r="G4" s="243">
        <v>242.2263132818301</v>
      </c>
      <c r="H4" s="243">
        <v>346.2278931030944</v>
      </c>
      <c r="I4" s="243">
        <v>262.87931629232321</v>
      </c>
      <c r="J4" s="243">
        <v>236.22567406649949</v>
      </c>
      <c r="K4" s="243">
        <v>79.617884911855072</v>
      </c>
      <c r="L4" s="243">
        <v>187.95039317437659</v>
      </c>
      <c r="M4" s="243">
        <v>141.9419126769962</v>
      </c>
      <c r="N4" s="243">
        <v>127.4819305013102</v>
      </c>
      <c r="O4" s="243">
        <v>145</v>
      </c>
      <c r="P4" s="243">
        <v>170</v>
      </c>
      <c r="Q4" s="243">
        <v>188.80105011506919</v>
      </c>
      <c r="R4" s="243">
        <v>146.10060540749481</v>
      </c>
      <c r="S4" s="243">
        <v>208.2138975034965</v>
      </c>
      <c r="T4" s="243">
        <v>220</v>
      </c>
      <c r="U4" s="243">
        <v>250</v>
      </c>
      <c r="V4" s="243">
        <v>200</v>
      </c>
      <c r="W4" s="243">
        <v>150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39.57013729882226</v>
      </c>
      <c r="C8" s="244">
        <v>43.596038648591332</v>
      </c>
      <c r="D8" s="244">
        <v>22.655280349896259</v>
      </c>
      <c r="E8" s="244">
        <v>24.35113942388762</v>
      </c>
      <c r="F8" s="244">
        <v>29.349030463712321</v>
      </c>
      <c r="G8" s="244">
        <v>26.276068500440179</v>
      </c>
      <c r="H8" s="244">
        <v>37.557884247509662</v>
      </c>
      <c r="I8" s="244">
        <v>28.516451531048862</v>
      </c>
      <c r="J8" s="244">
        <v>25.62513506165638</v>
      </c>
      <c r="K8" s="244">
        <v>75.865219100574166</v>
      </c>
      <c r="L8" s="244">
        <v>31.451912287314851</v>
      </c>
      <c r="M8" s="244">
        <v>42.343102072970993</v>
      </c>
      <c r="N8" s="244">
        <v>38.685357529613192</v>
      </c>
      <c r="O8" s="244">
        <v>58.670771398852452</v>
      </c>
      <c r="P8" s="244">
        <v>75.417728782511801</v>
      </c>
      <c r="Q8" s="244">
        <v>73.798949884930778</v>
      </c>
      <c r="R8" s="244">
        <v>82.09236367508035</v>
      </c>
      <c r="S8" s="244">
        <v>76.326826064902008</v>
      </c>
      <c r="T8" s="244">
        <v>60.582117413996798</v>
      </c>
      <c r="U8" s="244">
        <v>89.995024463056609</v>
      </c>
      <c r="V8" s="244">
        <v>63.73770002053886</v>
      </c>
      <c r="W8" s="244">
        <v>68.475621147020348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1200</v>
      </c>
      <c r="C11" s="243">
        <v>1100</v>
      </c>
      <c r="D11" s="243">
        <v>1100</v>
      </c>
      <c r="E11" s="243">
        <v>1100</v>
      </c>
      <c r="F11" s="243">
        <v>1100</v>
      </c>
      <c r="G11" s="243">
        <v>1800</v>
      </c>
      <c r="H11" s="243">
        <v>1816</v>
      </c>
      <c r="I11" s="243">
        <v>1803</v>
      </c>
      <c r="J11" s="243">
        <v>1890</v>
      </c>
      <c r="K11" s="243">
        <v>1245</v>
      </c>
      <c r="L11" s="243">
        <v>1850</v>
      </c>
      <c r="M11" s="243">
        <v>1927</v>
      </c>
      <c r="N11" s="243">
        <v>1926</v>
      </c>
      <c r="O11" s="243">
        <v>1935</v>
      </c>
      <c r="P11" s="243">
        <v>1951</v>
      </c>
      <c r="Q11" s="243">
        <v>1983</v>
      </c>
      <c r="R11" s="243">
        <v>1967</v>
      </c>
      <c r="S11" s="243">
        <v>1937</v>
      </c>
      <c r="T11" s="243">
        <v>1874</v>
      </c>
      <c r="U11" s="243">
        <v>1893</v>
      </c>
      <c r="V11" s="243">
        <v>1883</v>
      </c>
      <c r="W11" s="243">
        <v>1883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60</v>
      </c>
      <c r="C15" s="244">
        <v>65</v>
      </c>
      <c r="D15" s="244">
        <v>35</v>
      </c>
      <c r="E15" s="244">
        <v>45</v>
      </c>
      <c r="F15" s="244">
        <v>98</v>
      </c>
      <c r="G15" s="244">
        <v>100</v>
      </c>
      <c r="H15" s="244">
        <v>110</v>
      </c>
      <c r="I15" s="244">
        <v>112.5</v>
      </c>
      <c r="J15" s="244">
        <v>112.5</v>
      </c>
      <c r="K15" s="244">
        <v>95</v>
      </c>
      <c r="L15" s="244">
        <v>100</v>
      </c>
      <c r="M15" s="244">
        <v>100</v>
      </c>
      <c r="N15" s="244">
        <v>100</v>
      </c>
      <c r="O15" s="244">
        <v>100</v>
      </c>
      <c r="P15" s="244">
        <v>86</v>
      </c>
      <c r="Q15" s="244">
        <v>86</v>
      </c>
      <c r="R15" s="244">
        <v>90</v>
      </c>
      <c r="S15" s="244">
        <v>87.5</v>
      </c>
      <c r="T15" s="244">
        <v>75</v>
      </c>
      <c r="U15" s="244">
        <v>81.5</v>
      </c>
      <c r="V15" s="244">
        <v>60</v>
      </c>
      <c r="W15" s="244">
        <v>70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1379.3103448275861</v>
      </c>
      <c r="C18" s="243">
        <v>1379.3103448275861</v>
      </c>
      <c r="D18" s="243">
        <v>1379.3103448275861</v>
      </c>
      <c r="E18" s="243">
        <v>1379.3103448275861</v>
      </c>
      <c r="F18" s="243">
        <v>1251.491236887776</v>
      </c>
      <c r="G18" s="243">
        <v>2018.4058845266361</v>
      </c>
      <c r="H18" s="243">
        <v>2018.4058845266361</v>
      </c>
      <c r="I18" s="243">
        <v>2018.4058845266361</v>
      </c>
      <c r="J18" s="243">
        <v>2018.4058845266361</v>
      </c>
      <c r="K18" s="243">
        <v>2018.4058845266361</v>
      </c>
      <c r="L18" s="243">
        <v>2018.4058845266361</v>
      </c>
      <c r="M18" s="243">
        <v>2146.2249924664461</v>
      </c>
      <c r="N18" s="243">
        <v>2146.2249924664461</v>
      </c>
      <c r="O18" s="243">
        <v>2146.2249924664461</v>
      </c>
      <c r="P18" s="243">
        <v>2146.2249924664461</v>
      </c>
      <c r="Q18" s="243">
        <v>2146.2249924664461</v>
      </c>
      <c r="R18" s="243">
        <v>2146.2249924664461</v>
      </c>
      <c r="S18" s="243">
        <v>2146.2249924664461</v>
      </c>
      <c r="T18" s="243">
        <v>2146.2249924664461</v>
      </c>
      <c r="U18" s="243">
        <v>2146.2249924664461</v>
      </c>
      <c r="V18" s="243">
        <v>2018.4058845266361</v>
      </c>
      <c r="W18" s="243">
        <v>2018.4058845266361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25">
      <c r="A22" s="49" t="s">
        <v>445</v>
      </c>
      <c r="B22" s="244">
        <v>68.965517241379317</v>
      </c>
      <c r="C22" s="244">
        <v>68.965517241379317</v>
      </c>
      <c r="D22" s="244">
        <v>68.965517241379317</v>
      </c>
      <c r="E22" s="244">
        <v>61.78567124927811</v>
      </c>
      <c r="F22" s="244">
        <v>104.86474720188529</v>
      </c>
      <c r="G22" s="244">
        <v>112.0445931939865</v>
      </c>
      <c r="H22" s="244">
        <v>119.22443918608769</v>
      </c>
      <c r="I22" s="244">
        <v>119.22443918608769</v>
      </c>
      <c r="J22" s="244">
        <v>119.22443918608769</v>
      </c>
      <c r="K22" s="244">
        <v>112.0445931939865</v>
      </c>
      <c r="L22" s="244">
        <v>112.0445931939865</v>
      </c>
      <c r="M22" s="244">
        <v>112.0445931939865</v>
      </c>
      <c r="N22" s="244">
        <v>112.0445931939865</v>
      </c>
      <c r="O22" s="244">
        <v>112.0445931939865</v>
      </c>
      <c r="P22" s="244">
        <v>112.0445931939865</v>
      </c>
      <c r="Q22" s="244">
        <v>112.0445931939865</v>
      </c>
      <c r="R22" s="244">
        <v>104.86474720188529</v>
      </c>
      <c r="S22" s="244">
        <v>104.86474720188529</v>
      </c>
      <c r="T22" s="244">
        <v>104.86474720188529</v>
      </c>
      <c r="U22" s="244">
        <v>97.68490120978413</v>
      </c>
      <c r="V22" s="244">
        <v>97.68490120978413</v>
      </c>
      <c r="W22" s="244">
        <v>97.68490120978413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766.91464763885926</v>
      </c>
      <c r="H24" s="243">
        <v>0</v>
      </c>
      <c r="I24" s="243">
        <v>0</v>
      </c>
      <c r="J24" s="243">
        <v>127.8191079398099</v>
      </c>
      <c r="K24" s="243">
        <v>0</v>
      </c>
      <c r="L24" s="243">
        <v>0</v>
      </c>
      <c r="M24" s="243">
        <v>127.8191079398099</v>
      </c>
      <c r="N24" s="243">
        <v>127.8191079398099</v>
      </c>
      <c r="O24" s="243">
        <v>0</v>
      </c>
      <c r="P24" s="243">
        <v>0</v>
      </c>
      <c r="Q24" s="243">
        <v>0</v>
      </c>
      <c r="R24" s="243">
        <v>127.8191079398099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43.079075952607234</v>
      </c>
      <c r="G28" s="244">
        <v>7.1798459921012041</v>
      </c>
      <c r="H28" s="244">
        <v>14.35969198420241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7.1798459921012041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127.81910793981001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127.81910793981001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127.81910793980978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127.81910793980978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127.81910793981001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7.1798459921012068</v>
      </c>
      <c r="F34" s="244">
        <f t="shared" si="9"/>
        <v>0</v>
      </c>
      <c r="G34" s="244">
        <f t="shared" si="9"/>
        <v>0</v>
      </c>
      <c r="H34" s="244">
        <f t="shared" si="9"/>
        <v>7.179845992101221</v>
      </c>
      <c r="I34" s="244">
        <f t="shared" si="9"/>
        <v>0</v>
      </c>
      <c r="J34" s="244">
        <f t="shared" si="9"/>
        <v>0</v>
      </c>
      <c r="K34" s="244">
        <f t="shared" si="9"/>
        <v>7.1798459921011926</v>
      </c>
      <c r="L34" s="244">
        <f t="shared" si="9"/>
        <v>0</v>
      </c>
      <c r="M34" s="244">
        <f t="shared" si="9"/>
        <v>0</v>
      </c>
      <c r="N34" s="244">
        <f t="shared" si="9"/>
        <v>0</v>
      </c>
      <c r="O34" s="244">
        <f t="shared" si="9"/>
        <v>7.1798459921012068</v>
      </c>
      <c r="P34" s="244">
        <f t="shared" si="9"/>
        <v>0</v>
      </c>
      <c r="Q34" s="244">
        <f t="shared" si="9"/>
        <v>0</v>
      </c>
      <c r="R34" s="244">
        <f t="shared" si="9"/>
        <v>7.1798459921012068</v>
      </c>
      <c r="S34" s="244">
        <f t="shared" si="9"/>
        <v>0</v>
      </c>
      <c r="T34" s="244">
        <f t="shared" si="9"/>
        <v>0</v>
      </c>
      <c r="U34" s="244">
        <f t="shared" si="9"/>
        <v>7.1798459921011641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179.31034482758605</v>
      </c>
      <c r="C36" s="243">
        <f t="shared" si="10"/>
        <v>279.31034482758605</v>
      </c>
      <c r="D36" s="243">
        <f t="shared" si="10"/>
        <v>279.31034482758605</v>
      </c>
      <c r="E36" s="243">
        <f t="shared" si="10"/>
        <v>279.31034482758605</v>
      </c>
      <c r="F36" s="243">
        <f t="shared" si="10"/>
        <v>151.49123688777604</v>
      </c>
      <c r="G36" s="243">
        <f t="shared" si="10"/>
        <v>218.4058845266361</v>
      </c>
      <c r="H36" s="243">
        <f t="shared" si="10"/>
        <v>202.4058845266361</v>
      </c>
      <c r="I36" s="243">
        <f t="shared" si="10"/>
        <v>215.4058845266361</v>
      </c>
      <c r="J36" s="243">
        <f t="shared" si="10"/>
        <v>128.4058845266361</v>
      </c>
      <c r="K36" s="243">
        <f t="shared" si="10"/>
        <v>773.4058845266361</v>
      </c>
      <c r="L36" s="243">
        <f t="shared" si="10"/>
        <v>168.4058845266361</v>
      </c>
      <c r="M36" s="243">
        <f t="shared" si="10"/>
        <v>219.22499246644611</v>
      </c>
      <c r="N36" s="243">
        <f t="shared" si="10"/>
        <v>220.22499246644611</v>
      </c>
      <c r="O36" s="243">
        <f t="shared" si="10"/>
        <v>211.22499246644611</v>
      </c>
      <c r="P36" s="243">
        <f t="shared" si="10"/>
        <v>195.22499246644611</v>
      </c>
      <c r="Q36" s="243">
        <f t="shared" si="10"/>
        <v>163.22499246644611</v>
      </c>
      <c r="R36" s="243">
        <f t="shared" si="10"/>
        <v>179.22499246644611</v>
      </c>
      <c r="S36" s="243">
        <f t="shared" si="10"/>
        <v>209.22499246644611</v>
      </c>
      <c r="T36" s="243">
        <f t="shared" si="10"/>
        <v>272.22499246644611</v>
      </c>
      <c r="U36" s="243">
        <f t="shared" si="10"/>
        <v>253.22499246644611</v>
      </c>
      <c r="V36" s="243">
        <f t="shared" si="10"/>
        <v>135.4058845266361</v>
      </c>
      <c r="W36" s="243">
        <f t="shared" si="10"/>
        <v>135.4058845266361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8.9655172413793167</v>
      </c>
      <c r="C40" s="244">
        <f t="shared" si="14"/>
        <v>3.9655172413793167</v>
      </c>
      <c r="D40" s="244">
        <f t="shared" si="14"/>
        <v>33.965517241379317</v>
      </c>
      <c r="E40" s="244">
        <f t="shared" si="14"/>
        <v>16.78567124927811</v>
      </c>
      <c r="F40" s="244">
        <f t="shared" si="14"/>
        <v>6.8647472018852937</v>
      </c>
      <c r="G40" s="244">
        <f t="shared" si="14"/>
        <v>12.044593193986501</v>
      </c>
      <c r="H40" s="244">
        <f t="shared" si="14"/>
        <v>9.2244391860876931</v>
      </c>
      <c r="I40" s="244">
        <f t="shared" si="14"/>
        <v>6.7244391860876931</v>
      </c>
      <c r="J40" s="244">
        <f t="shared" si="14"/>
        <v>6.7244391860876931</v>
      </c>
      <c r="K40" s="244">
        <f t="shared" si="14"/>
        <v>17.044593193986501</v>
      </c>
      <c r="L40" s="244">
        <f t="shared" si="14"/>
        <v>12.044593193986501</v>
      </c>
      <c r="M40" s="244">
        <f t="shared" si="14"/>
        <v>12.044593193986501</v>
      </c>
      <c r="N40" s="244">
        <f t="shared" si="14"/>
        <v>12.044593193986501</v>
      </c>
      <c r="O40" s="244">
        <f t="shared" si="14"/>
        <v>12.044593193986501</v>
      </c>
      <c r="P40" s="244">
        <f t="shared" si="14"/>
        <v>26.044593193986501</v>
      </c>
      <c r="Q40" s="244">
        <f t="shared" si="14"/>
        <v>26.044593193986501</v>
      </c>
      <c r="R40" s="244">
        <f t="shared" si="14"/>
        <v>14.864747201885294</v>
      </c>
      <c r="S40" s="244">
        <f t="shared" si="14"/>
        <v>17.364747201885294</v>
      </c>
      <c r="T40" s="244">
        <f t="shared" si="14"/>
        <v>29.864747201885294</v>
      </c>
      <c r="U40" s="244">
        <f t="shared" si="14"/>
        <v>16.18490120978413</v>
      </c>
      <c r="V40" s="244">
        <f t="shared" si="14"/>
        <v>37.68490120978413</v>
      </c>
      <c r="W40" s="244">
        <f t="shared" si="14"/>
        <v>27.68490120978413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459.93164230438521</v>
      </c>
      <c r="C43" s="212">
        <v>409.51410146173691</v>
      </c>
      <c r="D43" s="212">
        <v>414.36861564918308</v>
      </c>
      <c r="E43" s="212">
        <v>414.31883061049018</v>
      </c>
      <c r="F43" s="212">
        <v>432.0275150472915</v>
      </c>
      <c r="G43" s="212">
        <v>400.68280309544281</v>
      </c>
      <c r="H43" s="212">
        <v>528.54187446259675</v>
      </c>
      <c r="I43" s="212">
        <v>456.94617368873588</v>
      </c>
      <c r="J43" s="212">
        <v>464.53284608770417</v>
      </c>
      <c r="K43" s="212">
        <v>380.2226139294927</v>
      </c>
      <c r="L43" s="212">
        <v>476.49544282029228</v>
      </c>
      <c r="M43" s="212">
        <v>414.77755803955279</v>
      </c>
      <c r="N43" s="212">
        <v>367.35021496130679</v>
      </c>
      <c r="O43" s="212">
        <v>427.49140154772141</v>
      </c>
      <c r="P43" s="212">
        <v>413.37300085984509</v>
      </c>
      <c r="Q43" s="212">
        <v>415.70146173688732</v>
      </c>
      <c r="R43" s="212">
        <v>419.0993121238177</v>
      </c>
      <c r="S43" s="212">
        <v>434.97970765262238</v>
      </c>
      <c r="T43" s="212">
        <v>460.6578675838349</v>
      </c>
      <c r="U43" s="212">
        <v>475.05141874462589</v>
      </c>
      <c r="V43" s="212">
        <v>461.58323301805677</v>
      </c>
      <c r="W43" s="212">
        <v>465.73104041272569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0.62235597592433367</v>
      </c>
      <c r="L44" s="215">
        <v>0.78787618228718825</v>
      </c>
      <c r="M44" s="215">
        <v>0.46345657781599309</v>
      </c>
      <c r="N44" s="215">
        <v>0.35503009458297502</v>
      </c>
      <c r="O44" s="215">
        <v>5.322441960447119E-2</v>
      </c>
      <c r="P44" s="215">
        <v>0</v>
      </c>
      <c r="Q44" s="215">
        <v>1.9948409286328461E-2</v>
      </c>
      <c r="R44" s="215">
        <v>0</v>
      </c>
      <c r="S44" s="215">
        <v>2.6569217540842651E-2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415.54428202923469</v>
      </c>
      <c r="C45" s="206">
        <f t="shared" si="15"/>
        <v>371.92175408426488</v>
      </c>
      <c r="D45" s="206">
        <f t="shared" si="15"/>
        <v>366.28030954428203</v>
      </c>
      <c r="E45" s="206">
        <f t="shared" si="15"/>
        <v>363.19466895958726</v>
      </c>
      <c r="F45" s="206">
        <f t="shared" si="15"/>
        <v>380.77927773000863</v>
      </c>
      <c r="G45" s="206">
        <f t="shared" si="15"/>
        <v>353.1013757523645</v>
      </c>
      <c r="H45" s="206">
        <f t="shared" si="15"/>
        <v>364.03147033533963</v>
      </c>
      <c r="I45" s="206">
        <f t="shared" si="15"/>
        <v>230.9754084264832</v>
      </c>
      <c r="J45" s="206">
        <f t="shared" si="15"/>
        <v>221.0594153052451</v>
      </c>
      <c r="K45" s="206">
        <f t="shared" si="15"/>
        <v>141.49312123817717</v>
      </c>
      <c r="L45" s="206">
        <f t="shared" si="15"/>
        <v>225.8208942390369</v>
      </c>
      <c r="M45" s="206">
        <f t="shared" si="15"/>
        <v>150.18392089423898</v>
      </c>
      <c r="N45" s="206">
        <f t="shared" si="15"/>
        <v>92.948323301805672</v>
      </c>
      <c r="O45" s="206">
        <f t="shared" si="15"/>
        <v>94.776526225279454</v>
      </c>
      <c r="P45" s="206">
        <f t="shared" si="15"/>
        <v>47.455288048151324</v>
      </c>
      <c r="Q45" s="206">
        <f t="shared" si="15"/>
        <v>10.312209802235598</v>
      </c>
      <c r="R45" s="206">
        <f t="shared" si="15"/>
        <v>5.0007738607050722</v>
      </c>
      <c r="S45" s="206">
        <f t="shared" si="15"/>
        <v>5.8026655202063617</v>
      </c>
      <c r="T45" s="206">
        <f t="shared" si="15"/>
        <v>5.8407566638005166</v>
      </c>
      <c r="U45" s="206">
        <f t="shared" si="15"/>
        <v>6.3711092003439376</v>
      </c>
      <c r="V45" s="206">
        <f t="shared" si="15"/>
        <v>9.7298366294067069</v>
      </c>
      <c r="W45" s="206">
        <f t="shared" si="15"/>
        <v>3.9351676698194313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7.6611349957007739</v>
      </c>
      <c r="C47" s="206">
        <v>10.90481513327601</v>
      </c>
      <c r="D47" s="206">
        <v>11.75073086844368</v>
      </c>
      <c r="E47" s="206">
        <v>7.650988822012037</v>
      </c>
      <c r="F47" s="206">
        <v>1.6432502149613071</v>
      </c>
      <c r="G47" s="206">
        <v>2.7301805674978499</v>
      </c>
      <c r="H47" s="206">
        <v>2.9937231298366291</v>
      </c>
      <c r="I47" s="206">
        <v>2.9475494411006018</v>
      </c>
      <c r="J47" s="206">
        <v>2.4339638865004298</v>
      </c>
      <c r="K47" s="206">
        <v>1.6365434221840069</v>
      </c>
      <c r="L47" s="206">
        <v>2.1276010318142728</v>
      </c>
      <c r="M47" s="206">
        <v>1.0339638865004299</v>
      </c>
      <c r="N47" s="206">
        <v>1.864058469475494</v>
      </c>
      <c r="O47" s="206">
        <v>2.010490111779879</v>
      </c>
      <c r="P47" s="206">
        <v>4.879105760963026</v>
      </c>
      <c r="Q47" s="206">
        <v>3.8936371453138432</v>
      </c>
      <c r="R47" s="206">
        <v>1.5903697334479789</v>
      </c>
      <c r="S47" s="206">
        <v>2.308942390369733</v>
      </c>
      <c r="T47" s="206">
        <v>1.678159931212382</v>
      </c>
      <c r="U47" s="206">
        <v>1.192777300085984</v>
      </c>
      <c r="V47" s="206">
        <v>2.2886500429922609</v>
      </c>
      <c r="W47" s="206">
        <v>1.2343938091143589</v>
      </c>
      <c r="DA47" s="71" t="s">
        <v>462</v>
      </c>
    </row>
    <row r="48" spans="1:105" ht="12" customHeight="1" x14ac:dyDescent="0.25">
      <c r="A48" s="18" t="s">
        <v>69</v>
      </c>
      <c r="B48" s="206">
        <v>5.3881341358555446</v>
      </c>
      <c r="C48" s="206">
        <v>2.3698194325021489</v>
      </c>
      <c r="D48" s="206">
        <v>4.1417024935511604</v>
      </c>
      <c r="E48" s="206">
        <v>4.6712811693895091</v>
      </c>
      <c r="F48" s="206">
        <v>3.282115219260533</v>
      </c>
      <c r="G48" s="206">
        <v>2.6997420464316422</v>
      </c>
      <c r="H48" s="206">
        <v>1.547463456577816</v>
      </c>
      <c r="I48" s="206">
        <v>1.311607910576096</v>
      </c>
      <c r="J48" s="206">
        <v>2.7214961306964738</v>
      </c>
      <c r="K48" s="206">
        <v>3.9430782459157352</v>
      </c>
      <c r="L48" s="206">
        <v>3.5634565778159928</v>
      </c>
      <c r="M48" s="206">
        <v>2.4969905417024929</v>
      </c>
      <c r="N48" s="206">
        <v>3.02975064488392</v>
      </c>
      <c r="O48" s="206">
        <v>3.3441960447119521</v>
      </c>
      <c r="P48" s="206">
        <v>3.7951848667239889</v>
      </c>
      <c r="Q48" s="206">
        <v>2.421496130696474</v>
      </c>
      <c r="R48" s="206">
        <v>2.2281169389509889</v>
      </c>
      <c r="S48" s="206">
        <v>2.662510748065348</v>
      </c>
      <c r="T48" s="206">
        <v>2.7794496990541702</v>
      </c>
      <c r="U48" s="206">
        <v>1.5371453138435081</v>
      </c>
      <c r="V48" s="206">
        <v>4.9961306964746344</v>
      </c>
      <c r="W48" s="206">
        <v>1.695356835769561</v>
      </c>
      <c r="DA48" s="71" t="s">
        <v>463</v>
      </c>
    </row>
    <row r="49" spans="1:105" ht="12" customHeight="1" x14ac:dyDescent="0.25">
      <c r="A49" s="18" t="s">
        <v>70</v>
      </c>
      <c r="B49" s="206">
        <v>376.23370593293203</v>
      </c>
      <c r="C49" s="206">
        <v>330.92803095442821</v>
      </c>
      <c r="D49" s="206">
        <v>323.04883920894241</v>
      </c>
      <c r="E49" s="206">
        <v>323.04883920894241</v>
      </c>
      <c r="F49" s="206">
        <v>348.65631986242482</v>
      </c>
      <c r="G49" s="206">
        <v>347.67145313843503</v>
      </c>
      <c r="H49" s="206">
        <v>359.49028374892521</v>
      </c>
      <c r="I49" s="206">
        <v>226.71625107480651</v>
      </c>
      <c r="J49" s="206">
        <v>215.90395528804819</v>
      </c>
      <c r="K49" s="206">
        <v>135.3751504729149</v>
      </c>
      <c r="L49" s="206">
        <v>219.326483233018</v>
      </c>
      <c r="M49" s="206">
        <v>146.42287188306099</v>
      </c>
      <c r="N49" s="206">
        <v>87.480223559759239</v>
      </c>
      <c r="O49" s="206">
        <v>89.034393809114363</v>
      </c>
      <c r="P49" s="206">
        <v>37.936543422184002</v>
      </c>
      <c r="Q49" s="206">
        <v>3.6539982803095441</v>
      </c>
      <c r="R49" s="206">
        <v>0.83817712811693879</v>
      </c>
      <c r="S49" s="206">
        <v>0.36147893379191742</v>
      </c>
      <c r="T49" s="206">
        <v>1.0400687876182291</v>
      </c>
      <c r="U49" s="206">
        <v>3.2590713671539122</v>
      </c>
      <c r="V49" s="206">
        <v>2.010146173688736</v>
      </c>
      <c r="W49" s="206">
        <v>0.74359415305245047</v>
      </c>
      <c r="DA49" s="71" t="s">
        <v>464</v>
      </c>
    </row>
    <row r="50" spans="1:105" ht="12" customHeight="1" x14ac:dyDescent="0.25">
      <c r="A50" s="18" t="s">
        <v>34</v>
      </c>
      <c r="B50" s="206">
        <v>26.261306964746339</v>
      </c>
      <c r="C50" s="206">
        <v>27.71908856405847</v>
      </c>
      <c r="D50" s="206">
        <v>27.33903697334479</v>
      </c>
      <c r="E50" s="206">
        <v>27.823559759243341</v>
      </c>
      <c r="F50" s="206">
        <v>27.19759243336199</v>
      </c>
      <c r="G50" s="206">
        <v>0</v>
      </c>
      <c r="H50" s="206">
        <v>0</v>
      </c>
      <c r="I50" s="206">
        <v>0</v>
      </c>
      <c r="J50" s="206">
        <v>0</v>
      </c>
      <c r="K50" s="206">
        <v>0.53834909716251067</v>
      </c>
      <c r="L50" s="206">
        <v>0.80335339638865</v>
      </c>
      <c r="M50" s="206">
        <v>0.23009458297506449</v>
      </c>
      <c r="N50" s="206">
        <v>0.57429062768701633</v>
      </c>
      <c r="O50" s="206">
        <v>0.3874462596732588</v>
      </c>
      <c r="P50" s="206">
        <v>0.84445399828030943</v>
      </c>
      <c r="Q50" s="206">
        <v>0.34307824591573521</v>
      </c>
      <c r="R50" s="206">
        <v>0.3441100601891659</v>
      </c>
      <c r="S50" s="206">
        <v>0.46973344797936373</v>
      </c>
      <c r="T50" s="206">
        <v>0.34307824591573521</v>
      </c>
      <c r="U50" s="206">
        <v>0.3821152192605331</v>
      </c>
      <c r="V50" s="206">
        <v>0.43490971625107477</v>
      </c>
      <c r="W50" s="206">
        <v>0.26182287188306103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8.6844368013757525E-3</v>
      </c>
      <c r="C51" s="206">
        <f t="shared" si="16"/>
        <v>0.26852966466036121</v>
      </c>
      <c r="D51" s="206">
        <f t="shared" si="16"/>
        <v>7.2641444539982798</v>
      </c>
      <c r="E51" s="206">
        <f t="shared" si="16"/>
        <v>9.8201203783319002</v>
      </c>
      <c r="F51" s="206">
        <f t="shared" si="16"/>
        <v>12.390627687016339</v>
      </c>
      <c r="G51" s="206">
        <f t="shared" si="16"/>
        <v>6.7899398108340492</v>
      </c>
      <c r="H51" s="206">
        <f t="shared" si="16"/>
        <v>148.6943250214961</v>
      </c>
      <c r="I51" s="206">
        <f t="shared" si="16"/>
        <v>184.3460877042132</v>
      </c>
      <c r="J51" s="206">
        <f t="shared" si="16"/>
        <v>199.98804815133269</v>
      </c>
      <c r="K51" s="206">
        <f t="shared" si="16"/>
        <v>199.9104041272571</v>
      </c>
      <c r="L51" s="206">
        <f t="shared" si="16"/>
        <v>204.15984522785899</v>
      </c>
      <c r="M51" s="206">
        <f t="shared" si="16"/>
        <v>214.2519346517627</v>
      </c>
      <c r="N51" s="206">
        <f t="shared" si="16"/>
        <v>227.887532244196</v>
      </c>
      <c r="O51" s="206">
        <f t="shared" si="16"/>
        <v>283.43353396388648</v>
      </c>
      <c r="P51" s="206">
        <f t="shared" si="16"/>
        <v>317.98495270851242</v>
      </c>
      <c r="Q51" s="206">
        <f t="shared" si="16"/>
        <v>360.26251074806532</v>
      </c>
      <c r="R51" s="206">
        <f t="shared" si="16"/>
        <v>367.3804815133276</v>
      </c>
      <c r="S51" s="206">
        <f t="shared" si="16"/>
        <v>378.28374892519338</v>
      </c>
      <c r="T51" s="206">
        <f t="shared" si="16"/>
        <v>388.39303525365438</v>
      </c>
      <c r="U51" s="206">
        <f t="shared" si="16"/>
        <v>408.08349097162511</v>
      </c>
      <c r="V51" s="206">
        <f t="shared" si="16"/>
        <v>381.99595872742913</v>
      </c>
      <c r="W51" s="206">
        <f t="shared" si="16"/>
        <v>400.91487532244201</v>
      </c>
      <c r="DA51" s="71"/>
    </row>
    <row r="52" spans="1:105" ht="12" customHeight="1" x14ac:dyDescent="0.25">
      <c r="A52" s="18" t="s">
        <v>72</v>
      </c>
      <c r="B52" s="206">
        <v>8.6844368013757525E-3</v>
      </c>
      <c r="C52" s="206">
        <v>0.26852966466036121</v>
      </c>
      <c r="D52" s="206">
        <v>7.2641444539982798</v>
      </c>
      <c r="E52" s="206">
        <v>9.8201203783319002</v>
      </c>
      <c r="F52" s="206">
        <v>12.390627687016339</v>
      </c>
      <c r="G52" s="206">
        <v>6.7899398108340492</v>
      </c>
      <c r="H52" s="206">
        <v>148.6943250214961</v>
      </c>
      <c r="I52" s="206">
        <v>184.3460877042132</v>
      </c>
      <c r="J52" s="206">
        <v>199.98804815133269</v>
      </c>
      <c r="K52" s="206">
        <v>199.9104041272571</v>
      </c>
      <c r="L52" s="206">
        <v>204.15984522785899</v>
      </c>
      <c r="M52" s="206">
        <v>214.2519346517627</v>
      </c>
      <c r="N52" s="206">
        <v>227.887532244196</v>
      </c>
      <c r="O52" s="206">
        <v>283.43353396388648</v>
      </c>
      <c r="P52" s="206">
        <v>317.98495270851242</v>
      </c>
      <c r="Q52" s="206">
        <v>360.26251074806532</v>
      </c>
      <c r="R52" s="206">
        <v>367.3804815133276</v>
      </c>
      <c r="S52" s="206">
        <v>378.28374892519338</v>
      </c>
      <c r="T52" s="206">
        <v>388.39303525365438</v>
      </c>
      <c r="U52" s="206">
        <v>408.08349097162511</v>
      </c>
      <c r="V52" s="206">
        <v>381.99595872742913</v>
      </c>
      <c r="W52" s="206">
        <v>400.91487532244201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44.378675838349103</v>
      </c>
      <c r="C62" s="209">
        <v>37.323817712811703</v>
      </c>
      <c r="D62" s="209">
        <v>40.824161650902838</v>
      </c>
      <c r="E62" s="209">
        <v>41.304041272570927</v>
      </c>
      <c r="F62" s="209">
        <v>38.857609630266552</v>
      </c>
      <c r="G62" s="209">
        <v>40.79148753224419</v>
      </c>
      <c r="H62" s="209">
        <v>15.816079105760959</v>
      </c>
      <c r="I62" s="209">
        <v>41.624677558039551</v>
      </c>
      <c r="J62" s="209">
        <v>43.485382631126399</v>
      </c>
      <c r="K62" s="209">
        <v>38.196732588134132</v>
      </c>
      <c r="L62" s="209">
        <v>45.7268271711092</v>
      </c>
      <c r="M62" s="209">
        <v>49.878245915735157</v>
      </c>
      <c r="N62" s="209">
        <v>46.159329320722257</v>
      </c>
      <c r="O62" s="209">
        <v>49.22811693895099</v>
      </c>
      <c r="P62" s="209">
        <v>47.932760103181423</v>
      </c>
      <c r="Q62" s="209">
        <v>45.106792777300079</v>
      </c>
      <c r="R62" s="209">
        <v>46.718056749785028</v>
      </c>
      <c r="S62" s="209">
        <v>50.866723989681859</v>
      </c>
      <c r="T62" s="209">
        <v>66.424075666380048</v>
      </c>
      <c r="U62" s="209">
        <v>60.596818572656908</v>
      </c>
      <c r="V62" s="209">
        <v>69.85743766122097</v>
      </c>
      <c r="W62" s="209">
        <v>60.880997420464318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459.93164230438526</v>
      </c>
      <c r="C63" s="286">
        <f t="shared" si="18"/>
        <v>409.51410146173691</v>
      </c>
      <c r="D63" s="286">
        <f t="shared" si="18"/>
        <v>414.36861564918314</v>
      </c>
      <c r="E63" s="286">
        <f t="shared" si="18"/>
        <v>414.31883061049018</v>
      </c>
      <c r="F63" s="286">
        <f t="shared" si="18"/>
        <v>432.02751504729167</v>
      </c>
      <c r="G63" s="286">
        <f t="shared" si="18"/>
        <v>400.68280309544298</v>
      </c>
      <c r="H63" s="286">
        <f t="shared" si="18"/>
        <v>528.54187446259675</v>
      </c>
      <c r="I63" s="286">
        <f t="shared" si="18"/>
        <v>456.946173688736</v>
      </c>
      <c r="J63" s="286">
        <f t="shared" si="18"/>
        <v>464.53284608770423</v>
      </c>
      <c r="K63" s="286">
        <f t="shared" si="18"/>
        <v>380.22261392949275</v>
      </c>
      <c r="L63" s="286">
        <f t="shared" si="18"/>
        <v>476.49544282029217</v>
      </c>
      <c r="M63" s="286">
        <f t="shared" si="18"/>
        <v>414.77755803955279</v>
      </c>
      <c r="N63" s="286">
        <f t="shared" si="18"/>
        <v>367.35021496130685</v>
      </c>
      <c r="O63" s="286">
        <f t="shared" si="18"/>
        <v>427.49140154772124</v>
      </c>
      <c r="P63" s="286">
        <f t="shared" si="18"/>
        <v>413.37300085984521</v>
      </c>
      <c r="Q63" s="286">
        <f t="shared" si="18"/>
        <v>415.70146173688744</v>
      </c>
      <c r="R63" s="286">
        <f t="shared" si="18"/>
        <v>419.09931212381758</v>
      </c>
      <c r="S63" s="286">
        <f t="shared" si="18"/>
        <v>434.97970765262244</v>
      </c>
      <c r="T63" s="286">
        <f t="shared" si="18"/>
        <v>460.65786758383496</v>
      </c>
      <c r="U63" s="286">
        <f t="shared" si="18"/>
        <v>475.05141874462589</v>
      </c>
      <c r="V63" s="286">
        <f t="shared" si="18"/>
        <v>461.58323301805683</v>
      </c>
      <c r="W63" s="286">
        <f t="shared" si="18"/>
        <v>465.73104041272552</v>
      </c>
      <c r="DA63" s="118"/>
    </row>
    <row r="64" spans="1:105" ht="12" customHeight="1" x14ac:dyDescent="0.25">
      <c r="A64" s="51" t="s">
        <v>43</v>
      </c>
      <c r="B64" s="243">
        <f>NFM_fec!B5</f>
        <v>438.03013552798592</v>
      </c>
      <c r="C64" s="243">
        <f>NFM_fec!C5</f>
        <v>386.66567519992333</v>
      </c>
      <c r="D64" s="243">
        <f>NFM_fec!D5</f>
        <v>401.59072882299688</v>
      </c>
      <c r="E64" s="243">
        <f>NFM_fec!E5</f>
        <v>398.03555779173729</v>
      </c>
      <c r="F64" s="243">
        <f>NFM_fec!F5</f>
        <v>400.56195857246649</v>
      </c>
      <c r="G64" s="243">
        <f>NFM_fec!G5</f>
        <v>379.49163789726953</v>
      </c>
      <c r="H64" s="243">
        <f>NFM_fec!H5</f>
        <v>497.58762039119227</v>
      </c>
      <c r="I64" s="243">
        <f>NFM_fec!I5</f>
        <v>429.42791177270948</v>
      </c>
      <c r="J64" s="243">
        <f>NFM_fec!J5</f>
        <v>437.70329344650389</v>
      </c>
      <c r="K64" s="243">
        <f>NFM_fec!K5</f>
        <v>352.52235579944619</v>
      </c>
      <c r="L64" s="243">
        <f>NFM_fec!L5</f>
        <v>451.37054056416139</v>
      </c>
      <c r="M64" s="243">
        <f>NFM_fec!M5</f>
        <v>393.58483949075821</v>
      </c>
      <c r="N64" s="243">
        <f>NFM_fec!N5</f>
        <v>348.60579976634898</v>
      </c>
      <c r="O64" s="243">
        <f>NFM_fec!O5</f>
        <v>405.5586058048537</v>
      </c>
      <c r="P64" s="243">
        <f>NFM_fec!P5</f>
        <v>395.14580342335091</v>
      </c>
      <c r="Q64" s="243">
        <f>NFM_fec!Q5</f>
        <v>397.65454440105992</v>
      </c>
      <c r="R64" s="243">
        <f>NFM_fec!R5</f>
        <v>399.9135357178389</v>
      </c>
      <c r="S64" s="243">
        <f>NFM_fec!S5</f>
        <v>415.30878738161812</v>
      </c>
      <c r="T64" s="243">
        <f>NFM_fec!T5</f>
        <v>442.10577142074692</v>
      </c>
      <c r="U64" s="243">
        <f>NFM_fec!U5</f>
        <v>454.53283496126858</v>
      </c>
      <c r="V64" s="243">
        <f>NFM_fec!V5</f>
        <v>446.66032595090093</v>
      </c>
      <c r="W64" s="243">
        <f>NFM_fec!W5</f>
        <v>448.25868101158358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21.901506776399341</v>
      </c>
      <c r="C68" s="244">
        <f>NFM_fec!C115</f>
        <v>22.848426261813579</v>
      </c>
      <c r="D68" s="244">
        <f>NFM_fec!D115</f>
        <v>12.777886826186259</v>
      </c>
      <c r="E68" s="244">
        <f>NFM_fec!E115</f>
        <v>16.283272818752891</v>
      </c>
      <c r="F68" s="244">
        <f>NFM_fec!F115</f>
        <v>31.465556474825181</v>
      </c>
      <c r="G68" s="244">
        <f>NFM_fec!G115</f>
        <v>21.19116519817344</v>
      </c>
      <c r="H68" s="244">
        <f>NFM_fec!H115</f>
        <v>30.95425407140447</v>
      </c>
      <c r="I68" s="244">
        <f>NFM_fec!I115</f>
        <v>27.518261916026511</v>
      </c>
      <c r="J68" s="244">
        <f>NFM_fec!J115</f>
        <v>26.82955264120034</v>
      </c>
      <c r="K68" s="244">
        <f>NFM_fec!K115</f>
        <v>27.70025813004656</v>
      </c>
      <c r="L68" s="244">
        <f>NFM_fec!L115</f>
        <v>25.124902256130781</v>
      </c>
      <c r="M68" s="244">
        <f>NFM_fec!M115</f>
        <v>21.19271854879457</v>
      </c>
      <c r="N68" s="244">
        <f>NFM_fec!N115</f>
        <v>18.74441519495787</v>
      </c>
      <c r="O68" s="244">
        <f>NFM_fec!O115</f>
        <v>21.93279574286753</v>
      </c>
      <c r="P68" s="244">
        <f>NFM_fec!P115</f>
        <v>18.22719743649429</v>
      </c>
      <c r="Q68" s="244">
        <f>NFM_fec!Q115</f>
        <v>18.046917335827509</v>
      </c>
      <c r="R68" s="244">
        <f>NFM_fec!R115</f>
        <v>19.185776405978689</v>
      </c>
      <c r="S68" s="244">
        <f>NFM_fec!S115</f>
        <v>19.67092027100432</v>
      </c>
      <c r="T68" s="244">
        <f>NFM_fec!T115</f>
        <v>18.552096163088031</v>
      </c>
      <c r="U68" s="244">
        <f>NFM_fec!U115</f>
        <v>20.518583783357311</v>
      </c>
      <c r="V68" s="244">
        <f>NFM_fec!V115</f>
        <v>14.92290706715591</v>
      </c>
      <c r="W68" s="244">
        <f>NFM_fec!W115</f>
        <v>17.47235940114194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1335.2476561187991</v>
      </c>
      <c r="C70" s="205">
        <f t="shared" si="20"/>
        <v>1192.6348509586744</v>
      </c>
      <c r="D70" s="205">
        <f t="shared" si="20"/>
        <v>1190.1207887982823</v>
      </c>
      <c r="E70" s="205">
        <f t="shared" si="20"/>
        <v>1188.3948011980285</v>
      </c>
      <c r="F70" s="205">
        <f t="shared" si="20"/>
        <v>1255.3497680383261</v>
      </c>
      <c r="G70" s="205">
        <f t="shared" si="20"/>
        <v>1158.1949602823813</v>
      </c>
      <c r="H70" s="205">
        <f t="shared" si="20"/>
        <v>1526.920540917569</v>
      </c>
      <c r="I70" s="205">
        <f t="shared" si="20"/>
        <v>1179.5402084419791</v>
      </c>
      <c r="J70" s="205">
        <f t="shared" si="20"/>
        <v>1184.2590567627974</v>
      </c>
      <c r="K70" s="205">
        <f t="shared" si="20"/>
        <v>928.88514288144415</v>
      </c>
      <c r="L70" s="205">
        <f t="shared" si="20"/>
        <v>1212.4903748407846</v>
      </c>
      <c r="M70" s="205">
        <f t="shared" si="20"/>
        <v>990.73591236147718</v>
      </c>
      <c r="N70" s="205">
        <f t="shared" si="20"/>
        <v>836.20711512108505</v>
      </c>
      <c r="O70" s="205">
        <f t="shared" si="20"/>
        <v>971.31426300165776</v>
      </c>
      <c r="P70" s="205">
        <f t="shared" si="20"/>
        <v>897.02421624161275</v>
      </c>
      <c r="Q70" s="205">
        <f t="shared" si="20"/>
        <v>876.93456024206591</v>
      </c>
      <c r="R70" s="205">
        <f t="shared" si="20"/>
        <v>877.76752824181256</v>
      </c>
      <c r="S70" s="205">
        <f t="shared" si="20"/>
        <v>905.56173180157316</v>
      </c>
      <c r="T70" s="205">
        <f t="shared" si="20"/>
        <v>929.7152413210016</v>
      </c>
      <c r="U70" s="205">
        <f t="shared" si="20"/>
        <v>978.13599048131493</v>
      </c>
      <c r="V70" s="205">
        <f t="shared" si="20"/>
        <v>926.599787641028</v>
      </c>
      <c r="W70" s="205">
        <f t="shared" si="20"/>
        <v>953.38543680126531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1335.2476561187991</v>
      </c>
      <c r="C71" s="215">
        <f>NFM_emi!C5+(NFM_emi!C34-NFM_emi!C70)+NFM_emi!C72+(NFM_emi!C115-NFM_emi!C158)</f>
        <v>1192.6348509586744</v>
      </c>
      <c r="D71" s="215">
        <f>NFM_emi!D5+(NFM_emi!D34-NFM_emi!D70)+NFM_emi!D72+(NFM_emi!D115-NFM_emi!D158)</f>
        <v>1190.1207887982823</v>
      </c>
      <c r="E71" s="215">
        <f>NFM_emi!E5+(NFM_emi!E34-NFM_emi!E70)+NFM_emi!E72+(NFM_emi!E115-NFM_emi!E158)</f>
        <v>1188.3948011980285</v>
      </c>
      <c r="F71" s="215">
        <f>NFM_emi!F5+(NFM_emi!F34-NFM_emi!F70)+NFM_emi!F72+(NFM_emi!F115-NFM_emi!F158)</f>
        <v>1255.3497680383261</v>
      </c>
      <c r="G71" s="215">
        <f>NFM_emi!G5+(NFM_emi!G34-NFM_emi!G70)+NFM_emi!G72+(NFM_emi!G115-NFM_emi!G158)</f>
        <v>1158.1949602823813</v>
      </c>
      <c r="H71" s="215">
        <f>NFM_emi!H5+(NFM_emi!H34-NFM_emi!H70)+NFM_emi!H72+(NFM_emi!H115-NFM_emi!H158)</f>
        <v>1526.920540917569</v>
      </c>
      <c r="I71" s="215">
        <f>NFM_emi!I5+(NFM_emi!I34-NFM_emi!I70)+NFM_emi!I72+(NFM_emi!I115-NFM_emi!I158)</f>
        <v>1179.5402084419791</v>
      </c>
      <c r="J71" s="215">
        <f>NFM_emi!J5+(NFM_emi!J34-NFM_emi!J70)+NFM_emi!J72+(NFM_emi!J115-NFM_emi!J158)</f>
        <v>1184.2590567627974</v>
      </c>
      <c r="K71" s="215">
        <f>NFM_emi!K5+(NFM_emi!K34-NFM_emi!K70)+NFM_emi!K72+(NFM_emi!K115-NFM_emi!K158)</f>
        <v>928.88514288144415</v>
      </c>
      <c r="L71" s="215">
        <f>NFM_emi!L5+(NFM_emi!L34-NFM_emi!L70)+NFM_emi!L72+(NFM_emi!L115-NFM_emi!L158)</f>
        <v>1212.4903748407846</v>
      </c>
      <c r="M71" s="215">
        <f>NFM_emi!M5+(NFM_emi!M34-NFM_emi!M70)+NFM_emi!M72+(NFM_emi!M115-NFM_emi!M158)</f>
        <v>990.73591236147718</v>
      </c>
      <c r="N71" s="215">
        <f>NFM_emi!N5+(NFM_emi!N34-NFM_emi!N70)+NFM_emi!N72+(NFM_emi!N115-NFM_emi!N158)</f>
        <v>836.20711512108505</v>
      </c>
      <c r="O71" s="215">
        <f>NFM_emi!O5+(NFM_emi!O34-NFM_emi!O70)+NFM_emi!O72+(NFM_emi!O115-NFM_emi!O158)</f>
        <v>971.31426300165776</v>
      </c>
      <c r="P71" s="215">
        <f>NFM_emi!P5+(NFM_emi!P34-NFM_emi!P70)+NFM_emi!P72+(NFM_emi!P115-NFM_emi!P158)</f>
        <v>897.02421624161275</v>
      </c>
      <c r="Q71" s="215">
        <f>NFM_emi!Q5+(NFM_emi!Q34-NFM_emi!Q70)+NFM_emi!Q72+(NFM_emi!Q115-NFM_emi!Q158)</f>
        <v>876.93456024206591</v>
      </c>
      <c r="R71" s="215">
        <f>NFM_emi!R5+(NFM_emi!R34-NFM_emi!R70)+NFM_emi!R72+(NFM_emi!R115-NFM_emi!R158)</f>
        <v>877.76752824181256</v>
      </c>
      <c r="S71" s="215">
        <f>NFM_emi!S5+(NFM_emi!S34-NFM_emi!S70)+NFM_emi!S72+(NFM_emi!S115-NFM_emi!S158)</f>
        <v>905.56173180157316</v>
      </c>
      <c r="T71" s="215">
        <f>NFM_emi!T5+(NFM_emi!T34-NFM_emi!T70)+NFM_emi!T72+(NFM_emi!T115-NFM_emi!T158)</f>
        <v>929.7152413210016</v>
      </c>
      <c r="U71" s="215">
        <f>NFM_emi!U5+(NFM_emi!U34-NFM_emi!U70)+NFM_emi!U72+(NFM_emi!U115-NFM_emi!U158)</f>
        <v>978.13599048131493</v>
      </c>
      <c r="V71" s="215">
        <f>NFM_emi!V5+(NFM_emi!V34-NFM_emi!V70)+NFM_emi!V72+(NFM_emi!V115-NFM_emi!V158)</f>
        <v>926.599787641028</v>
      </c>
      <c r="W71" s="215">
        <f>NFM_emi!W5+(NFM_emi!W34-NFM_emi!W70)+NFM_emi!W72+(NFM_emi!W115-NFM_emi!W158)</f>
        <v>953.38543680126531</v>
      </c>
      <c r="DA71" s="85"/>
    </row>
    <row r="72" spans="1:105" ht="12" customHeight="1" x14ac:dyDescent="0.25">
      <c r="A72" s="14" t="s">
        <v>147</v>
      </c>
      <c r="B72" s="206">
        <f>NFM_emi!B70+NFM_emi!B158</f>
        <v>0</v>
      </c>
      <c r="C72" s="206">
        <f>NFM_emi!C70+NFM_emi!C158</f>
        <v>0</v>
      </c>
      <c r="D72" s="206">
        <f>NFM_emi!D70+NFM_emi!D158</f>
        <v>0</v>
      </c>
      <c r="E72" s="206">
        <f>NFM_emi!E70+NFM_emi!E158</f>
        <v>0</v>
      </c>
      <c r="F72" s="206">
        <f>NFM_emi!F70+NFM_emi!F158</f>
        <v>0</v>
      </c>
      <c r="G72" s="206">
        <f>NFM_emi!G70+NFM_emi!G158</f>
        <v>0</v>
      </c>
      <c r="H72" s="206">
        <f>NFM_emi!H70+NFM_emi!H158</f>
        <v>0</v>
      </c>
      <c r="I72" s="206">
        <f>NFM_emi!I70+NFM_emi!I158</f>
        <v>0</v>
      </c>
      <c r="J72" s="206">
        <f>NFM_emi!J70+NFM_emi!J158</f>
        <v>0</v>
      </c>
      <c r="K72" s="206">
        <f>NFM_emi!K70+NFM_emi!K158</f>
        <v>0</v>
      </c>
      <c r="L72" s="206">
        <f>NFM_emi!L70+NFM_emi!L158</f>
        <v>0</v>
      </c>
      <c r="M72" s="206">
        <f>NFM_emi!M70+NFM_emi!M158</f>
        <v>0</v>
      </c>
      <c r="N72" s="206">
        <f>NFM_emi!N70+NFM_emi!N158</f>
        <v>0</v>
      </c>
      <c r="O72" s="206">
        <f>NFM_emi!O70+NFM_emi!O158</f>
        <v>0</v>
      </c>
      <c r="P72" s="206">
        <f>NFM_emi!P70+NFM_emi!P158</f>
        <v>0</v>
      </c>
      <c r="Q72" s="206">
        <f>NFM_emi!Q70+NFM_emi!Q158</f>
        <v>0</v>
      </c>
      <c r="R72" s="206">
        <f>NFM_emi!R70+NFM_emi!R158</f>
        <v>0</v>
      </c>
      <c r="S72" s="206">
        <f>NFM_emi!S70+NFM_emi!S158</f>
        <v>0</v>
      </c>
      <c r="T72" s="206">
        <f>NFM_emi!T70+NFM_emi!T158</f>
        <v>0</v>
      </c>
      <c r="U72" s="206">
        <f>NFM_emi!U70+NFM_emi!U158</f>
        <v>0</v>
      </c>
      <c r="V72" s="206">
        <f>NFM_emi!V70+NFM_emi!V158</f>
        <v>0</v>
      </c>
      <c r="W72" s="206">
        <f>NFM_emi!W70+NFM_emi!W158</f>
        <v>0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1335.2476561187991</v>
      </c>
      <c r="C73" s="212">
        <f t="shared" si="21"/>
        <v>1192.6348509586744</v>
      </c>
      <c r="D73" s="212">
        <f t="shared" si="21"/>
        <v>1190.1207887982823</v>
      </c>
      <c r="E73" s="212">
        <f t="shared" si="21"/>
        <v>1188.3948011980285</v>
      </c>
      <c r="F73" s="212">
        <f t="shared" si="21"/>
        <v>1255.3497680383261</v>
      </c>
      <c r="G73" s="212">
        <f t="shared" si="21"/>
        <v>1158.1949602823813</v>
      </c>
      <c r="H73" s="212">
        <f t="shared" si="21"/>
        <v>1526.920540917569</v>
      </c>
      <c r="I73" s="212">
        <f t="shared" si="21"/>
        <v>1179.5402084419791</v>
      </c>
      <c r="J73" s="212">
        <f t="shared" si="21"/>
        <v>1184.2590567627974</v>
      </c>
      <c r="K73" s="212">
        <f t="shared" si="21"/>
        <v>928.88514288144415</v>
      </c>
      <c r="L73" s="212">
        <f t="shared" si="21"/>
        <v>1212.4903748407846</v>
      </c>
      <c r="M73" s="212">
        <f t="shared" si="21"/>
        <v>990.73591236147718</v>
      </c>
      <c r="N73" s="212">
        <f t="shared" si="21"/>
        <v>836.20711512108505</v>
      </c>
      <c r="O73" s="212">
        <f t="shared" si="21"/>
        <v>971.31426300165776</v>
      </c>
      <c r="P73" s="212">
        <f t="shared" si="21"/>
        <v>897.02421624161275</v>
      </c>
      <c r="Q73" s="212">
        <f t="shared" si="21"/>
        <v>876.93456024206591</v>
      </c>
      <c r="R73" s="212">
        <f t="shared" si="21"/>
        <v>877.76752824181256</v>
      </c>
      <c r="S73" s="212">
        <f t="shared" si="21"/>
        <v>905.56173180157316</v>
      </c>
      <c r="T73" s="212">
        <f t="shared" si="21"/>
        <v>929.7152413210016</v>
      </c>
      <c r="U73" s="212">
        <f t="shared" si="21"/>
        <v>978.13599048131493</v>
      </c>
      <c r="V73" s="212">
        <f t="shared" si="21"/>
        <v>926.599787641028</v>
      </c>
      <c r="W73" s="212">
        <f t="shared" si="21"/>
        <v>953.38543680126531</v>
      </c>
      <c r="DA73" s="109"/>
    </row>
    <row r="74" spans="1:105" ht="12" customHeight="1" x14ac:dyDescent="0.25">
      <c r="A74" s="51" t="s">
        <v>43</v>
      </c>
      <c r="B74" s="243">
        <f>NFM_emi!B$5</f>
        <v>1279.5707694973539</v>
      </c>
      <c r="C74" s="243">
        <f>NFM_emi!C$5</f>
        <v>1133.6842940784979</v>
      </c>
      <c r="D74" s="243">
        <f>NFM_emi!D$5</f>
        <v>1157.990559974465</v>
      </c>
      <c r="E74" s="243">
        <f>NFM_emi!E$5</f>
        <v>1147.506972694697</v>
      </c>
      <c r="F74" s="243">
        <f>NFM_emi!F$5</f>
        <v>1173.8335786843729</v>
      </c>
      <c r="G74" s="243">
        <f>NFM_emi!G$5</f>
        <v>1105.039722966425</v>
      </c>
      <c r="H74" s="243">
        <f>NFM_emi!H$5</f>
        <v>1439.428634270477</v>
      </c>
      <c r="I74" s="243">
        <f>NFM_emi!I$5</f>
        <v>1114.5169699921289</v>
      </c>
      <c r="J74" s="243">
        <f>NFM_emi!J$5</f>
        <v>1121.782799769936</v>
      </c>
      <c r="K74" s="243">
        <f>NFM_emi!K$5</f>
        <v>867.13885555703553</v>
      </c>
      <c r="L74" s="243">
        <f>NFM_emi!L$5</f>
        <v>1154.298372686912</v>
      </c>
      <c r="M74" s="243">
        <f>NFM_emi!M$5</f>
        <v>945.84232051019342</v>
      </c>
      <c r="N74" s="243">
        <f>NFM_emi!N$5</f>
        <v>798.44772429634031</v>
      </c>
      <c r="O74" s="243">
        <f>NFM_emi!O$5</f>
        <v>926.58564771662896</v>
      </c>
      <c r="P74" s="243">
        <f>NFM_emi!P$5</f>
        <v>861.46643241477409</v>
      </c>
      <c r="Q74" s="243">
        <f>NFM_emi!Q$5</f>
        <v>842.29144061820159</v>
      </c>
      <c r="R74" s="243">
        <f>NFM_emi!R$5</f>
        <v>841.30487619185988</v>
      </c>
      <c r="S74" s="243">
        <f>NFM_emi!S$5</f>
        <v>868.64705550466317</v>
      </c>
      <c r="T74" s="243">
        <f>NFM_emi!T$5</f>
        <v>897.12246198888829</v>
      </c>
      <c r="U74" s="243">
        <f>NFM_emi!U$5</f>
        <v>940.5638928841521</v>
      </c>
      <c r="V74" s="243">
        <f>NFM_emi!V$5</f>
        <v>900.82694040417653</v>
      </c>
      <c r="W74" s="243">
        <f>NFM_emi!W$5</f>
        <v>921.73521928863306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55.676886621445092</v>
      </c>
      <c r="C78" s="244">
        <f>NFM_emi!C$115</f>
        <v>58.950556880176549</v>
      </c>
      <c r="D78" s="244">
        <f>NFM_emi!D$115</f>
        <v>32.130228823817276</v>
      </c>
      <c r="E78" s="244">
        <f>NFM_emi!E$115</f>
        <v>40.887828503331619</v>
      </c>
      <c r="F78" s="244">
        <f>NFM_emi!F$115</f>
        <v>81.516189353953209</v>
      </c>
      <c r="G78" s="244">
        <f>NFM_emi!G$115</f>
        <v>53.155237315956455</v>
      </c>
      <c r="H78" s="244">
        <f>NFM_emi!H$115</f>
        <v>87.491906647092122</v>
      </c>
      <c r="I78" s="244">
        <f>NFM_emi!I$115</f>
        <v>65.023238449850183</v>
      </c>
      <c r="J78" s="244">
        <f>NFM_emi!J$115</f>
        <v>62.476256992861465</v>
      </c>
      <c r="K78" s="244">
        <f>NFM_emi!K$115</f>
        <v>61.746287324408591</v>
      </c>
      <c r="L78" s="244">
        <f>NFM_emi!L$115</f>
        <v>58.192002153872679</v>
      </c>
      <c r="M78" s="244">
        <f>NFM_emi!M$115</f>
        <v>44.893591851283709</v>
      </c>
      <c r="N78" s="244">
        <f>NFM_emi!N$115</f>
        <v>37.759390824744756</v>
      </c>
      <c r="O78" s="244">
        <f>NFM_emi!O$115</f>
        <v>44.728615285028859</v>
      </c>
      <c r="P78" s="244">
        <f>NFM_emi!P$115</f>
        <v>35.557783826838659</v>
      </c>
      <c r="Q78" s="244">
        <f>NFM_emi!Q$115</f>
        <v>34.643119623864351</v>
      </c>
      <c r="R78" s="244">
        <f>NFM_emi!R$115</f>
        <v>36.462652049952652</v>
      </c>
      <c r="S78" s="244">
        <f>NFM_emi!S$115</f>
        <v>36.914676296909946</v>
      </c>
      <c r="T78" s="244">
        <f>NFM_emi!T$115</f>
        <v>32.592779332113352</v>
      </c>
      <c r="U78" s="244">
        <f>NFM_emi!U$115</f>
        <v>37.572097597162802</v>
      </c>
      <c r="V78" s="244">
        <f>NFM_emi!V$115</f>
        <v>25.772847236851518</v>
      </c>
      <c r="W78" s="244">
        <f>NFM_emi!W$115</f>
        <v>31.650217512632253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>
        <f t="shared" ref="B81:W81" si="23">IF(B$4=0,"",B$4/B$11*1000)</f>
        <v>188.04556759287266</v>
      </c>
      <c r="C81" s="289">
        <f t="shared" si="23"/>
        <v>226.0118102487952</v>
      </c>
      <c r="D81" s="289">
        <f t="shared" si="23"/>
        <v>189.8618417546588</v>
      </c>
      <c r="E81" s="289">
        <f t="shared" si="23"/>
        <v>204.07393368958918</v>
      </c>
      <c r="F81" s="289">
        <f t="shared" si="23"/>
        <v>245.95859735540742</v>
      </c>
      <c r="G81" s="289">
        <f t="shared" si="23"/>
        <v>134.57017404546119</v>
      </c>
      <c r="H81" s="289">
        <f t="shared" si="23"/>
        <v>190.65412615809163</v>
      </c>
      <c r="I81" s="289">
        <f t="shared" si="23"/>
        <v>145.80106283545379</v>
      </c>
      <c r="J81" s="289">
        <f t="shared" si="23"/>
        <v>124.98712913571401</v>
      </c>
      <c r="K81" s="289">
        <f t="shared" si="23"/>
        <v>63.950108362935801</v>
      </c>
      <c r="L81" s="289">
        <f t="shared" si="23"/>
        <v>101.59480712128465</v>
      </c>
      <c r="M81" s="289">
        <f t="shared" si="23"/>
        <v>73.659529152566776</v>
      </c>
      <c r="N81" s="289">
        <f t="shared" si="23"/>
        <v>66.18999506817768</v>
      </c>
      <c r="O81" s="289">
        <f t="shared" si="23"/>
        <v>74.935400516795866</v>
      </c>
      <c r="P81" s="289">
        <f t="shared" si="23"/>
        <v>87.134802665299844</v>
      </c>
      <c r="Q81" s="289">
        <f t="shared" si="23"/>
        <v>95.209808429182644</v>
      </c>
      <c r="R81" s="289">
        <f t="shared" si="23"/>
        <v>74.275854299692327</v>
      </c>
      <c r="S81" s="289">
        <f t="shared" si="23"/>
        <v>107.49297754439674</v>
      </c>
      <c r="T81" s="289">
        <f t="shared" si="23"/>
        <v>117.39594450373532</v>
      </c>
      <c r="U81" s="289">
        <f t="shared" si="23"/>
        <v>132.06550449022717</v>
      </c>
      <c r="V81" s="289">
        <f t="shared" si="23"/>
        <v>106.21348911311738</v>
      </c>
      <c r="W81" s="289">
        <f t="shared" si="23"/>
        <v>79.660116834838021</v>
      </c>
      <c r="DA81" s="83"/>
    </row>
    <row r="82" spans="1:105" ht="12" customHeight="1" x14ac:dyDescent="0.25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659.50228831370441</v>
      </c>
      <c r="C83" s="291">
        <f t="shared" si="25"/>
        <v>670.70828690140513</v>
      </c>
      <c r="D83" s="291">
        <f t="shared" si="25"/>
        <v>647.29372428275019</v>
      </c>
      <c r="E83" s="291">
        <f t="shared" si="25"/>
        <v>541.13643164194718</v>
      </c>
      <c r="F83" s="291">
        <f t="shared" si="25"/>
        <v>299.47990269094203</v>
      </c>
      <c r="G83" s="291">
        <f t="shared" si="25"/>
        <v>262.76068500440181</v>
      </c>
      <c r="H83" s="291">
        <f t="shared" si="25"/>
        <v>341.43531134099692</v>
      </c>
      <c r="I83" s="291">
        <f t="shared" si="25"/>
        <v>253.4795691648788</v>
      </c>
      <c r="J83" s="291">
        <f t="shared" si="25"/>
        <v>227.77897832583449</v>
      </c>
      <c r="K83" s="291">
        <f t="shared" si="25"/>
        <v>798.58125369025436</v>
      </c>
      <c r="L83" s="291">
        <f t="shared" si="25"/>
        <v>314.51912287314855</v>
      </c>
      <c r="M83" s="291">
        <f t="shared" si="25"/>
        <v>423.43102072970993</v>
      </c>
      <c r="N83" s="291">
        <f t="shared" si="25"/>
        <v>386.85357529613191</v>
      </c>
      <c r="O83" s="291">
        <f t="shared" si="25"/>
        <v>586.70771398852446</v>
      </c>
      <c r="P83" s="291">
        <f t="shared" si="25"/>
        <v>876.95033468036979</v>
      </c>
      <c r="Q83" s="291">
        <f t="shared" si="25"/>
        <v>858.12732424338117</v>
      </c>
      <c r="R83" s="291">
        <f t="shared" si="25"/>
        <v>912.13737416755941</v>
      </c>
      <c r="S83" s="291">
        <f t="shared" si="25"/>
        <v>872.30658359888014</v>
      </c>
      <c r="T83" s="291">
        <f t="shared" si="25"/>
        <v>807.76156551995723</v>
      </c>
      <c r="U83" s="291">
        <f t="shared" si="25"/>
        <v>1104.2334289945597</v>
      </c>
      <c r="V83" s="291">
        <f t="shared" si="25"/>
        <v>1062.2950003423143</v>
      </c>
      <c r="W83" s="291">
        <f t="shared" si="25"/>
        <v>978.22315924314785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>
        <f t="shared" ref="B85:W85" si="26">IF(B$64=0,"",B$64/B$11)</f>
        <v>0.36502511293998824</v>
      </c>
      <c r="C85" s="254">
        <f t="shared" si="26"/>
        <v>0.35151425018174848</v>
      </c>
      <c r="D85" s="254">
        <f t="shared" si="26"/>
        <v>0.36508248074817901</v>
      </c>
      <c r="E85" s="254">
        <f t="shared" si="26"/>
        <v>0.36185050708339755</v>
      </c>
      <c r="F85" s="254">
        <f t="shared" si="26"/>
        <v>0.36414723506587865</v>
      </c>
      <c r="G85" s="254">
        <f t="shared" si="26"/>
        <v>0.21082868772070529</v>
      </c>
      <c r="H85" s="254">
        <f t="shared" si="26"/>
        <v>0.27400199360748473</v>
      </c>
      <c r="I85" s="254">
        <f t="shared" si="26"/>
        <v>0.23817410525385993</v>
      </c>
      <c r="J85" s="254">
        <f t="shared" si="26"/>
        <v>0.23158904415158937</v>
      </c>
      <c r="K85" s="254">
        <f t="shared" si="26"/>
        <v>0.28315048658590053</v>
      </c>
      <c r="L85" s="254">
        <f t="shared" si="26"/>
        <v>0.24398407598062777</v>
      </c>
      <c r="M85" s="254">
        <f t="shared" si="26"/>
        <v>0.2042474517336576</v>
      </c>
      <c r="N85" s="254">
        <f t="shared" si="26"/>
        <v>0.18099989603652594</v>
      </c>
      <c r="O85" s="254">
        <f t="shared" si="26"/>
        <v>0.20959101075186237</v>
      </c>
      <c r="P85" s="254">
        <f t="shared" si="26"/>
        <v>0.20253500944302968</v>
      </c>
      <c r="Q85" s="254">
        <f t="shared" si="26"/>
        <v>0.20053179243623798</v>
      </c>
      <c r="R85" s="254">
        <f t="shared" si="26"/>
        <v>0.20331140605889114</v>
      </c>
      <c r="S85" s="254">
        <f t="shared" si="26"/>
        <v>0.21440825368178529</v>
      </c>
      <c r="T85" s="254">
        <f t="shared" si="26"/>
        <v>0.23591556639314137</v>
      </c>
      <c r="U85" s="254">
        <f t="shared" si="26"/>
        <v>0.24011243262613238</v>
      </c>
      <c r="V85" s="254">
        <f t="shared" si="26"/>
        <v>0.23720675833823734</v>
      </c>
      <c r="W85" s="254">
        <f t="shared" si="26"/>
        <v>0.23805559267742091</v>
      </c>
      <c r="DA85" s="83"/>
    </row>
    <row r="86" spans="1:105" ht="12" customHeight="1" x14ac:dyDescent="0.25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0.36502511293998902</v>
      </c>
      <c r="C89" s="255">
        <f t="shared" si="30"/>
        <v>0.35151425018174737</v>
      </c>
      <c r="D89" s="255">
        <f t="shared" si="30"/>
        <v>0.36508248074817884</v>
      </c>
      <c r="E89" s="255">
        <f t="shared" si="30"/>
        <v>0.36185050708339761</v>
      </c>
      <c r="F89" s="255">
        <f t="shared" si="30"/>
        <v>0.32107710688597124</v>
      </c>
      <c r="G89" s="255">
        <f t="shared" si="30"/>
        <v>0.21191165198173439</v>
      </c>
      <c r="H89" s="255">
        <f t="shared" si="30"/>
        <v>0.28140230974004066</v>
      </c>
      <c r="I89" s="255">
        <f t="shared" si="30"/>
        <v>0.2446067725869023</v>
      </c>
      <c r="J89" s="255">
        <f t="shared" si="30"/>
        <v>0.23848491236622524</v>
      </c>
      <c r="K89" s="255">
        <f t="shared" si="30"/>
        <v>0.29158166452680589</v>
      </c>
      <c r="L89" s="255">
        <f t="shared" si="30"/>
        <v>0.25124902256130782</v>
      </c>
      <c r="M89" s="255">
        <f t="shared" si="30"/>
        <v>0.2119271854879457</v>
      </c>
      <c r="N89" s="255">
        <f t="shared" si="30"/>
        <v>0.1874441519495787</v>
      </c>
      <c r="O89" s="255">
        <f t="shared" si="30"/>
        <v>0.21932795742867531</v>
      </c>
      <c r="P89" s="255">
        <f t="shared" si="30"/>
        <v>0.2119441562383057</v>
      </c>
      <c r="Q89" s="255">
        <f t="shared" si="30"/>
        <v>0.20984787599799429</v>
      </c>
      <c r="R89" s="255">
        <f t="shared" si="30"/>
        <v>0.21317529339976321</v>
      </c>
      <c r="S89" s="255">
        <f t="shared" si="30"/>
        <v>0.22481051738290653</v>
      </c>
      <c r="T89" s="255">
        <f t="shared" si="30"/>
        <v>0.24736128217450706</v>
      </c>
      <c r="U89" s="255">
        <f t="shared" si="30"/>
        <v>0.25176176421297314</v>
      </c>
      <c r="V89" s="255">
        <f t="shared" si="30"/>
        <v>0.24871511778593183</v>
      </c>
      <c r="W89" s="255">
        <f t="shared" si="30"/>
        <v>0.24960513430202771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>
        <f>IF(NFM_ued!B$5=0,"",NFM_ued!B$5/B$11)</f>
        <v>0.14663163701265233</v>
      </c>
      <c r="C91" s="254">
        <f>IF(NFM_ued!C$5=0,"",NFM_ued!C$5/C$11)</f>
        <v>0.14113911310064245</v>
      </c>
      <c r="D91" s="254">
        <f>IF(NFM_ued!D$5=0,"",NFM_ued!D$5/D$11)</f>
        <v>0.1474825906709531</v>
      </c>
      <c r="E91" s="254">
        <f>IF(NFM_ued!E$5=0,"",NFM_ued!E$5/E$11)</f>
        <v>0.14617337622970691</v>
      </c>
      <c r="F91" s="254">
        <f>IF(NFM_ued!F$5=0,"",NFM_ued!F$5/F$11)</f>
        <v>0.14629460179715917</v>
      </c>
      <c r="G91" s="254">
        <f>IF(NFM_ued!G$5=0,"",NFM_ued!G$5/G$11)</f>
        <v>8.7162712541967058E-2</v>
      </c>
      <c r="H91" s="254">
        <f>IF(NFM_ued!H$5=0,"",NFM_ued!H$5/H$11)</f>
        <v>0.11560822894582985</v>
      </c>
      <c r="I91" s="254">
        <f>IF(NFM_ued!I$5=0,"",NFM_ued!I$5/I$11)</f>
        <v>0.10434615810385496</v>
      </c>
      <c r="J91" s="254">
        <f>IF(NFM_ued!J$5=0,"",NFM_ued!J$5/J$11)</f>
        <v>0.1025975511276762</v>
      </c>
      <c r="K91" s="254">
        <f>IF(NFM_ued!K$5=0,"",NFM_ued!K$5/K$11)</f>
        <v>0.12754479057943094</v>
      </c>
      <c r="L91" s="254">
        <f>IF(NFM_ued!L$5=0,"",NFM_ued!L$5/L$11)</f>
        <v>0.10814778558258956</v>
      </c>
      <c r="M91" s="254">
        <f>IF(NFM_ued!M$5=0,"",NFM_ued!M$5/M$11)</f>
        <v>9.3151101272146694E-2</v>
      </c>
      <c r="N91" s="254">
        <f>IF(NFM_ued!N$5=0,"",NFM_ued!N$5/N$11)</f>
        <v>8.4761348068443709E-2</v>
      </c>
      <c r="O91" s="254">
        <f>IF(NFM_ued!O$5=0,"",NFM_ued!O$5/O$11)</f>
        <v>9.8469347175016653E-2</v>
      </c>
      <c r="P91" s="254">
        <f>IF(NFM_ued!P$5=0,"",NFM_ued!P$5/P$11)</f>
        <v>9.6778144925142598E-2</v>
      </c>
      <c r="Q91" s="254">
        <f>IF(NFM_ued!Q$5=0,"",NFM_ued!Q$5/Q$11)</f>
        <v>9.6921237657159459E-2</v>
      </c>
      <c r="R91" s="254">
        <f>IF(NFM_ued!R$5=0,"",NFM_ued!R$5/R$11)</f>
        <v>9.9637377980462835E-2</v>
      </c>
      <c r="S91" s="254">
        <f>IF(NFM_ued!S$5=0,"",NFM_ued!S$5/S$11)</f>
        <v>0.10516703718883615</v>
      </c>
      <c r="T91" s="254">
        <f>IF(NFM_ued!T$5=0,"",NFM_ued!T$5/T$11)</f>
        <v>0.11615354455188416</v>
      </c>
      <c r="U91" s="254">
        <f>IF(NFM_ued!U$5=0,"",NFM_ued!U$5/U$11)</f>
        <v>0.11788830785819589</v>
      </c>
      <c r="V91" s="254">
        <f>IF(NFM_ued!V$5=0,"",NFM_ued!V$5/V$11)</f>
        <v>0.11683811296254934</v>
      </c>
      <c r="W91" s="254">
        <f>IF(NFM_ued!W$5=0,"",NFM_ued!W$5/W$11)</f>
        <v>0.11702625910893924</v>
      </c>
      <c r="DA91" s="83"/>
    </row>
    <row r="92" spans="1:105" ht="12" customHeight="1" x14ac:dyDescent="0.25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0.16449284390819466</v>
      </c>
      <c r="C95" s="255">
        <f>IF(NFM_ued!C$115=0,"",NFM_ued!C$115/C$15)</f>
        <v>0.15767172357642353</v>
      </c>
      <c r="D95" s="255">
        <f>IF(NFM_ued!D$115=0,"",NFM_ued!D$115/D$15)</f>
        <v>0.1650638810574572</v>
      </c>
      <c r="E95" s="255">
        <f>IF(NFM_ued!E$115=0,"",NFM_ued!E$115/E$15)</f>
        <v>0.16366023968444635</v>
      </c>
      <c r="F95" s="255">
        <f>IF(NFM_ued!F$115=0,"",NFM_ued!F$115/F$15)</f>
        <v>0.14683438414278582</v>
      </c>
      <c r="G95" s="255">
        <f>IF(NFM_ued!G$115=0,"",NFM_ued!G$115/G$15)</f>
        <v>9.8513727601387796E-2</v>
      </c>
      <c r="H95" s="255">
        <f>IF(NFM_ued!H$115=0,"",NFM_ued!H$115/H$15)</f>
        <v>0.12743738972843791</v>
      </c>
      <c r="I95" s="255">
        <f>IF(NFM_ued!I$115=0,"",NFM_ued!I$115/I$15)</f>
        <v>0.11740262067435209</v>
      </c>
      <c r="J95" s="255">
        <f>IF(NFM_ued!J$115=0,"",NFM_ued!J$115/J$15)</f>
        <v>0.11503185126403671</v>
      </c>
      <c r="K95" s="255">
        <f>IF(NFM_ued!K$115=0,"",NFM_ued!K$115/K$15)</f>
        <v>0.14266424621392093</v>
      </c>
      <c r="L95" s="255">
        <f>IF(NFM_ued!L$115=0,"",NFM_ued!L$115/L$15)</f>
        <v>0.1213620982280489</v>
      </c>
      <c r="M95" s="255">
        <f>IF(NFM_ued!M$115=0,"",NFM_ued!M$115/M$15)</f>
        <v>0.1048333084065905</v>
      </c>
      <c r="N95" s="255">
        <f>IF(NFM_ued!N$115=0,"",NFM_ued!N$115/N$15)</f>
        <v>9.4069251984955249E-2</v>
      </c>
      <c r="O95" s="255">
        <f>IF(NFM_ued!O$115=0,"",NFM_ued!O$115/O$15)</f>
        <v>0.111080746156884</v>
      </c>
      <c r="P95" s="255">
        <f>IF(NFM_ued!P$115=0,"",NFM_ued!P$115/P$15)</f>
        <v>0.10880515995265685</v>
      </c>
      <c r="Q95" s="255">
        <f>IF(NFM_ued!Q$115=0,"",NFM_ued!Q$115/Q$15)</f>
        <v>0.10842922393033462</v>
      </c>
      <c r="R95" s="255">
        <f>IF(NFM_ued!R$115=0,"",NFM_ued!R$115/R$15)</f>
        <v>0.11037170806776458</v>
      </c>
      <c r="S95" s="255">
        <f>IF(NFM_ued!S$115=0,"",NFM_ued!S$115/S$15)</f>
        <v>0.11664446437847703</v>
      </c>
      <c r="T95" s="255">
        <f>IF(NFM_ued!T$115=0,"",NFM_ued!T$115/T$15)</f>
        <v>0.12968135346138734</v>
      </c>
      <c r="U95" s="255">
        <f>IF(NFM_ued!U$115=0,"",NFM_ued!U$115/U$15)</f>
        <v>0.13111745145357842</v>
      </c>
      <c r="V95" s="255">
        <f>IF(NFM_ued!V$115=0,"",NFM_ued!V$115/V$15)</f>
        <v>0.13070832310515482</v>
      </c>
      <c r="W95" s="255">
        <f>IF(NFM_ued!W$115=0,"",NFM_ued!W$115/W$15)</f>
        <v>0.13024530352957889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2.9031437137676317</v>
      </c>
      <c r="C96" s="294">
        <f t="shared" si="31"/>
        <v>2.9123169304833052</v>
      </c>
      <c r="D96" s="294">
        <f t="shared" si="31"/>
        <v>2.8721306195782796</v>
      </c>
      <c r="E96" s="294">
        <f t="shared" si="31"/>
        <v>2.8683098942110679</v>
      </c>
      <c r="F96" s="294">
        <f t="shared" si="31"/>
        <v>2.905717169196758</v>
      </c>
      <c r="G96" s="294">
        <f t="shared" si="31"/>
        <v>2.8905532040178383</v>
      </c>
      <c r="H96" s="294">
        <f t="shared" si="31"/>
        <v>2.8889301201916866</v>
      </c>
      <c r="I96" s="294">
        <f t="shared" si="31"/>
        <v>2.5813548211161121</v>
      </c>
      <c r="J96" s="294">
        <f t="shared" si="31"/>
        <v>2.5493548340803618</v>
      </c>
      <c r="K96" s="294">
        <f t="shared" si="31"/>
        <v>2.4430034112955039</v>
      </c>
      <c r="L96" s="294">
        <f t="shared" si="31"/>
        <v>2.5446001490890842</v>
      </c>
      <c r="M96" s="294">
        <f t="shared" si="31"/>
        <v>2.3885957500791339</v>
      </c>
      <c r="N96" s="294">
        <f t="shared" si="31"/>
        <v>2.2763212897783744</v>
      </c>
      <c r="O96" s="294">
        <f t="shared" si="31"/>
        <v>2.2721258474089545</v>
      </c>
      <c r="P96" s="294">
        <f t="shared" si="31"/>
        <v>2.1700116223743171</v>
      </c>
      <c r="Q96" s="294">
        <f t="shared" si="31"/>
        <v>2.1095296527898899</v>
      </c>
      <c r="R96" s="294">
        <f t="shared" si="31"/>
        <v>2.0944141468370803</v>
      </c>
      <c r="S96" s="294">
        <f t="shared" si="31"/>
        <v>2.0818482238825737</v>
      </c>
      <c r="T96" s="294">
        <f t="shared" si="31"/>
        <v>2.0182337190882844</v>
      </c>
      <c r="U96" s="294">
        <f t="shared" si="31"/>
        <v>2.0590107762779528</v>
      </c>
      <c r="V96" s="294">
        <f t="shared" si="31"/>
        <v>2.0074381419413041</v>
      </c>
      <c r="W96" s="294">
        <f t="shared" si="31"/>
        <v>2.0470729972311617</v>
      </c>
      <c r="DA96" s="119"/>
    </row>
    <row r="97" spans="1:105" ht="12" customHeight="1" x14ac:dyDescent="0.25">
      <c r="A97" s="50" t="s">
        <v>43</v>
      </c>
      <c r="B97" s="257">
        <f t="shared" ref="B97:W97" si="32">IF(B$64=0,"",B$74/B$64)</f>
        <v>2.9211934652738103</v>
      </c>
      <c r="C97" s="257">
        <f t="shared" si="32"/>
        <v>2.9319496577820949</v>
      </c>
      <c r="D97" s="257">
        <f t="shared" si="32"/>
        <v>2.8835091969587152</v>
      </c>
      <c r="E97" s="257">
        <f t="shared" si="32"/>
        <v>2.8829257844725089</v>
      </c>
      <c r="F97" s="257">
        <f t="shared" si="32"/>
        <v>2.930466944159432</v>
      </c>
      <c r="G97" s="257">
        <f t="shared" si="32"/>
        <v>2.9118947892748173</v>
      </c>
      <c r="H97" s="257">
        <f t="shared" si="32"/>
        <v>2.8928144014893906</v>
      </c>
      <c r="I97" s="257">
        <f t="shared" si="32"/>
        <v>2.5953528856364327</v>
      </c>
      <c r="J97" s="257">
        <f t="shared" si="32"/>
        <v>2.5628840736768188</v>
      </c>
      <c r="K97" s="257">
        <f t="shared" si="32"/>
        <v>2.4598123815170472</v>
      </c>
      <c r="L97" s="257">
        <f t="shared" si="32"/>
        <v>2.5573188078339615</v>
      </c>
      <c r="M97" s="257">
        <f t="shared" si="32"/>
        <v>2.4031472394464592</v>
      </c>
      <c r="N97" s="257">
        <f t="shared" si="32"/>
        <v>2.2904028700368588</v>
      </c>
      <c r="O97" s="257">
        <f t="shared" si="32"/>
        <v>2.2847145503860484</v>
      </c>
      <c r="P97" s="257">
        <f t="shared" si="32"/>
        <v>2.180122944370023</v>
      </c>
      <c r="Q97" s="257">
        <f t="shared" si="32"/>
        <v>2.1181486606341835</v>
      </c>
      <c r="R97" s="257">
        <f t="shared" si="32"/>
        <v>2.1037169314155122</v>
      </c>
      <c r="S97" s="257">
        <f t="shared" si="32"/>
        <v>2.0915691694875758</v>
      </c>
      <c r="T97" s="257">
        <f t="shared" si="32"/>
        <v>2.0292032359267873</v>
      </c>
      <c r="U97" s="257">
        <f t="shared" si="32"/>
        <v>2.0692980144422326</v>
      </c>
      <c r="V97" s="257">
        <f t="shared" si="32"/>
        <v>2.01680536207552</v>
      </c>
      <c r="W97" s="257">
        <f t="shared" si="32"/>
        <v>2.0562573762287366</v>
      </c>
      <c r="DA97" s="83"/>
    </row>
    <row r="98" spans="1:105" ht="12" customHeight="1" x14ac:dyDescent="0.25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2.5421486836440623</v>
      </c>
      <c r="C101" s="258">
        <f t="shared" si="36"/>
        <v>2.5800707761960928</v>
      </c>
      <c r="D101" s="258">
        <f t="shared" si="36"/>
        <v>2.5145181876217162</v>
      </c>
      <c r="E101" s="258">
        <f t="shared" si="36"/>
        <v>2.5110325767091797</v>
      </c>
      <c r="F101" s="258">
        <f t="shared" si="36"/>
        <v>2.5906482670717206</v>
      </c>
      <c r="G101" s="258">
        <f t="shared" si="36"/>
        <v>2.5083678419220732</v>
      </c>
      <c r="H101" s="258">
        <f t="shared" si="36"/>
        <v>2.8264905510327614</v>
      </c>
      <c r="I101" s="258">
        <f t="shared" si="36"/>
        <v>2.3629122598030419</v>
      </c>
      <c r="J101" s="258">
        <f t="shared" si="36"/>
        <v>2.3286358079978151</v>
      </c>
      <c r="K101" s="258">
        <f t="shared" si="36"/>
        <v>2.2290870732873134</v>
      </c>
      <c r="L101" s="258">
        <f t="shared" si="36"/>
        <v>2.3161085985786523</v>
      </c>
      <c r="M101" s="258">
        <f t="shared" si="36"/>
        <v>2.1183498354833401</v>
      </c>
      <c r="N101" s="258">
        <f t="shared" si="36"/>
        <v>2.0144341891712787</v>
      </c>
      <c r="O101" s="258">
        <f t="shared" si="36"/>
        <v>2.039348554074528</v>
      </c>
      <c r="P101" s="258">
        <f t="shared" si="36"/>
        <v>1.9508091658482429</v>
      </c>
      <c r="Q101" s="258">
        <f t="shared" si="36"/>
        <v>1.9196142465333597</v>
      </c>
      <c r="R101" s="258">
        <f t="shared" si="36"/>
        <v>1.9005043777425721</v>
      </c>
      <c r="S101" s="258">
        <f t="shared" si="36"/>
        <v>1.8766115559587506</v>
      </c>
      <c r="T101" s="258">
        <f t="shared" si="36"/>
        <v>1.7568246221664809</v>
      </c>
      <c r="U101" s="258">
        <f t="shared" si="36"/>
        <v>1.8311252859292195</v>
      </c>
      <c r="V101" s="258">
        <f t="shared" si="36"/>
        <v>1.7270661219606087</v>
      </c>
      <c r="W101" s="258">
        <f t="shared" si="36"/>
        <v>1.8114449677908806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IE: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438.03013552798592</v>
      </c>
      <c r="C5" s="225">
        <v>386.66567519992333</v>
      </c>
      <c r="D5" s="225">
        <v>401.59072882299688</v>
      </c>
      <c r="E5" s="225">
        <v>398.03555779173729</v>
      </c>
      <c r="F5" s="225">
        <v>400.56195857246649</v>
      </c>
      <c r="G5" s="225">
        <v>379.49163789726953</v>
      </c>
      <c r="H5" s="225">
        <v>497.58762039119227</v>
      </c>
      <c r="I5" s="225">
        <v>429.42791177270948</v>
      </c>
      <c r="J5" s="225">
        <v>437.70329344650389</v>
      </c>
      <c r="K5" s="225">
        <v>352.52235579944619</v>
      </c>
      <c r="L5" s="225">
        <v>451.37054056416139</v>
      </c>
      <c r="M5" s="225">
        <v>393.58483949075821</v>
      </c>
      <c r="N5" s="225">
        <v>348.60579976634898</v>
      </c>
      <c r="O5" s="225">
        <v>405.5586058048537</v>
      </c>
      <c r="P5" s="225">
        <v>395.14580342335091</v>
      </c>
      <c r="Q5" s="225">
        <v>397.65454440105992</v>
      </c>
      <c r="R5" s="225">
        <v>399.9135357178389</v>
      </c>
      <c r="S5" s="225">
        <v>415.30878738161812</v>
      </c>
      <c r="T5" s="225">
        <v>442.10577142074692</v>
      </c>
      <c r="U5" s="225">
        <v>454.53283496126858</v>
      </c>
      <c r="V5" s="225">
        <v>446.66032595090093</v>
      </c>
      <c r="W5" s="225">
        <v>448.25868101158358</v>
      </c>
      <c r="DA5" s="89" t="s">
        <v>476</v>
      </c>
    </row>
    <row r="6" spans="1:105" ht="12" customHeight="1" x14ac:dyDescent="0.25">
      <c r="A6" s="55" t="s">
        <v>92</v>
      </c>
      <c r="B6" s="261">
        <v>0.6570452032916847</v>
      </c>
      <c r="C6" s="261">
        <v>0.57999851279955184</v>
      </c>
      <c r="D6" s="261">
        <v>0.60238609323409364</v>
      </c>
      <c r="E6" s="261">
        <v>0.59705333668713123</v>
      </c>
      <c r="F6" s="261">
        <v>0.60084293785825549</v>
      </c>
      <c r="G6" s="261">
        <v>0.56923745684648897</v>
      </c>
      <c r="H6" s="261">
        <v>0.74638143058618556</v>
      </c>
      <c r="I6" s="261">
        <v>0.64414186765962722</v>
      </c>
      <c r="J6" s="261">
        <v>0.65655494017055427</v>
      </c>
      <c r="K6" s="261">
        <v>0.52878353369960518</v>
      </c>
      <c r="L6" s="261">
        <v>0.67705581084646216</v>
      </c>
      <c r="M6" s="261">
        <v>0.5903772592365506</v>
      </c>
      <c r="N6" s="261">
        <v>0.52290869964983544</v>
      </c>
      <c r="O6" s="261">
        <v>0.60833790870777515</v>
      </c>
      <c r="P6" s="261">
        <v>0.59271870513551728</v>
      </c>
      <c r="Q6" s="261">
        <v>0.59648181660225008</v>
      </c>
      <c r="R6" s="261">
        <v>0.5998703035773405</v>
      </c>
      <c r="S6" s="261">
        <v>0.62296318107292614</v>
      </c>
      <c r="T6" s="261">
        <v>0.66315865713141042</v>
      </c>
      <c r="U6" s="261">
        <v>0.68179925244230666</v>
      </c>
      <c r="V6" s="261">
        <v>0.66999048892663093</v>
      </c>
      <c r="W6" s="261">
        <v>0.67238802151775412</v>
      </c>
      <c r="DA6" s="67" t="s">
        <v>477</v>
      </c>
    </row>
    <row r="7" spans="1:105" ht="12" customHeight="1" x14ac:dyDescent="0.25">
      <c r="A7" s="202" t="s">
        <v>93</v>
      </c>
      <c r="B7" s="226">
        <v>0.32852260164584229</v>
      </c>
      <c r="C7" s="226">
        <v>0.28999925639977592</v>
      </c>
      <c r="D7" s="226">
        <v>0.30119304661704682</v>
      </c>
      <c r="E7" s="226">
        <v>0.29852666834356573</v>
      </c>
      <c r="F7" s="226">
        <v>0.30042146892912791</v>
      </c>
      <c r="G7" s="226">
        <v>0.28461872842324448</v>
      </c>
      <c r="H7" s="226">
        <v>0.37319071529309289</v>
      </c>
      <c r="I7" s="226">
        <v>0.32207093382981372</v>
      </c>
      <c r="J7" s="226">
        <v>0.3282774700852773</v>
      </c>
      <c r="K7" s="226">
        <v>0.26439176684980259</v>
      </c>
      <c r="L7" s="226">
        <v>0.33852790542323119</v>
      </c>
      <c r="M7" s="226">
        <v>0.29518862961827541</v>
      </c>
      <c r="N7" s="226">
        <v>0.26145434982491778</v>
      </c>
      <c r="O7" s="226">
        <v>0.30416895435388758</v>
      </c>
      <c r="P7" s="226">
        <v>0.29635935256775858</v>
      </c>
      <c r="Q7" s="226">
        <v>0.29824090830112521</v>
      </c>
      <c r="R7" s="226">
        <v>0.29993515178867031</v>
      </c>
      <c r="S7" s="226">
        <v>0.31148159053646313</v>
      </c>
      <c r="T7" s="226">
        <v>0.33157932856570521</v>
      </c>
      <c r="U7" s="226">
        <v>0.34089962622115327</v>
      </c>
      <c r="V7" s="226">
        <v>0.33499524446331552</v>
      </c>
      <c r="W7" s="226">
        <v>0.33619401075887712</v>
      </c>
      <c r="DA7" s="174" t="s">
        <v>478</v>
      </c>
    </row>
    <row r="8" spans="1:105" ht="12" customHeight="1" x14ac:dyDescent="0.25">
      <c r="A8" s="202" t="s">
        <v>94</v>
      </c>
      <c r="B8" s="226">
        <v>8.322572575027996</v>
      </c>
      <c r="C8" s="226">
        <v>7.3466478287943193</v>
      </c>
      <c r="D8" s="226">
        <v>7.6302238476318482</v>
      </c>
      <c r="E8" s="226">
        <v>7.5626755980369902</v>
      </c>
      <c r="F8" s="226">
        <v>7.6106772128712334</v>
      </c>
      <c r="G8" s="226">
        <v>7.2103411200555207</v>
      </c>
      <c r="H8" s="226">
        <v>9.4541647874250092</v>
      </c>
      <c r="I8" s="226">
        <v>8.1591303236886041</v>
      </c>
      <c r="J8" s="226">
        <v>8.316362575493681</v>
      </c>
      <c r="K8" s="226">
        <v>6.6979247601949936</v>
      </c>
      <c r="L8" s="226">
        <v>8.5760402707218493</v>
      </c>
      <c r="M8" s="226">
        <v>7.4781119503296374</v>
      </c>
      <c r="N8" s="226">
        <v>6.6235101955645774</v>
      </c>
      <c r="O8" s="226">
        <v>7.7056135102984804</v>
      </c>
      <c r="P8" s="226">
        <v>7.5077702650498814</v>
      </c>
      <c r="Q8" s="226">
        <v>7.5554363436284966</v>
      </c>
      <c r="R8" s="226">
        <v>7.5983571786463067</v>
      </c>
      <c r="S8" s="226">
        <v>7.8908669602570569</v>
      </c>
      <c r="T8" s="226">
        <v>8.4000096569978595</v>
      </c>
      <c r="U8" s="226">
        <v>8.6361238642692086</v>
      </c>
      <c r="V8" s="226">
        <v>8.4865461930706552</v>
      </c>
      <c r="W8" s="226">
        <v>8.5169149392248791</v>
      </c>
      <c r="DA8" s="174" t="s">
        <v>479</v>
      </c>
    </row>
    <row r="9" spans="1:105" ht="12" customHeight="1" x14ac:dyDescent="0.25">
      <c r="A9" s="202" t="s">
        <v>95</v>
      </c>
      <c r="B9" s="226">
        <v>0.21901506776389559</v>
      </c>
      <c r="C9" s="226">
        <v>0.1933328375998514</v>
      </c>
      <c r="D9" s="226">
        <v>0.20079536441136531</v>
      </c>
      <c r="E9" s="226">
        <v>0.19901777889571109</v>
      </c>
      <c r="F9" s="226">
        <v>0.20028097928608579</v>
      </c>
      <c r="G9" s="226">
        <v>0.1897458189488303</v>
      </c>
      <c r="H9" s="226">
        <v>0.24879381019539609</v>
      </c>
      <c r="I9" s="226">
        <v>0.2147139558865431</v>
      </c>
      <c r="J9" s="226">
        <v>0.21885164672351889</v>
      </c>
      <c r="K9" s="226">
        <v>0.176261177899869</v>
      </c>
      <c r="L9" s="226">
        <v>0.2256852702821549</v>
      </c>
      <c r="M9" s="226">
        <v>0.19679241974551759</v>
      </c>
      <c r="N9" s="226">
        <v>0.1743028998832791</v>
      </c>
      <c r="O9" s="226">
        <v>0.2027793029025925</v>
      </c>
      <c r="P9" s="226">
        <v>0.1975729017118398</v>
      </c>
      <c r="Q9" s="226">
        <v>0.19882727220075069</v>
      </c>
      <c r="R9" s="226">
        <v>0.1999567678591142</v>
      </c>
      <c r="S9" s="226">
        <v>0.20765439369097599</v>
      </c>
      <c r="T9" s="226">
        <v>0.22105288571047091</v>
      </c>
      <c r="U9" s="226">
        <v>0.2272664174807697</v>
      </c>
      <c r="V9" s="226">
        <v>0.22333016297554439</v>
      </c>
      <c r="W9" s="226">
        <v>0.22412934050591871</v>
      </c>
      <c r="DA9" s="174" t="s">
        <v>480</v>
      </c>
    </row>
    <row r="10" spans="1:105" ht="12" customHeight="1" x14ac:dyDescent="0.25">
      <c r="A10" s="56" t="s">
        <v>96</v>
      </c>
      <c r="B10" s="262">
        <v>1.3223549034306561</v>
      </c>
      <c r="C10" s="262">
        <v>1.147794992899803</v>
      </c>
      <c r="D10" s="262">
        <v>1.2021340246280781</v>
      </c>
      <c r="E10" s="262">
        <v>1.175050340217457</v>
      </c>
      <c r="F10" s="262">
        <v>1.129806182949125</v>
      </c>
      <c r="G10" s="262">
        <v>1.172627924766781</v>
      </c>
      <c r="H10" s="262">
        <v>1.214111465094305</v>
      </c>
      <c r="I10" s="262">
        <v>1.12454424262674</v>
      </c>
      <c r="J10" s="262">
        <v>1.145530816838896</v>
      </c>
      <c r="K10" s="262">
        <v>0.91650371419000143</v>
      </c>
      <c r="L10" s="262">
        <v>1.183261180981821</v>
      </c>
      <c r="M10" s="262">
        <v>1.0411116027850491</v>
      </c>
      <c r="N10" s="262">
        <v>0.91521272754064875</v>
      </c>
      <c r="O10" s="262">
        <v>1.0557949987276629</v>
      </c>
      <c r="P10" s="262">
        <v>1.0223387291810671</v>
      </c>
      <c r="Q10" s="262">
        <v>1.0212801063272241</v>
      </c>
      <c r="R10" s="262">
        <v>1.0276418388256181</v>
      </c>
      <c r="S10" s="262">
        <v>1.0695963594022559</v>
      </c>
      <c r="T10" s="262">
        <v>1.152523415275029</v>
      </c>
      <c r="U10" s="262">
        <v>1.176329861467674</v>
      </c>
      <c r="V10" s="262">
        <v>1.169199974257489</v>
      </c>
      <c r="W10" s="262">
        <v>1.1618883236536821</v>
      </c>
      <c r="DA10" s="68" t="s">
        <v>481</v>
      </c>
    </row>
    <row r="11" spans="1:105" ht="12" customHeight="1" x14ac:dyDescent="0.25">
      <c r="A11" s="37" t="s">
        <v>160</v>
      </c>
      <c r="B11" s="228">
        <v>8.9658908043271715E-2</v>
      </c>
      <c r="C11" s="228">
        <v>4.3757319836083393E-2</v>
      </c>
      <c r="D11" s="228">
        <v>6.0968036818879127E-2</v>
      </c>
      <c r="E11" s="228">
        <v>6.4533408303015155E-2</v>
      </c>
      <c r="F11" s="228">
        <v>4.8516476091732159E-2</v>
      </c>
      <c r="G11" s="228">
        <v>3.8605798204615148E-2</v>
      </c>
      <c r="H11" s="228">
        <v>1.177903155160862E-2</v>
      </c>
      <c r="I11" s="228">
        <v>5.7112478014058176E-3</v>
      </c>
      <c r="J11" s="228">
        <v>1.1147026557632561E-2</v>
      </c>
      <c r="K11" s="228">
        <v>1.327724736257983E-2</v>
      </c>
      <c r="L11" s="228">
        <v>1.4553717585965289E-2</v>
      </c>
      <c r="M11" s="228">
        <v>8.2648152879029411E-3</v>
      </c>
      <c r="N11" s="228">
        <v>8.5866197296217417E-3</v>
      </c>
      <c r="O11" s="228">
        <v>9.2421348538273048E-3</v>
      </c>
      <c r="P11" s="228">
        <v>9.3369594102016406E-3</v>
      </c>
      <c r="Q11" s="228">
        <v>5.5075810644215229E-3</v>
      </c>
      <c r="R11" s="228">
        <v>4.9809542160072894E-3</v>
      </c>
      <c r="S11" s="228">
        <v>5.9232957686919836E-3</v>
      </c>
      <c r="T11" s="228">
        <v>6.0170419509572616E-3</v>
      </c>
      <c r="U11" s="228">
        <v>3.3950409323979629E-3</v>
      </c>
      <c r="V11" s="228">
        <v>1.08285120552283E-2</v>
      </c>
      <c r="W11" s="228">
        <v>3.7301370121486759E-3</v>
      </c>
      <c r="DA11" s="69" t="s">
        <v>482</v>
      </c>
    </row>
    <row r="12" spans="1:105" ht="12" customHeight="1" x14ac:dyDescent="0.25">
      <c r="A12" s="37" t="s">
        <v>162</v>
      </c>
      <c r="B12" s="228">
        <v>1.445096022017497E-4</v>
      </c>
      <c r="C12" s="228">
        <v>4.95824207568987E-3</v>
      </c>
      <c r="D12" s="228">
        <v>0.10693202305540089</v>
      </c>
      <c r="E12" s="228">
        <v>0.13566424605575039</v>
      </c>
      <c r="F12" s="228">
        <v>0.18315919819357321</v>
      </c>
      <c r="G12" s="228">
        <v>9.7094848933812414E-2</v>
      </c>
      <c r="H12" s="228">
        <v>1.1318361920136719</v>
      </c>
      <c r="I12" s="228">
        <v>0.80271411876130816</v>
      </c>
      <c r="J12" s="228">
        <v>0.81913476150395959</v>
      </c>
      <c r="K12" s="228">
        <v>0.67314410732279839</v>
      </c>
      <c r="L12" s="228">
        <v>0.83382094462386103</v>
      </c>
      <c r="M12" s="228">
        <v>0.70915473462920686</v>
      </c>
      <c r="N12" s="228">
        <v>0.64585631289725987</v>
      </c>
      <c r="O12" s="228">
        <v>0.78330663273561496</v>
      </c>
      <c r="P12" s="228">
        <v>0.78231040140532693</v>
      </c>
      <c r="Q12" s="228">
        <v>0.81940043482386626</v>
      </c>
      <c r="R12" s="228">
        <v>0.82127886839463982</v>
      </c>
      <c r="S12" s="228">
        <v>0.84156900812576307</v>
      </c>
      <c r="T12" s="228">
        <v>0.84080571322305986</v>
      </c>
      <c r="U12" s="228">
        <v>0.90132022210723206</v>
      </c>
      <c r="V12" s="228">
        <v>0.82793027152936804</v>
      </c>
      <c r="W12" s="228">
        <v>0.88209595974666077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1.2325514857851829</v>
      </c>
      <c r="C15" s="228">
        <v>1.0990794309880301</v>
      </c>
      <c r="D15" s="228">
        <v>1.0342339647537979</v>
      </c>
      <c r="E15" s="228">
        <v>0.97485268585869123</v>
      </c>
      <c r="F15" s="228">
        <v>0.89813050866381994</v>
      </c>
      <c r="G15" s="228">
        <v>1.036927277628354</v>
      </c>
      <c r="H15" s="228">
        <v>7.0496241529024409E-2</v>
      </c>
      <c r="I15" s="228">
        <v>0.3161188760640255</v>
      </c>
      <c r="J15" s="228">
        <v>0.31524902877730437</v>
      </c>
      <c r="K15" s="228">
        <v>0.23008235950462319</v>
      </c>
      <c r="L15" s="228">
        <v>0.33488651877199471</v>
      </c>
      <c r="M15" s="228">
        <v>0.32369205286793912</v>
      </c>
      <c r="N15" s="228">
        <v>0.26076979491376723</v>
      </c>
      <c r="O15" s="228">
        <v>0.26324623113822071</v>
      </c>
      <c r="P15" s="228">
        <v>0.23069136836553819</v>
      </c>
      <c r="Q15" s="228">
        <v>0.19637209043893611</v>
      </c>
      <c r="R15" s="228">
        <v>0.20138201621497079</v>
      </c>
      <c r="S15" s="228">
        <v>0.22210405550780091</v>
      </c>
      <c r="T15" s="228">
        <v>0.30570066010101199</v>
      </c>
      <c r="U15" s="228">
        <v>0.27161459842804447</v>
      </c>
      <c r="V15" s="228">
        <v>0.33044119067289252</v>
      </c>
      <c r="W15" s="228">
        <v>0.2760622268948722</v>
      </c>
      <c r="DA15" s="69" t="s">
        <v>486</v>
      </c>
    </row>
    <row r="16" spans="1:105" ht="12" customHeight="1" x14ac:dyDescent="0.25">
      <c r="A16" s="57" t="s">
        <v>487</v>
      </c>
      <c r="B16" s="296">
        <v>240.19564925662419</v>
      </c>
      <c r="C16" s="296">
        <v>213.02079768120461</v>
      </c>
      <c r="D16" s="296">
        <v>220.11299401373219</v>
      </c>
      <c r="E16" s="296">
        <v>218.29646250494761</v>
      </c>
      <c r="F16" s="296">
        <v>220.76833352743941</v>
      </c>
      <c r="G16" s="296">
        <v>205.3682264754151</v>
      </c>
      <c r="H16" s="296">
        <v>274.44953839139828</v>
      </c>
      <c r="I16" s="296">
        <v>232.81897074210161</v>
      </c>
      <c r="J16" s="296">
        <v>237.0892132258756</v>
      </c>
      <c r="K16" s="296">
        <v>190.756064599198</v>
      </c>
      <c r="L16" s="296">
        <v>244.4151384414848</v>
      </c>
      <c r="M16" s="296">
        <v>211.34394142925819</v>
      </c>
      <c r="N16" s="296">
        <v>186.86015813843781</v>
      </c>
      <c r="O16" s="296">
        <v>218.09387897091329</v>
      </c>
      <c r="P16" s="296">
        <v>212.38385207978251</v>
      </c>
      <c r="Q16" s="296">
        <v>214.20029346259389</v>
      </c>
      <c r="R16" s="296">
        <v>215.22675765893399</v>
      </c>
      <c r="S16" s="296">
        <v>223.10964091210991</v>
      </c>
      <c r="T16" s="296">
        <v>235.14259556600149</v>
      </c>
      <c r="U16" s="296">
        <v>243.24812029454679</v>
      </c>
      <c r="V16" s="296">
        <v>236.80127062488549</v>
      </c>
      <c r="W16" s="296">
        <v>239.5278817127064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0.57642347811477357</v>
      </c>
      <c r="L17" s="231">
        <v>0.74554774068292051</v>
      </c>
      <c r="M17" s="231">
        <v>0.44037215224937221</v>
      </c>
      <c r="N17" s="231">
        <v>0.33751229361790758</v>
      </c>
      <c r="O17" s="231">
        <v>5.0536294059101448E-2</v>
      </c>
      <c r="P17" s="231">
        <v>0</v>
      </c>
      <c r="Q17" s="231">
        <v>1.9086634114678772E-2</v>
      </c>
      <c r="R17" s="231">
        <v>0</v>
      </c>
      <c r="S17" s="231">
        <v>2.539068922642616E-2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4.1411165782067352</v>
      </c>
      <c r="C19" s="231">
        <v>5.7504434153400226</v>
      </c>
      <c r="D19" s="231">
        <v>6.4917825759753676</v>
      </c>
      <c r="E19" s="231">
        <v>4.1790989025157081</v>
      </c>
      <c r="F19" s="231">
        <v>0.84798689978519515</v>
      </c>
      <c r="G19" s="231">
        <v>1.530476771721039</v>
      </c>
      <c r="H19" s="231">
        <v>1.5931037755400039</v>
      </c>
      <c r="I19" s="231">
        <v>1.6496373447095449</v>
      </c>
      <c r="J19" s="231">
        <v>1.369129230229494</v>
      </c>
      <c r="K19" s="231">
        <v>0.91017841733568283</v>
      </c>
      <c r="L19" s="231">
        <v>1.2031345569078731</v>
      </c>
      <c r="M19" s="231">
        <v>0.59830371563458851</v>
      </c>
      <c r="N19" s="231">
        <v>1.0835768024286689</v>
      </c>
      <c r="O19" s="231">
        <v>1.159798121243738</v>
      </c>
      <c r="P19" s="231">
        <v>2.8365988896105581</v>
      </c>
      <c r="Q19" s="231">
        <v>2.254104889407476</v>
      </c>
      <c r="R19" s="231">
        <v>0.92072042419513711</v>
      </c>
      <c r="S19" s="231">
        <v>1.3430155358643601</v>
      </c>
      <c r="T19" s="231">
        <v>1.00260502905103</v>
      </c>
      <c r="U19" s="231">
        <v>0.70119515196308102</v>
      </c>
      <c r="V19" s="231">
        <v>1.3855695763928539</v>
      </c>
      <c r="W19" s="231">
        <v>0.73166354094267172</v>
      </c>
      <c r="DA19" s="73" t="s">
        <v>491</v>
      </c>
    </row>
    <row r="20" spans="1:105" ht="12" customHeight="1" x14ac:dyDescent="0.25">
      <c r="A20" s="46" t="s">
        <v>160</v>
      </c>
      <c r="B20" s="231">
        <v>2.8616129720848078</v>
      </c>
      <c r="C20" s="231">
        <v>1.2252434544840789</v>
      </c>
      <c r="D20" s="231">
        <v>2.2533704003205348</v>
      </c>
      <c r="E20" s="231">
        <v>2.514851912120847</v>
      </c>
      <c r="F20" s="231">
        <v>1.66670913552483</v>
      </c>
      <c r="G20" s="231">
        <v>1.4905923226096369</v>
      </c>
      <c r="H20" s="231">
        <v>0.81681798485529</v>
      </c>
      <c r="I20" s="231">
        <v>0.7306609422839444</v>
      </c>
      <c r="J20" s="231">
        <v>1.5242191835181571</v>
      </c>
      <c r="K20" s="231">
        <v>2.18502185541448</v>
      </c>
      <c r="L20" s="231">
        <v>2.0064127656609521</v>
      </c>
      <c r="M20" s="231">
        <v>1.4398503549570141</v>
      </c>
      <c r="N20" s="231">
        <v>1.755939654579644</v>
      </c>
      <c r="O20" s="231">
        <v>1.9235630750787931</v>
      </c>
      <c r="P20" s="231">
        <v>2.2007584882267999</v>
      </c>
      <c r="Q20" s="231">
        <v>1.398522075852521</v>
      </c>
      <c r="R20" s="231">
        <v>1.286914906790015</v>
      </c>
      <c r="S20" s="231">
        <v>1.5450661165245689</v>
      </c>
      <c r="T20" s="231">
        <v>1.656821627772961</v>
      </c>
      <c r="U20" s="231">
        <v>0.9015540887976099</v>
      </c>
      <c r="V20" s="231">
        <v>3.017935289497037</v>
      </c>
      <c r="W20" s="231">
        <v>1.002595590640829</v>
      </c>
      <c r="DA20" s="73" t="s">
        <v>492</v>
      </c>
    </row>
    <row r="21" spans="1:105" ht="12" customHeight="1" x14ac:dyDescent="0.25">
      <c r="A21" s="46" t="s">
        <v>70</v>
      </c>
      <c r="B21" s="231">
        <v>207.16524110782359</v>
      </c>
      <c r="C21" s="231">
        <v>178.48583436181229</v>
      </c>
      <c r="D21" s="231">
        <v>180.23508474438361</v>
      </c>
      <c r="E21" s="231">
        <v>178.69929665958341</v>
      </c>
      <c r="F21" s="231">
        <v>185.15261598053559</v>
      </c>
      <c r="G21" s="231">
        <v>198.5982687913808</v>
      </c>
      <c r="H21" s="231">
        <v>193.5523357797486</v>
      </c>
      <c r="I21" s="231">
        <v>127.74450214535651</v>
      </c>
      <c r="J21" s="231">
        <v>122.1892313914865</v>
      </c>
      <c r="K21" s="231">
        <v>75.775114867853887</v>
      </c>
      <c r="L21" s="231">
        <v>124.7120696498732</v>
      </c>
      <c r="M21" s="231">
        <v>85.092527879423798</v>
      </c>
      <c r="N21" s="231">
        <v>51.038556883188953</v>
      </c>
      <c r="O21" s="231">
        <v>51.546894326888072</v>
      </c>
      <c r="P21" s="231">
        <v>22.11536693366175</v>
      </c>
      <c r="Q21" s="231">
        <v>2.1206303601494652</v>
      </c>
      <c r="R21" s="231">
        <v>0.48650876795926362</v>
      </c>
      <c r="S21" s="231">
        <v>0.21079137144675711</v>
      </c>
      <c r="T21" s="231">
        <v>0.62273108411157019</v>
      </c>
      <c r="U21" s="231">
        <v>1.920501951267146</v>
      </c>
      <c r="V21" s="231">
        <v>1.21905691593605</v>
      </c>
      <c r="W21" s="231">
        <v>0.44165969008214712</v>
      </c>
      <c r="DA21" s="73" t="s">
        <v>493</v>
      </c>
    </row>
    <row r="22" spans="1:105" ht="12" customHeight="1" x14ac:dyDescent="0.25">
      <c r="A22" s="46" t="s">
        <v>34</v>
      </c>
      <c r="B22" s="231">
        <v>26.023066334526831</v>
      </c>
      <c r="C22" s="231">
        <v>27.420441309030672</v>
      </c>
      <c r="D22" s="231">
        <v>27.180563173972079</v>
      </c>
      <c r="E22" s="231">
        <v>27.616410915287879</v>
      </c>
      <c r="F22" s="231">
        <v>26.808868134513439</v>
      </c>
      <c r="G22" s="231">
        <v>0</v>
      </c>
      <c r="H22" s="231">
        <v>0</v>
      </c>
      <c r="I22" s="231">
        <v>0</v>
      </c>
      <c r="J22" s="231">
        <v>0</v>
      </c>
      <c r="K22" s="231">
        <v>0.53074769706644476</v>
      </c>
      <c r="L22" s="231">
        <v>0.79528362104896289</v>
      </c>
      <c r="M22" s="231">
        <v>0.22787624007404919</v>
      </c>
      <c r="N22" s="231">
        <v>0.56876774240853523</v>
      </c>
      <c r="O22" s="231">
        <v>0.38368550294481218</v>
      </c>
      <c r="P22" s="231">
        <v>0.83745305231839839</v>
      </c>
      <c r="Q22" s="231">
        <v>0.34027266630682479</v>
      </c>
      <c r="R22" s="231">
        <v>0.34113928943987037</v>
      </c>
      <c r="S22" s="231">
        <v>0.46573645359817117</v>
      </c>
      <c r="T22" s="231">
        <v>0.34051461738243621</v>
      </c>
      <c r="U22" s="231">
        <v>0.37902681754760131</v>
      </c>
      <c r="V22" s="231">
        <v>0.43232642711769492</v>
      </c>
      <c r="W22" s="231">
        <v>0.25999632687997731</v>
      </c>
      <c r="DA22" s="73" t="s">
        <v>494</v>
      </c>
    </row>
    <row r="23" spans="1:105" ht="12" customHeight="1" x14ac:dyDescent="0.25">
      <c r="A23" s="46" t="s">
        <v>162</v>
      </c>
      <c r="B23" s="231">
        <v>4.6122639821997574E-3</v>
      </c>
      <c r="C23" s="231">
        <v>0.1388351405374906</v>
      </c>
      <c r="D23" s="231">
        <v>3.952193119080706</v>
      </c>
      <c r="E23" s="231">
        <v>5.2868041154397956</v>
      </c>
      <c r="F23" s="231">
        <v>6.2921533770803659</v>
      </c>
      <c r="G23" s="231">
        <v>3.7488885897036499</v>
      </c>
      <c r="H23" s="231">
        <v>78.487280851254383</v>
      </c>
      <c r="I23" s="231">
        <v>102.6941703097516</v>
      </c>
      <c r="J23" s="231">
        <v>112.00663342064151</v>
      </c>
      <c r="K23" s="231">
        <v>110.7785782834127</v>
      </c>
      <c r="L23" s="231">
        <v>114.9526901073109</v>
      </c>
      <c r="M23" s="231">
        <v>123.5450110869194</v>
      </c>
      <c r="N23" s="231">
        <v>132.07580476221409</v>
      </c>
      <c r="O23" s="231">
        <v>163.02940165069879</v>
      </c>
      <c r="P23" s="231">
        <v>184.39367471596501</v>
      </c>
      <c r="Q23" s="231">
        <v>208.0676768367629</v>
      </c>
      <c r="R23" s="231">
        <v>212.19147427054969</v>
      </c>
      <c r="S23" s="231">
        <v>219.51964074544961</v>
      </c>
      <c r="T23" s="231">
        <v>231.51992320768349</v>
      </c>
      <c r="U23" s="231">
        <v>239.3458422849713</v>
      </c>
      <c r="V23" s="231">
        <v>230.74638241594189</v>
      </c>
      <c r="W23" s="231">
        <v>237.0919665641608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186.98497592020161</v>
      </c>
      <c r="C27" s="263">
        <v>164.08710409022541</v>
      </c>
      <c r="D27" s="263">
        <v>171.5410024327422</v>
      </c>
      <c r="E27" s="263">
        <v>169.90677156460879</v>
      </c>
      <c r="F27" s="263">
        <v>169.95159626313321</v>
      </c>
      <c r="G27" s="263">
        <v>164.69684037281351</v>
      </c>
      <c r="H27" s="263">
        <v>211.10143979119999</v>
      </c>
      <c r="I27" s="263">
        <v>186.1443397069165</v>
      </c>
      <c r="J27" s="263">
        <v>189.94850277131641</v>
      </c>
      <c r="K27" s="263">
        <v>153.18242624741401</v>
      </c>
      <c r="L27" s="263">
        <v>195.95483168442121</v>
      </c>
      <c r="M27" s="263">
        <v>172.63931619978499</v>
      </c>
      <c r="N27" s="263">
        <v>153.24825275544791</v>
      </c>
      <c r="O27" s="263">
        <v>177.58803215895011</v>
      </c>
      <c r="P27" s="263">
        <v>173.1451913899223</v>
      </c>
      <c r="Q27" s="263">
        <v>173.7839844914061</v>
      </c>
      <c r="R27" s="263">
        <v>174.96101681820781</v>
      </c>
      <c r="S27" s="263">
        <v>182.09658398454849</v>
      </c>
      <c r="T27" s="263">
        <v>196.19485191106489</v>
      </c>
      <c r="U27" s="263">
        <v>200.2222956448407</v>
      </c>
      <c r="V27" s="263">
        <v>198.97499326232179</v>
      </c>
      <c r="W27" s="263">
        <v>197.81928466321611</v>
      </c>
      <c r="DA27" s="70" t="s">
        <v>500</v>
      </c>
    </row>
    <row r="28" spans="1:105" ht="12" customHeight="1" x14ac:dyDescent="0.25">
      <c r="A28" s="18" t="s">
        <v>33</v>
      </c>
      <c r="B28" s="297">
        <v>3.0544040430383719</v>
      </c>
      <c r="C28" s="297">
        <v>4.3608144191944573</v>
      </c>
      <c r="D28" s="297">
        <v>4.8175227410660248</v>
      </c>
      <c r="E28" s="297">
        <v>3.1051634143680662</v>
      </c>
      <c r="F28" s="297">
        <v>0.64105054131812067</v>
      </c>
      <c r="G28" s="297">
        <v>1.027139250963603</v>
      </c>
      <c r="H28" s="297">
        <v>1.2039406473107781</v>
      </c>
      <c r="I28" s="297">
        <v>1.1237256884636899</v>
      </c>
      <c r="J28" s="297">
        <v>0.92815161682162306</v>
      </c>
      <c r="K28" s="297">
        <v>0.61281403453497818</v>
      </c>
      <c r="L28" s="297">
        <v>0.8156583609304594</v>
      </c>
      <c r="M28" s="297">
        <v>0.38675890064731988</v>
      </c>
      <c r="N28" s="297">
        <v>0.69398134496289532</v>
      </c>
      <c r="O28" s="297">
        <v>0.75598092427402486</v>
      </c>
      <c r="P28" s="297">
        <v>1.846950614041647</v>
      </c>
      <c r="Q28" s="297">
        <v>1.4854752210593329</v>
      </c>
      <c r="R28" s="297">
        <v>0.6035236275525333</v>
      </c>
      <c r="S28" s="297">
        <v>0.87170051643700897</v>
      </c>
      <c r="T28" s="297">
        <v>0.6166751272361467</v>
      </c>
      <c r="U28" s="297">
        <v>0.44570315948646338</v>
      </c>
      <c r="V28" s="297">
        <v>0.83934274304106027</v>
      </c>
      <c r="W28" s="297">
        <v>0.46172779592659879</v>
      </c>
      <c r="DA28" s="122" t="s">
        <v>501</v>
      </c>
    </row>
    <row r="29" spans="1:105" ht="12" customHeight="1" x14ac:dyDescent="0.25">
      <c r="A29" s="18" t="s">
        <v>160</v>
      </c>
      <c r="B29" s="297">
        <v>2.1106679965363049</v>
      </c>
      <c r="C29" s="297">
        <v>0.92915605587640837</v>
      </c>
      <c r="D29" s="297">
        <v>1.672216070169017</v>
      </c>
      <c r="E29" s="297">
        <v>1.868590892972263</v>
      </c>
      <c r="F29" s="297">
        <v>1.25997794755874</v>
      </c>
      <c r="G29" s="297">
        <v>1.000371851456251</v>
      </c>
      <c r="H29" s="297">
        <v>0.61728582187838066</v>
      </c>
      <c r="I29" s="297">
        <v>0.49772301350641418</v>
      </c>
      <c r="J29" s="297">
        <v>1.033289238398466</v>
      </c>
      <c r="K29" s="297">
        <v>1.471153384062073</v>
      </c>
      <c r="L29" s="297">
        <v>1.3602363413074801</v>
      </c>
      <c r="M29" s="297">
        <v>0.93075627950794293</v>
      </c>
      <c r="N29" s="297">
        <v>1.1245989766739051</v>
      </c>
      <c r="O29" s="297">
        <v>1.2538190610604101</v>
      </c>
      <c r="P29" s="297">
        <v>1.4329457210447909</v>
      </c>
      <c r="Q29" s="297">
        <v>0.92163851804140151</v>
      </c>
      <c r="R29" s="297">
        <v>0.84356068627052638</v>
      </c>
      <c r="S29" s="297">
        <v>1.002843895500414</v>
      </c>
      <c r="T29" s="297">
        <v>1.0190659916014519</v>
      </c>
      <c r="U29" s="297">
        <v>0.57305802058111077</v>
      </c>
      <c r="V29" s="297">
        <v>1.8281882969756029</v>
      </c>
      <c r="W29" s="297">
        <v>0.63270373111100331</v>
      </c>
      <c r="DA29" s="122" t="s">
        <v>502</v>
      </c>
    </row>
    <row r="30" spans="1:105" ht="12" customHeight="1" x14ac:dyDescent="0.25">
      <c r="A30" s="18" t="s">
        <v>70</v>
      </c>
      <c r="B30" s="297">
        <v>152.80090238144609</v>
      </c>
      <c r="C30" s="297">
        <v>135.35366647215699</v>
      </c>
      <c r="D30" s="297">
        <v>133.75164823100579</v>
      </c>
      <c r="E30" s="297">
        <v>132.7775511191214</v>
      </c>
      <c r="F30" s="297">
        <v>139.9693612376023</v>
      </c>
      <c r="G30" s="297">
        <v>133.28400719186371</v>
      </c>
      <c r="H30" s="297">
        <v>146.27140303411591</v>
      </c>
      <c r="I30" s="297">
        <v>87.018991829393414</v>
      </c>
      <c r="J30" s="297">
        <v>82.833767748271512</v>
      </c>
      <c r="K30" s="297">
        <v>51.018627749327152</v>
      </c>
      <c r="L30" s="297">
        <v>84.547851888066077</v>
      </c>
      <c r="M30" s="297">
        <v>55.00599724847303</v>
      </c>
      <c r="N30" s="297">
        <v>32.68785956968874</v>
      </c>
      <c r="O30" s="297">
        <v>33.599355010945828</v>
      </c>
      <c r="P30" s="297">
        <v>14.39963566491091</v>
      </c>
      <c r="Q30" s="297">
        <v>1.397514316140019</v>
      </c>
      <c r="R30" s="297">
        <v>0.31890194760430191</v>
      </c>
      <c r="S30" s="297">
        <v>0.13681669529782811</v>
      </c>
      <c r="T30" s="297">
        <v>0.38302497932998159</v>
      </c>
      <c r="U30" s="297">
        <v>1.2207354615662731</v>
      </c>
      <c r="V30" s="297">
        <v>0.7384736163222646</v>
      </c>
      <c r="W30" s="297">
        <v>0.27871630037560241</v>
      </c>
      <c r="DA30" s="122" t="s">
        <v>503</v>
      </c>
    </row>
    <row r="31" spans="1:105" ht="12" customHeight="1" x14ac:dyDescent="0.25">
      <c r="A31" s="18" t="s">
        <v>162</v>
      </c>
      <c r="B31" s="297">
        <v>3.401912863050026E-3</v>
      </c>
      <c r="C31" s="297">
        <v>0.10528479962635701</v>
      </c>
      <c r="D31" s="297">
        <v>2.9329047923936842</v>
      </c>
      <c r="E31" s="297">
        <v>3.9282130193932332</v>
      </c>
      <c r="F31" s="297">
        <v>4.7566634926267888</v>
      </c>
      <c r="G31" s="297">
        <v>2.5159680232481598</v>
      </c>
      <c r="H31" s="297">
        <v>59.314420795777721</v>
      </c>
      <c r="I31" s="297">
        <v>69.954816191950243</v>
      </c>
      <c r="J31" s="297">
        <v>75.930843932599103</v>
      </c>
      <c r="K31" s="297">
        <v>74.586109937245155</v>
      </c>
      <c r="L31" s="297">
        <v>77.931534971824235</v>
      </c>
      <c r="M31" s="297">
        <v>79.862670780437938</v>
      </c>
      <c r="N31" s="297">
        <v>84.588507635546108</v>
      </c>
      <c r="O31" s="297">
        <v>106.2660091323217</v>
      </c>
      <c r="P31" s="297">
        <v>120.0613918271696</v>
      </c>
      <c r="Q31" s="297">
        <v>137.11845429058019</v>
      </c>
      <c r="R31" s="297">
        <v>139.0895269858168</v>
      </c>
      <c r="S31" s="297">
        <v>142.4818843087466</v>
      </c>
      <c r="T31" s="297">
        <v>142.40161775064709</v>
      </c>
      <c r="U31" s="297">
        <v>152.13624597618039</v>
      </c>
      <c r="V31" s="297">
        <v>139.78027871253201</v>
      </c>
      <c r="W31" s="297">
        <v>149.62061798587061</v>
      </c>
      <c r="DA31" s="122" t="s">
        <v>504</v>
      </c>
    </row>
    <row r="32" spans="1:105" ht="12" customHeight="1" x14ac:dyDescent="0.25">
      <c r="A32" s="47" t="s">
        <v>38</v>
      </c>
      <c r="B32" s="298">
        <v>29.015599586317791</v>
      </c>
      <c r="C32" s="298">
        <v>23.33818234337113</v>
      </c>
      <c r="D32" s="298">
        <v>28.36671059810768</v>
      </c>
      <c r="E32" s="298">
        <v>28.227253118753861</v>
      </c>
      <c r="F32" s="298">
        <v>23.324543044027291</v>
      </c>
      <c r="G32" s="298">
        <v>26.869354055281779</v>
      </c>
      <c r="H32" s="298">
        <v>3.6943894921172689</v>
      </c>
      <c r="I32" s="298">
        <v>27.54908298360272</v>
      </c>
      <c r="J32" s="298">
        <v>29.222450235225718</v>
      </c>
      <c r="K32" s="298">
        <v>25.493721142244588</v>
      </c>
      <c r="L32" s="298">
        <v>31.299550122292921</v>
      </c>
      <c r="M32" s="298">
        <v>36.453132990718721</v>
      </c>
      <c r="N32" s="298">
        <v>34.153305228576293</v>
      </c>
      <c r="O32" s="298">
        <v>35.712868030348147</v>
      </c>
      <c r="P32" s="298">
        <v>35.404267562755408</v>
      </c>
      <c r="Q32" s="298">
        <v>32.860902145585129</v>
      </c>
      <c r="R32" s="298">
        <v>34.105503570963641</v>
      </c>
      <c r="S32" s="298">
        <v>37.603338568566699</v>
      </c>
      <c r="T32" s="298">
        <v>51.774468062250193</v>
      </c>
      <c r="U32" s="298">
        <v>45.846553027026417</v>
      </c>
      <c r="V32" s="298">
        <v>55.788709893450793</v>
      </c>
      <c r="W32" s="298">
        <v>46.825518849932337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21.901506776399341</v>
      </c>
      <c r="C115" s="225">
        <v>22.848426261813579</v>
      </c>
      <c r="D115" s="225">
        <v>12.777886826186259</v>
      </c>
      <c r="E115" s="225">
        <v>16.283272818752891</v>
      </c>
      <c r="F115" s="225">
        <v>31.465556474825181</v>
      </c>
      <c r="G115" s="225">
        <v>21.19116519817344</v>
      </c>
      <c r="H115" s="225">
        <v>30.95425407140447</v>
      </c>
      <c r="I115" s="225">
        <v>27.518261916026511</v>
      </c>
      <c r="J115" s="225">
        <v>26.82955264120034</v>
      </c>
      <c r="K115" s="225">
        <v>27.70025813004656</v>
      </c>
      <c r="L115" s="225">
        <v>25.124902256130781</v>
      </c>
      <c r="M115" s="225">
        <v>21.19271854879457</v>
      </c>
      <c r="N115" s="225">
        <v>18.74441519495787</v>
      </c>
      <c r="O115" s="225">
        <v>21.93279574286753</v>
      </c>
      <c r="P115" s="225">
        <v>18.22719743649429</v>
      </c>
      <c r="Q115" s="225">
        <v>18.046917335827509</v>
      </c>
      <c r="R115" s="225">
        <v>19.185776405978689</v>
      </c>
      <c r="S115" s="225">
        <v>19.67092027100432</v>
      </c>
      <c r="T115" s="225">
        <v>18.552096163088031</v>
      </c>
      <c r="U115" s="225">
        <v>20.518583783357311</v>
      </c>
      <c r="V115" s="225">
        <v>14.92290706715591</v>
      </c>
      <c r="W115" s="225">
        <v>17.47235940114194</v>
      </c>
      <c r="DA115" s="89" t="s">
        <v>593</v>
      </c>
    </row>
    <row r="116" spans="1:105" ht="12" customHeight="1" x14ac:dyDescent="0.25">
      <c r="A116" s="55" t="s">
        <v>92</v>
      </c>
      <c r="B116" s="261">
        <v>3.3006520184155091E-2</v>
      </c>
      <c r="C116" s="261">
        <v>3.4433568899450033E-2</v>
      </c>
      <c r="D116" s="261">
        <v>1.9256829392866291E-2</v>
      </c>
      <c r="E116" s="261">
        <v>2.453959804885348E-2</v>
      </c>
      <c r="F116" s="261">
        <v>4.7419957699515347E-2</v>
      </c>
      <c r="G116" s="261">
        <v>3.1936004630926863E-2</v>
      </c>
      <c r="H116" s="261">
        <v>4.6649402811500623E-2</v>
      </c>
      <c r="I116" s="261">
        <v>4.1471213676482217E-2</v>
      </c>
      <c r="J116" s="261">
        <v>4.0433298942428371E-2</v>
      </c>
      <c r="K116" s="261">
        <v>4.1745489860894852E-2</v>
      </c>
      <c r="L116" s="261">
        <v>3.7864316912362458E-2</v>
      </c>
      <c r="M116" s="261">
        <v>3.1938345597707231E-2</v>
      </c>
      <c r="N116" s="261">
        <v>2.8248646304873601E-2</v>
      </c>
      <c r="O116" s="261">
        <v>3.3053674012925457E-2</v>
      </c>
      <c r="P116" s="261">
        <v>2.7469176720480659E-2</v>
      </c>
      <c r="Q116" s="261">
        <v>2.719748679327735E-2</v>
      </c>
      <c r="R116" s="261">
        <v>2.8913796783710061E-2</v>
      </c>
      <c r="S116" s="261">
        <v>2.9644929620221739E-2</v>
      </c>
      <c r="T116" s="261">
        <v>2.7958813186454729E-2</v>
      </c>
      <c r="U116" s="261">
        <v>3.0922395281174801E-2</v>
      </c>
      <c r="V116" s="261">
        <v>2.2489467886626931E-2</v>
      </c>
      <c r="W116" s="261">
        <v>2.63316030775511E-2</v>
      </c>
      <c r="DA116" s="67" t="s">
        <v>594</v>
      </c>
    </row>
    <row r="117" spans="1:105" ht="12" customHeight="1" x14ac:dyDescent="0.25">
      <c r="A117" s="202" t="s">
        <v>93</v>
      </c>
      <c r="B117" s="226">
        <v>1.647490362167733E-2</v>
      </c>
      <c r="C117" s="226">
        <v>1.718720197717646E-2</v>
      </c>
      <c r="D117" s="226">
        <v>9.6118708223854078E-3</v>
      </c>
      <c r="E117" s="226">
        <v>1.22487166327713E-2</v>
      </c>
      <c r="F117" s="226">
        <v>2.36692395467538E-2</v>
      </c>
      <c r="G117" s="226">
        <v>1.594056554342671E-2</v>
      </c>
      <c r="H117" s="226">
        <v>2.328462409973223E-2</v>
      </c>
      <c r="I117" s="226">
        <v>2.069997820376171E-2</v>
      </c>
      <c r="J117" s="226">
        <v>2.0181912527172611E-2</v>
      </c>
      <c r="K117" s="226">
        <v>2.0836880660570489E-2</v>
      </c>
      <c r="L117" s="226">
        <v>1.8899628568881409E-2</v>
      </c>
      <c r="M117" s="226">
        <v>1.5941734015651979E-2</v>
      </c>
      <c r="N117" s="226">
        <v>1.4100054253494381E-2</v>
      </c>
      <c r="O117" s="226">
        <v>1.649844002539546E-2</v>
      </c>
      <c r="P117" s="226">
        <v>1.371098911705303E-2</v>
      </c>
      <c r="Q117" s="226">
        <v>1.357537756695075E-2</v>
      </c>
      <c r="R117" s="226">
        <v>1.443205805067151E-2</v>
      </c>
      <c r="S117" s="226">
        <v>1.479699634010549E-2</v>
      </c>
      <c r="T117" s="226">
        <v>1.3955386694912621E-2</v>
      </c>
      <c r="U117" s="226">
        <v>1.543463167781392E-2</v>
      </c>
      <c r="V117" s="226">
        <v>1.122541285381703E-2</v>
      </c>
      <c r="W117" s="226">
        <v>1.3143179604712439E-2</v>
      </c>
      <c r="DA117" s="174" t="s">
        <v>595</v>
      </c>
    </row>
    <row r="118" spans="1:105" ht="12" customHeight="1" x14ac:dyDescent="0.25">
      <c r="A118" s="202" t="s">
        <v>94</v>
      </c>
      <c r="B118" s="226">
        <v>0.41880218935824692</v>
      </c>
      <c r="C118" s="226">
        <v>0.43690925193109248</v>
      </c>
      <c r="D118" s="226">
        <v>0.24433967182345331</v>
      </c>
      <c r="E118" s="226">
        <v>0.31136991514073109</v>
      </c>
      <c r="F118" s="226">
        <v>0.60168663624728735</v>
      </c>
      <c r="G118" s="226">
        <v>0.40521898655672089</v>
      </c>
      <c r="H118" s="226">
        <v>0.5919094748767233</v>
      </c>
      <c r="I118" s="226">
        <v>0.52620618550973786</v>
      </c>
      <c r="J118" s="226">
        <v>0.51303663717311532</v>
      </c>
      <c r="K118" s="226">
        <v>0.52968633021690303</v>
      </c>
      <c r="L118" s="226">
        <v>0.48044018978602948</v>
      </c>
      <c r="M118" s="226">
        <v>0.40524868983981049</v>
      </c>
      <c r="N118" s="226">
        <v>0.35843205684454837</v>
      </c>
      <c r="O118" s="226">
        <v>0.419400499225978</v>
      </c>
      <c r="P118" s="226">
        <v>0.3485417816304216</v>
      </c>
      <c r="Q118" s="226">
        <v>0.3450944525662098</v>
      </c>
      <c r="R118" s="226">
        <v>0.36687179769681549</v>
      </c>
      <c r="S118" s="226">
        <v>0.37614875361141659</v>
      </c>
      <c r="T118" s="226">
        <v>0.35475451847136891</v>
      </c>
      <c r="U118" s="226">
        <v>0.39235783632150351</v>
      </c>
      <c r="V118" s="226">
        <v>0.28535690329884561</v>
      </c>
      <c r="W118" s="226">
        <v>0.33410771437470882</v>
      </c>
      <c r="DA118" s="174" t="s">
        <v>596</v>
      </c>
    </row>
    <row r="119" spans="1:105" ht="12" customHeight="1" x14ac:dyDescent="0.25">
      <c r="A119" s="202" t="s">
        <v>95</v>
      </c>
      <c r="B119" s="226">
        <v>1.100217339471837E-2</v>
      </c>
      <c r="C119" s="226">
        <v>1.147785629981668E-2</v>
      </c>
      <c r="D119" s="226">
        <v>6.418943130955433E-3</v>
      </c>
      <c r="E119" s="226">
        <v>8.1798660162844938E-3</v>
      </c>
      <c r="F119" s="226">
        <v>1.5806652566505121E-2</v>
      </c>
      <c r="G119" s="226">
        <v>1.064533487697562E-2</v>
      </c>
      <c r="H119" s="226">
        <v>1.554980093716688E-2</v>
      </c>
      <c r="I119" s="226">
        <v>1.3823737892160751E-2</v>
      </c>
      <c r="J119" s="226">
        <v>1.3477766314142801E-2</v>
      </c>
      <c r="K119" s="226">
        <v>1.391516328696495E-2</v>
      </c>
      <c r="L119" s="226">
        <v>1.2621438970787491E-2</v>
      </c>
      <c r="M119" s="226">
        <v>1.0646115199235751E-2</v>
      </c>
      <c r="N119" s="226">
        <v>9.4162154349578704E-3</v>
      </c>
      <c r="O119" s="226">
        <v>1.1017891337641819E-2</v>
      </c>
      <c r="P119" s="226">
        <v>9.1563922401602261E-3</v>
      </c>
      <c r="Q119" s="226">
        <v>9.0658289310924511E-3</v>
      </c>
      <c r="R119" s="226">
        <v>9.6379322612366904E-3</v>
      </c>
      <c r="S119" s="226">
        <v>9.8816432067405837E-3</v>
      </c>
      <c r="T119" s="226">
        <v>9.3196043954849126E-3</v>
      </c>
      <c r="U119" s="226">
        <v>1.0307465093724939E-2</v>
      </c>
      <c r="V119" s="226">
        <v>7.4964892955423131E-3</v>
      </c>
      <c r="W119" s="226">
        <v>8.7772010258503706E-3</v>
      </c>
      <c r="DA119" s="174" t="s">
        <v>597</v>
      </c>
    </row>
    <row r="120" spans="1:105" ht="12" customHeight="1" x14ac:dyDescent="0.25">
      <c r="A120" s="56" t="s">
        <v>96</v>
      </c>
      <c r="B120" s="262">
        <v>6.553337219706859E-2</v>
      </c>
      <c r="C120" s="262">
        <v>6.7671458840307591E-2</v>
      </c>
      <c r="D120" s="262">
        <v>3.7941022804119928E-2</v>
      </c>
      <c r="E120" s="262">
        <v>4.7712137806880633E-2</v>
      </c>
      <c r="F120" s="262">
        <v>8.8679713906144958E-2</v>
      </c>
      <c r="G120" s="262">
        <v>6.3925556221981331E-2</v>
      </c>
      <c r="H120" s="262">
        <v>7.6201273958243707E-2</v>
      </c>
      <c r="I120" s="262">
        <v>7.1215998516012485E-2</v>
      </c>
      <c r="J120" s="262">
        <v>6.9334694721706475E-2</v>
      </c>
      <c r="K120" s="262">
        <v>7.1055357525164994E-2</v>
      </c>
      <c r="L120" s="262">
        <v>6.4994581104095159E-2</v>
      </c>
      <c r="M120" s="262">
        <v>5.486356771554339E-2</v>
      </c>
      <c r="N120" s="262">
        <v>4.8107217905379411E-2</v>
      </c>
      <c r="O120" s="262">
        <v>5.6019158089575388E-2</v>
      </c>
      <c r="P120" s="262">
        <v>4.6264534347841897E-2</v>
      </c>
      <c r="Q120" s="262">
        <v>4.5582435999934022E-2</v>
      </c>
      <c r="R120" s="262">
        <v>4.8443588057215492E-2</v>
      </c>
      <c r="S120" s="262">
        <v>4.969015462026935E-2</v>
      </c>
      <c r="T120" s="262">
        <v>4.6970612188345147E-2</v>
      </c>
      <c r="U120" s="262">
        <v>5.1885988336106643E-2</v>
      </c>
      <c r="V120" s="262">
        <v>3.7818748814024958E-2</v>
      </c>
      <c r="W120" s="262">
        <v>4.4185998961571077E-2</v>
      </c>
      <c r="DA120" s="68" t="s">
        <v>598</v>
      </c>
    </row>
    <row r="121" spans="1:105" ht="12" customHeight="1" x14ac:dyDescent="0.25">
      <c r="A121" s="37" t="s">
        <v>160</v>
      </c>
      <c r="B121" s="228">
        <v>4.4433234802086462E-3</v>
      </c>
      <c r="C121" s="228">
        <v>2.5798349762518819E-3</v>
      </c>
      <c r="D121" s="228">
        <v>1.9242360900509261E-3</v>
      </c>
      <c r="E121" s="228">
        <v>2.6203361377107851E-3</v>
      </c>
      <c r="F121" s="228">
        <v>3.8081108817430379E-3</v>
      </c>
      <c r="G121" s="228">
        <v>2.1045866907138679E-3</v>
      </c>
      <c r="H121" s="228">
        <v>7.3928731918959894E-4</v>
      </c>
      <c r="I121" s="228">
        <v>3.6168627211984191E-4</v>
      </c>
      <c r="J121" s="228">
        <v>6.7468781465082389E-4</v>
      </c>
      <c r="K121" s="228">
        <v>1.0293679596617351E-3</v>
      </c>
      <c r="L121" s="228">
        <v>7.9941165417278201E-4</v>
      </c>
      <c r="M121" s="228">
        <v>4.35531841150693E-4</v>
      </c>
      <c r="N121" s="228">
        <v>4.5134685518804341E-4</v>
      </c>
      <c r="O121" s="228">
        <v>4.9037608066494927E-4</v>
      </c>
      <c r="P121" s="228">
        <v>4.2253126777629189E-4</v>
      </c>
      <c r="Q121" s="228">
        <v>2.4581792970224082E-4</v>
      </c>
      <c r="R121" s="228">
        <v>2.3480485618205109E-4</v>
      </c>
      <c r="S121" s="228">
        <v>2.751780893984885E-4</v>
      </c>
      <c r="T121" s="228">
        <v>2.4522204083113921E-4</v>
      </c>
      <c r="U121" s="228">
        <v>1.4974970880975641E-4</v>
      </c>
      <c r="V121" s="228">
        <v>3.5025725835000142E-4</v>
      </c>
      <c r="W121" s="228">
        <v>1.4185513942254431E-4</v>
      </c>
      <c r="DA121" s="69" t="s">
        <v>599</v>
      </c>
    </row>
    <row r="122" spans="1:105" ht="12" customHeight="1" x14ac:dyDescent="0.25">
      <c r="A122" s="37" t="s">
        <v>162</v>
      </c>
      <c r="B122" s="228">
        <v>7.161618656662091E-6</v>
      </c>
      <c r="C122" s="228">
        <v>2.9232700667010012E-4</v>
      </c>
      <c r="D122" s="228">
        <v>3.3749234628733271E-3</v>
      </c>
      <c r="E122" s="228">
        <v>5.5085565117837026E-3</v>
      </c>
      <c r="F122" s="228">
        <v>1.437636431824728E-2</v>
      </c>
      <c r="G122" s="228">
        <v>5.2931045673483019E-3</v>
      </c>
      <c r="H122" s="228">
        <v>7.1037431259896686E-2</v>
      </c>
      <c r="I122" s="228">
        <v>5.0834894105151053E-2</v>
      </c>
      <c r="J122" s="228">
        <v>4.9579162594280739E-2</v>
      </c>
      <c r="K122" s="228">
        <v>5.2187999318749817E-2</v>
      </c>
      <c r="L122" s="228">
        <v>4.580040643831565E-2</v>
      </c>
      <c r="M122" s="228">
        <v>3.7370401693775479E-2</v>
      </c>
      <c r="N122" s="228">
        <v>3.3948774361568762E-2</v>
      </c>
      <c r="O122" s="228">
        <v>4.1561267239103548E-2</v>
      </c>
      <c r="P122" s="228">
        <v>3.540238220798201E-2</v>
      </c>
      <c r="Q122" s="228">
        <v>3.6572011583577979E-2</v>
      </c>
      <c r="R122" s="228">
        <v>3.8715526827978158E-2</v>
      </c>
      <c r="S122" s="228">
        <v>3.9096705752407097E-2</v>
      </c>
      <c r="T122" s="228">
        <v>3.4266686956742613E-2</v>
      </c>
      <c r="U122" s="228">
        <v>3.9755762446601811E-2</v>
      </c>
      <c r="V122" s="228">
        <v>2.6780095504518951E-2</v>
      </c>
      <c r="W122" s="228">
        <v>3.354564321535386E-2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6.1082887098203281E-2</v>
      </c>
      <c r="C125" s="228">
        <v>6.4799296857385613E-2</v>
      </c>
      <c r="D125" s="228">
        <v>3.2641863251195682E-2</v>
      </c>
      <c r="E125" s="228">
        <v>3.9583245157386149E-2</v>
      </c>
      <c r="F125" s="228">
        <v>7.0495238706154636E-2</v>
      </c>
      <c r="G125" s="228">
        <v>5.6527864963919157E-2</v>
      </c>
      <c r="H125" s="228">
        <v>4.4245553791574218E-3</v>
      </c>
      <c r="I125" s="228">
        <v>2.0019418138741599E-2</v>
      </c>
      <c r="J125" s="228">
        <v>1.908084431277491E-2</v>
      </c>
      <c r="K125" s="228">
        <v>1.7837990246753439E-2</v>
      </c>
      <c r="L125" s="228">
        <v>1.8394763011606731E-2</v>
      </c>
      <c r="M125" s="228">
        <v>1.7057634180617221E-2</v>
      </c>
      <c r="N125" s="228">
        <v>1.3707096688622611E-2</v>
      </c>
      <c r="O125" s="228">
        <v>1.396751476980689E-2</v>
      </c>
      <c r="P125" s="228">
        <v>1.04396208720836E-2</v>
      </c>
      <c r="Q125" s="228">
        <v>8.7646064866537948E-3</v>
      </c>
      <c r="R125" s="228">
        <v>9.493256373055271E-3</v>
      </c>
      <c r="S125" s="228">
        <v>1.0318270778463749E-2</v>
      </c>
      <c r="T125" s="228">
        <v>1.245870319077139E-2</v>
      </c>
      <c r="U125" s="228">
        <v>1.198047618069507E-2</v>
      </c>
      <c r="V125" s="228">
        <v>1.0688396051156009E-2</v>
      </c>
      <c r="W125" s="228">
        <v>1.049850060679468E-2</v>
      </c>
      <c r="DA125" s="69" t="s">
        <v>603</v>
      </c>
    </row>
    <row r="126" spans="1:105" ht="12" customHeight="1" x14ac:dyDescent="0.25">
      <c r="A126" s="57" t="s">
        <v>604</v>
      </c>
      <c r="B126" s="296">
        <v>11.62775645673662</v>
      </c>
      <c r="C126" s="296">
        <v>12.13920907192027</v>
      </c>
      <c r="D126" s="296">
        <v>6.7935819145559444</v>
      </c>
      <c r="E126" s="296">
        <v>8.65680867429929</v>
      </c>
      <c r="F126" s="296">
        <v>16.738645511849139</v>
      </c>
      <c r="G126" s="296">
        <v>11.26611755903501</v>
      </c>
      <c r="H126" s="296">
        <v>16.625303988136999</v>
      </c>
      <c r="I126" s="296">
        <v>14.79195523805218</v>
      </c>
      <c r="J126" s="296">
        <v>14.42628252502425</v>
      </c>
      <c r="K126" s="296">
        <v>14.908690843907911</v>
      </c>
      <c r="L126" s="296">
        <v>13.512218667171631</v>
      </c>
      <c r="M126" s="296">
        <v>11.41868400397809</v>
      </c>
      <c r="N126" s="296">
        <v>10.11007161706271</v>
      </c>
      <c r="O126" s="296">
        <v>11.8238418596216</v>
      </c>
      <c r="P126" s="296">
        <v>9.8319247161516028</v>
      </c>
      <c r="Q126" s="296">
        <v>9.7329036443858996</v>
      </c>
      <c r="R126" s="296">
        <v>10.34928976338043</v>
      </c>
      <c r="S126" s="296">
        <v>10.615325892887061</v>
      </c>
      <c r="T126" s="296">
        <v>10.033184494102819</v>
      </c>
      <c r="U126" s="296">
        <v>11.08174458206893</v>
      </c>
      <c r="V126" s="296">
        <v>8.0759121492447736</v>
      </c>
      <c r="W126" s="296">
        <v>9.4398185304137385</v>
      </c>
      <c r="DA126" s="70" t="s">
        <v>605</v>
      </c>
    </row>
    <row r="127" spans="1:105" ht="12" customHeight="1" x14ac:dyDescent="0.25">
      <c r="A127" s="60" t="s">
        <v>606</v>
      </c>
      <c r="B127" s="264">
        <v>9.8234065415868876</v>
      </c>
      <c r="C127" s="264">
        <v>10.412643925953651</v>
      </c>
      <c r="D127" s="264">
        <v>5.6701678656593533</v>
      </c>
      <c r="E127" s="264">
        <v>7.2186203819795196</v>
      </c>
      <c r="F127" s="264">
        <v>14.441395787078349</v>
      </c>
      <c r="G127" s="264">
        <v>9.4281144690127192</v>
      </c>
      <c r="H127" s="264">
        <v>16.33435216697567</v>
      </c>
      <c r="I127" s="264">
        <v>12.60276805683328</v>
      </c>
      <c r="J127" s="264">
        <v>12.20688454601324</v>
      </c>
      <c r="K127" s="264">
        <v>12.43374974784815</v>
      </c>
      <c r="L127" s="264">
        <v>11.359486402487081</v>
      </c>
      <c r="M127" s="264">
        <v>9.0115754192755819</v>
      </c>
      <c r="N127" s="264">
        <v>7.8600883605179854</v>
      </c>
      <c r="O127" s="264">
        <v>9.4465139048905993</v>
      </c>
      <c r="P127" s="264">
        <v>7.8215189375493122</v>
      </c>
      <c r="Q127" s="264">
        <v>7.8926371328770122</v>
      </c>
      <c r="R127" s="264">
        <v>8.3318818550310052</v>
      </c>
      <c r="S127" s="264">
        <v>8.4234364999077407</v>
      </c>
      <c r="T127" s="264">
        <v>7.3854963152709781</v>
      </c>
      <c r="U127" s="264">
        <v>8.5442659812092359</v>
      </c>
      <c r="V127" s="264">
        <v>5.8115837900261411</v>
      </c>
      <c r="W127" s="264">
        <v>7.2053326394735908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3.7676926459534833E-2</v>
      </c>
      <c r="L128" s="232">
        <v>3.4763338271155471E-2</v>
      </c>
      <c r="M128" s="232">
        <v>1.8797465076794341E-2</v>
      </c>
      <c r="N128" s="232">
        <v>1.424046728599857E-2</v>
      </c>
      <c r="O128" s="232">
        <v>2.1927857254932809E-3</v>
      </c>
      <c r="P128" s="232">
        <v>0</v>
      </c>
      <c r="Q128" s="232">
        <v>7.0440410785635834E-4</v>
      </c>
      <c r="R128" s="232">
        <v>0</v>
      </c>
      <c r="S128" s="232">
        <v>9.6062301327251023E-4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0.189939679154109</v>
      </c>
      <c r="C129" s="232">
        <v>0.32261424962036073</v>
      </c>
      <c r="D129" s="232">
        <v>0.19078957743353639</v>
      </c>
      <c r="E129" s="232">
        <v>0.1582091480703379</v>
      </c>
      <c r="F129" s="232">
        <v>6.313749327596456E-2</v>
      </c>
      <c r="G129" s="232">
        <v>7.0261648764242374E-2</v>
      </c>
      <c r="H129" s="232">
        <v>9.4816403265718066E-2</v>
      </c>
      <c r="I129" s="232">
        <v>8.9296833359401098E-2</v>
      </c>
      <c r="J129" s="232">
        <v>7.0491618807056677E-2</v>
      </c>
      <c r="K129" s="232">
        <v>5.9492242417274008E-2</v>
      </c>
      <c r="L129" s="232">
        <v>5.6099658419182588E-2</v>
      </c>
      <c r="M129" s="232">
        <v>2.5538838326881301E-2</v>
      </c>
      <c r="N129" s="232">
        <v>4.5718749505228952E-2</v>
      </c>
      <c r="O129" s="232">
        <v>5.0324005985539273E-2</v>
      </c>
      <c r="P129" s="232">
        <v>0.10487775748165749</v>
      </c>
      <c r="Q129" s="232">
        <v>8.3189143465406165E-2</v>
      </c>
      <c r="R129" s="232">
        <v>3.56996147723442E-2</v>
      </c>
      <c r="S129" s="232">
        <v>5.0811209551218921E-2</v>
      </c>
      <c r="T129" s="232">
        <v>3.1536073776743417E-2</v>
      </c>
      <c r="U129" s="232">
        <v>2.4668424447651612E-2</v>
      </c>
      <c r="V129" s="232">
        <v>3.4066885213908493E-2</v>
      </c>
      <c r="W129" s="232">
        <v>2.2033375620660479E-2</v>
      </c>
      <c r="DA129" s="71" t="s">
        <v>609</v>
      </c>
    </row>
    <row r="130" spans="1:105" ht="12" customHeight="1" x14ac:dyDescent="0.25">
      <c r="A130" s="59" t="s">
        <v>160</v>
      </c>
      <c r="B130" s="232">
        <v>0.13125296994570379</v>
      </c>
      <c r="C130" s="232">
        <v>6.8739220460143732E-2</v>
      </c>
      <c r="D130" s="232">
        <v>6.6225198001767571E-2</v>
      </c>
      <c r="E130" s="232">
        <v>9.5205351158401785E-2</v>
      </c>
      <c r="F130" s="232">
        <v>0.12409606429514899</v>
      </c>
      <c r="G130" s="232">
        <v>6.8430619893762132E-2</v>
      </c>
      <c r="H130" s="232">
        <v>4.8614374427979987E-2</v>
      </c>
      <c r="I130" s="232">
        <v>3.955154665635937E-2</v>
      </c>
      <c r="J130" s="232">
        <v>7.847665164884049E-2</v>
      </c>
      <c r="K130" s="232">
        <v>0.142820184958767</v>
      </c>
      <c r="L130" s="232">
        <v>9.3554848171554683E-2</v>
      </c>
      <c r="M130" s="232">
        <v>6.1460600142099427E-2</v>
      </c>
      <c r="N130" s="232">
        <v>7.4087378978667018E-2</v>
      </c>
      <c r="O130" s="232">
        <v>8.3464008029276823E-2</v>
      </c>
      <c r="P130" s="232">
        <v>8.1368788463298744E-2</v>
      </c>
      <c r="Q130" s="232">
        <v>5.1613327380792488E-2</v>
      </c>
      <c r="R130" s="232">
        <v>4.9898280965529847E-2</v>
      </c>
      <c r="S130" s="232">
        <v>5.84555249889133E-2</v>
      </c>
      <c r="T130" s="232">
        <v>5.2113890888625149E-2</v>
      </c>
      <c r="U130" s="232">
        <v>3.1717160141098932E-2</v>
      </c>
      <c r="V130" s="232">
        <v>7.4201726742554319E-2</v>
      </c>
      <c r="W130" s="232">
        <v>3.0192245489977499E-2</v>
      </c>
      <c r="DA130" s="71" t="s">
        <v>610</v>
      </c>
    </row>
    <row r="131" spans="1:105" ht="12" customHeight="1" x14ac:dyDescent="0.25">
      <c r="A131" s="59" t="s">
        <v>70</v>
      </c>
      <c r="B131" s="232">
        <v>9.5020023427940377</v>
      </c>
      <c r="C131" s="232">
        <v>10.01350145745157</v>
      </c>
      <c r="D131" s="232">
        <v>5.2970005163661904</v>
      </c>
      <c r="E131" s="232">
        <v>6.7650620731331177</v>
      </c>
      <c r="F131" s="232">
        <v>13.785675285148329</v>
      </c>
      <c r="G131" s="232">
        <v>9.1173169464802406</v>
      </c>
      <c r="H131" s="232">
        <v>11.51961134238959</v>
      </c>
      <c r="I131" s="232">
        <v>6.9149619807267664</v>
      </c>
      <c r="J131" s="232">
        <v>6.2910911047689364</v>
      </c>
      <c r="K131" s="232">
        <v>4.9529096900707312</v>
      </c>
      <c r="L131" s="232">
        <v>5.815064049101963</v>
      </c>
      <c r="M131" s="232">
        <v>3.6322092869393008</v>
      </c>
      <c r="N131" s="232">
        <v>2.1534412623275969</v>
      </c>
      <c r="O131" s="232">
        <v>2.2366359895983341</v>
      </c>
      <c r="P131" s="232">
        <v>0.81767291751456628</v>
      </c>
      <c r="Q131" s="232">
        <v>7.8263182914235466E-2</v>
      </c>
      <c r="R131" s="232">
        <v>1.8863680160778631E-2</v>
      </c>
      <c r="S131" s="232">
        <v>7.9750116511323275E-3</v>
      </c>
      <c r="T131" s="232">
        <v>1.958746748976695E-2</v>
      </c>
      <c r="U131" s="232">
        <v>6.7564296692250239E-2</v>
      </c>
      <c r="V131" s="232">
        <v>2.9972852126654771E-2</v>
      </c>
      <c r="W131" s="232">
        <v>1.3300175973708819E-2</v>
      </c>
      <c r="DA131" s="71" t="s">
        <v>611</v>
      </c>
    </row>
    <row r="132" spans="1:105" ht="12" customHeight="1" x14ac:dyDescent="0.25">
      <c r="A132" s="59" t="s">
        <v>162</v>
      </c>
      <c r="B132" s="232">
        <v>2.1154969303772641E-4</v>
      </c>
      <c r="C132" s="232">
        <v>7.7889984215750146E-3</v>
      </c>
      <c r="D132" s="232">
        <v>0.1161525738578586</v>
      </c>
      <c r="E132" s="232">
        <v>0.20014380961766251</v>
      </c>
      <c r="F132" s="232">
        <v>0.46848694435890759</v>
      </c>
      <c r="G132" s="232">
        <v>0.1721052538744734</v>
      </c>
      <c r="H132" s="232">
        <v>4.6713100468923798</v>
      </c>
      <c r="I132" s="232">
        <v>5.558957696090757</v>
      </c>
      <c r="J132" s="232">
        <v>5.7668251707884028</v>
      </c>
      <c r="K132" s="232">
        <v>7.2408507039418426</v>
      </c>
      <c r="L132" s="232">
        <v>5.36000450852322</v>
      </c>
      <c r="M132" s="232">
        <v>5.2735692287905067</v>
      </c>
      <c r="N132" s="232">
        <v>5.5726005024204923</v>
      </c>
      <c r="O132" s="232">
        <v>7.0738971155519552</v>
      </c>
      <c r="P132" s="232">
        <v>6.8175994740897901</v>
      </c>
      <c r="Q132" s="232">
        <v>7.6788670750087213</v>
      </c>
      <c r="R132" s="232">
        <v>8.2274202791323532</v>
      </c>
      <c r="S132" s="232">
        <v>8.3052341307032034</v>
      </c>
      <c r="T132" s="232">
        <v>7.2822588831158424</v>
      </c>
      <c r="U132" s="232">
        <v>8.4203160999282343</v>
      </c>
      <c r="V132" s="232">
        <v>5.6733423259430236</v>
      </c>
      <c r="W132" s="232">
        <v>7.1398068423892438</v>
      </c>
      <c r="DA132" s="71" t="s">
        <v>612</v>
      </c>
    </row>
    <row r="133" spans="1:105" ht="12" customHeight="1" x14ac:dyDescent="0.25">
      <c r="A133" s="60" t="s">
        <v>613</v>
      </c>
      <c r="B133" s="264">
        <v>1.804349915149736</v>
      </c>
      <c r="C133" s="264">
        <v>1.7265651459666229</v>
      </c>
      <c r="D133" s="264">
        <v>1.12341404889659</v>
      </c>
      <c r="E133" s="264">
        <v>1.4381882923197711</v>
      </c>
      <c r="F133" s="264">
        <v>2.2972497247707899</v>
      </c>
      <c r="G133" s="264">
        <v>1.8380030900222859</v>
      </c>
      <c r="H133" s="264">
        <v>0.29095182116133078</v>
      </c>
      <c r="I133" s="264">
        <v>2.189187181218891</v>
      </c>
      <c r="J133" s="264">
        <v>2.2193979790110139</v>
      </c>
      <c r="K133" s="264">
        <v>2.4749410960597542</v>
      </c>
      <c r="L133" s="264">
        <v>2.1527322646845528</v>
      </c>
      <c r="M133" s="264">
        <v>2.40710858470251</v>
      </c>
      <c r="N133" s="264">
        <v>2.249983256544728</v>
      </c>
      <c r="O133" s="264">
        <v>2.3773279547309958</v>
      </c>
      <c r="P133" s="264">
        <v>2.0104057786022902</v>
      </c>
      <c r="Q133" s="264">
        <v>1.8402665115088881</v>
      </c>
      <c r="R133" s="264">
        <v>2.0174079083494219</v>
      </c>
      <c r="S133" s="264">
        <v>2.1918893929793191</v>
      </c>
      <c r="T133" s="264">
        <v>2.6476881788318409</v>
      </c>
      <c r="U133" s="264">
        <v>2.537478600859691</v>
      </c>
      <c r="V133" s="264">
        <v>2.2643283592186321</v>
      </c>
      <c r="W133" s="264">
        <v>2.2344858909401482</v>
      </c>
      <c r="DA133" s="72" t="s">
        <v>614</v>
      </c>
    </row>
    <row r="134" spans="1:105" ht="12" customHeight="1" x14ac:dyDescent="0.25">
      <c r="A134" s="57" t="s">
        <v>615</v>
      </c>
      <c r="B134" s="296">
        <v>5.9582345040453024</v>
      </c>
      <c r="C134" s="296">
        <v>6.2203103937760229</v>
      </c>
      <c r="D134" s="296">
        <v>3.4811319208456819</v>
      </c>
      <c r="E134" s="296">
        <v>4.4358768890662352</v>
      </c>
      <c r="F134" s="296">
        <v>8.5771296991606398</v>
      </c>
      <c r="G134" s="296">
        <v>5.7729253804574618</v>
      </c>
      <c r="H134" s="296">
        <v>8.5190518249090239</v>
      </c>
      <c r="I134" s="296">
        <v>7.5796167910444208</v>
      </c>
      <c r="J134" s="296">
        <v>7.3922406807812466</v>
      </c>
      <c r="K134" s="296">
        <v>7.6360354646974349</v>
      </c>
      <c r="L134" s="296">
        <v>6.9206821171580533</v>
      </c>
      <c r="M134" s="296">
        <v>5.8495554146311193</v>
      </c>
      <c r="N134" s="296">
        <v>5.1794079078499822</v>
      </c>
      <c r="O134" s="296">
        <v>6.0585272421976306</v>
      </c>
      <c r="P134" s="296">
        <v>5.0380237411156834</v>
      </c>
      <c r="Q134" s="296">
        <v>4.9872231636539812</v>
      </c>
      <c r="R134" s="296">
        <v>5.3031292485327999</v>
      </c>
      <c r="S134" s="296">
        <v>5.4393702790514613</v>
      </c>
      <c r="T134" s="296">
        <v>5.1411522300659902</v>
      </c>
      <c r="U134" s="296">
        <v>5.6784499382635909</v>
      </c>
      <c r="V134" s="296">
        <v>4.1382169121190406</v>
      </c>
      <c r="W134" s="296">
        <v>4.8371027282095866</v>
      </c>
      <c r="DA134" s="70" t="s">
        <v>616</v>
      </c>
    </row>
    <row r="135" spans="1:105" ht="12" customHeight="1" x14ac:dyDescent="0.25">
      <c r="A135" s="60" t="s">
        <v>617</v>
      </c>
      <c r="B135" s="264">
        <v>5.0336589023962102</v>
      </c>
      <c r="C135" s="264">
        <v>5.3355928591031727</v>
      </c>
      <c r="D135" s="264">
        <v>2.905477935197665</v>
      </c>
      <c r="E135" s="264">
        <v>3.698927922298954</v>
      </c>
      <c r="F135" s="264">
        <v>7.3999849399403068</v>
      </c>
      <c r="G135" s="264">
        <v>4.8311053939227442</v>
      </c>
      <c r="H135" s="264">
        <v>8.3699638055384504</v>
      </c>
      <c r="I135" s="264">
        <v>6.4578448785105014</v>
      </c>
      <c r="J135" s="264">
        <v>6.2549883083263182</v>
      </c>
      <c r="K135" s="264">
        <v>6.3651915204001828</v>
      </c>
      <c r="L135" s="264">
        <v>5.8152526927114288</v>
      </c>
      <c r="M135" s="264">
        <v>4.6144102219835554</v>
      </c>
      <c r="N135" s="264">
        <v>4.0251115553663572</v>
      </c>
      <c r="O135" s="264">
        <v>4.8401603216992184</v>
      </c>
      <c r="P135" s="264">
        <v>4.0078620653213459</v>
      </c>
      <c r="Q135" s="264">
        <v>4.0441865953611567</v>
      </c>
      <c r="R135" s="264">
        <v>4.2693795778216108</v>
      </c>
      <c r="S135" s="264">
        <v>4.3161285480570628</v>
      </c>
      <c r="T135" s="264">
        <v>3.7844376203504542</v>
      </c>
      <c r="U135" s="264">
        <v>4.3782083474484024</v>
      </c>
      <c r="V135" s="264">
        <v>2.9779415478574851</v>
      </c>
      <c r="W135" s="264">
        <v>3.6921190863748219</v>
      </c>
      <c r="DA135" s="72" t="s">
        <v>618</v>
      </c>
    </row>
    <row r="136" spans="1:105" ht="12" customHeight="1" x14ac:dyDescent="0.25">
      <c r="A136" s="59" t="s">
        <v>33</v>
      </c>
      <c r="B136" s="299">
        <v>9.7327902784517348E-2</v>
      </c>
      <c r="C136" s="299">
        <v>0.16531231633004059</v>
      </c>
      <c r="D136" s="299">
        <v>9.7763403241742611E-2</v>
      </c>
      <c r="E136" s="299">
        <v>8.1068709032185646E-2</v>
      </c>
      <c r="F136" s="299">
        <v>3.2352586015665402E-2</v>
      </c>
      <c r="G136" s="299">
        <v>3.6003108728312007E-2</v>
      </c>
      <c r="H136" s="299">
        <v>4.8585328355408908E-2</v>
      </c>
      <c r="I136" s="299">
        <v>4.5757019043490471E-2</v>
      </c>
      <c r="J136" s="299">
        <v>3.6120948781902001E-2</v>
      </c>
      <c r="K136" s="299">
        <v>3.054834562690191E-2</v>
      </c>
      <c r="L136" s="299">
        <v>2.8807211252095202E-2</v>
      </c>
      <c r="M136" s="299">
        <v>1.3104590954358321E-2</v>
      </c>
      <c r="N136" s="299">
        <v>2.3454834892878779E-2</v>
      </c>
      <c r="O136" s="299">
        <v>2.5790763986823621E-2</v>
      </c>
      <c r="P136" s="299">
        <v>5.374091516786754E-2</v>
      </c>
      <c r="Q136" s="299">
        <v>4.2629914679321243E-2</v>
      </c>
      <c r="R136" s="299">
        <v>1.829301097843973E-2</v>
      </c>
      <c r="S136" s="299">
        <v>2.6038390054278049E-2</v>
      </c>
      <c r="T136" s="299">
        <v>1.615955095016202E-2</v>
      </c>
      <c r="U136" s="299">
        <v>1.264046578987974E-2</v>
      </c>
      <c r="V136" s="299">
        <v>1.7456376187623301E-2</v>
      </c>
      <c r="W136" s="299">
        <v>1.1290227771115021E-2</v>
      </c>
      <c r="DA136" s="71" t="s">
        <v>619</v>
      </c>
    </row>
    <row r="137" spans="1:105" ht="12" customHeight="1" x14ac:dyDescent="0.25">
      <c r="A137" s="59" t="s">
        <v>160</v>
      </c>
      <c r="B137" s="299">
        <v>6.7255964398517734E-2</v>
      </c>
      <c r="C137" s="299">
        <v>3.5222993932722158E-2</v>
      </c>
      <c r="D137" s="299">
        <v>3.3934771616476157E-2</v>
      </c>
      <c r="E137" s="299">
        <v>4.878463101221002E-2</v>
      </c>
      <c r="F137" s="299">
        <v>6.358866001800445E-2</v>
      </c>
      <c r="G137" s="299">
        <v>3.5064862435091992E-2</v>
      </c>
      <c r="H137" s="299">
        <v>2.491072496978157E-2</v>
      </c>
      <c r="I137" s="299">
        <v>2.0266797885997011E-2</v>
      </c>
      <c r="J137" s="299">
        <v>4.0212597791826628E-2</v>
      </c>
      <c r="K137" s="299">
        <v>7.3335954325225911E-2</v>
      </c>
      <c r="L137" s="299">
        <v>4.8040475662043017E-2</v>
      </c>
      <c r="M137" s="299">
        <v>3.1536909171935107E-2</v>
      </c>
      <c r="N137" s="299">
        <v>3.8008634540453202E-2</v>
      </c>
      <c r="O137" s="299">
        <v>4.2774824665110817E-2</v>
      </c>
      <c r="P137" s="299">
        <v>4.1694571500378239E-2</v>
      </c>
      <c r="Q137" s="299">
        <v>2.6449025087919451E-2</v>
      </c>
      <c r="R137" s="299">
        <v>2.556861768197086E-2</v>
      </c>
      <c r="S137" s="299">
        <v>2.9955747441017339E-2</v>
      </c>
      <c r="T137" s="299">
        <v>2.670392899850977E-2</v>
      </c>
      <c r="U137" s="299">
        <v>1.6252342283411009E-2</v>
      </c>
      <c r="V137" s="299">
        <v>3.8022062999185688E-2</v>
      </c>
      <c r="W137" s="299">
        <v>1.547095344680771E-2</v>
      </c>
      <c r="DA137" s="71" t="s">
        <v>620</v>
      </c>
    </row>
    <row r="138" spans="1:105" ht="12" customHeight="1" x14ac:dyDescent="0.25">
      <c r="A138" s="59" t="s">
        <v>70</v>
      </c>
      <c r="B138" s="299">
        <v>4.8689666340194391</v>
      </c>
      <c r="C138" s="299">
        <v>5.1310663507687906</v>
      </c>
      <c r="D138" s="299">
        <v>2.71426146238846</v>
      </c>
      <c r="E138" s="299">
        <v>3.4665179319951571</v>
      </c>
      <c r="F138" s="299">
        <v>7.0639840498162414</v>
      </c>
      <c r="G138" s="299">
        <v>4.6718481434449917</v>
      </c>
      <c r="H138" s="299">
        <v>5.9028193468613814</v>
      </c>
      <c r="I138" s="299">
        <v>3.543328863226884</v>
      </c>
      <c r="J138" s="299">
        <v>3.223648192838632</v>
      </c>
      <c r="K138" s="299">
        <v>2.5432424619311429</v>
      </c>
      <c r="L138" s="299">
        <v>2.9860391886034088</v>
      </c>
      <c r="M138" s="299">
        <v>1.863773769062175</v>
      </c>
      <c r="N138" s="299">
        <v>1.1047679520112299</v>
      </c>
      <c r="O138" s="299">
        <v>1.146263096557578</v>
      </c>
      <c r="P138" s="299">
        <v>0.41898770483244102</v>
      </c>
      <c r="Q138" s="299">
        <v>4.0105627623794153E-2</v>
      </c>
      <c r="R138" s="299">
        <v>9.6660289046654121E-3</v>
      </c>
      <c r="S138" s="299">
        <v>4.0868238700413687E-3</v>
      </c>
      <c r="T138" s="299">
        <v>1.003690824439139E-2</v>
      </c>
      <c r="U138" s="299">
        <v>3.4620945604694961E-2</v>
      </c>
      <c r="V138" s="299">
        <v>1.535853304032847E-2</v>
      </c>
      <c r="W138" s="299">
        <v>6.8152070170436653E-3</v>
      </c>
      <c r="DA138" s="71" t="s">
        <v>621</v>
      </c>
    </row>
    <row r="139" spans="1:105" ht="12" customHeight="1" x14ac:dyDescent="0.25">
      <c r="A139" s="59" t="s">
        <v>162</v>
      </c>
      <c r="B139" s="299">
        <v>1.084011937356424E-4</v>
      </c>
      <c r="C139" s="299">
        <v>3.9911980716190046E-3</v>
      </c>
      <c r="D139" s="299">
        <v>5.9518297950986981E-2</v>
      </c>
      <c r="E139" s="299">
        <v>0.1025566502594011</v>
      </c>
      <c r="F139" s="299">
        <v>0.24005964409039579</v>
      </c>
      <c r="G139" s="299">
        <v>8.8189279314348334E-2</v>
      </c>
      <c r="H139" s="299">
        <v>2.3936484053518812</v>
      </c>
      <c r="I139" s="299">
        <v>2.8484921983541289</v>
      </c>
      <c r="J139" s="299">
        <v>2.9550065689139569</v>
      </c>
      <c r="K139" s="299">
        <v>3.718064758516912</v>
      </c>
      <c r="L139" s="299">
        <v>2.7523658171938821</v>
      </c>
      <c r="M139" s="299">
        <v>2.7059949527950868</v>
      </c>
      <c r="N139" s="299">
        <v>2.8588801339217951</v>
      </c>
      <c r="O139" s="299">
        <v>3.6253316364897059</v>
      </c>
      <c r="P139" s="299">
        <v>3.4934388738206592</v>
      </c>
      <c r="Q139" s="299">
        <v>3.9350020279701221</v>
      </c>
      <c r="R139" s="299">
        <v>4.2158519202565348</v>
      </c>
      <c r="S139" s="299">
        <v>4.256047586691726</v>
      </c>
      <c r="T139" s="299">
        <v>3.731537232157391</v>
      </c>
      <c r="U139" s="299">
        <v>4.3146945937704171</v>
      </c>
      <c r="V139" s="299">
        <v>2.9071045756303469</v>
      </c>
      <c r="W139" s="299">
        <v>3.658542698139855</v>
      </c>
      <c r="DA139" s="71" t="s">
        <v>622</v>
      </c>
    </row>
    <row r="140" spans="1:105" ht="12" customHeight="1" x14ac:dyDescent="0.25">
      <c r="A140" s="60" t="s">
        <v>623</v>
      </c>
      <c r="B140" s="264">
        <v>0.92457560164909103</v>
      </c>
      <c r="C140" s="264">
        <v>0.8847175346728503</v>
      </c>
      <c r="D140" s="264">
        <v>0.57565398564801651</v>
      </c>
      <c r="E140" s="264">
        <v>0.73694896676728205</v>
      </c>
      <c r="F140" s="264">
        <v>1.1771447592203319</v>
      </c>
      <c r="G140" s="264">
        <v>0.94181998653471788</v>
      </c>
      <c r="H140" s="264">
        <v>0.14908801937057331</v>
      </c>
      <c r="I140" s="264">
        <v>1.1217719125339189</v>
      </c>
      <c r="J140" s="264">
        <v>1.1372523724549279</v>
      </c>
      <c r="K140" s="264">
        <v>1.2708439442972519</v>
      </c>
      <c r="L140" s="264">
        <v>1.1054294244466241</v>
      </c>
      <c r="M140" s="264">
        <v>1.235145192647563</v>
      </c>
      <c r="N140" s="264">
        <v>1.1542963524836249</v>
      </c>
      <c r="O140" s="264">
        <v>1.2183669204984131</v>
      </c>
      <c r="P140" s="264">
        <v>1.030161675794337</v>
      </c>
      <c r="Q140" s="264">
        <v>0.94303656829282412</v>
      </c>
      <c r="R140" s="264">
        <v>1.0337496707111891</v>
      </c>
      <c r="S140" s="264">
        <v>1.1232417309943989</v>
      </c>
      <c r="T140" s="264">
        <v>1.3567146097155369</v>
      </c>
      <c r="U140" s="264">
        <v>1.300241590815189</v>
      </c>
      <c r="V140" s="264">
        <v>1.160275364261556</v>
      </c>
      <c r="W140" s="264">
        <v>1.1449836418347641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3.7706966568615545</v>
      </c>
      <c r="C141" s="263">
        <f t="shared" si="2"/>
        <v>3.9212274581694464</v>
      </c>
      <c r="D141" s="263">
        <f t="shared" si="2"/>
        <v>2.1856046528108592</v>
      </c>
      <c r="E141" s="263">
        <f t="shared" si="2"/>
        <v>2.7865370217418457</v>
      </c>
      <c r="F141" s="263">
        <f t="shared" si="2"/>
        <v>5.3725190638492029</v>
      </c>
      <c r="G141" s="263">
        <f t="shared" si="2"/>
        <v>3.6244558108509426</v>
      </c>
      <c r="H141" s="263">
        <f t="shared" si="2"/>
        <v>5.056303681675077</v>
      </c>
      <c r="I141" s="263">
        <f t="shared" si="2"/>
        <v>4.4732727731317619</v>
      </c>
      <c r="J141" s="263">
        <f t="shared" si="2"/>
        <v>4.3545651257162739</v>
      </c>
      <c r="K141" s="263">
        <f t="shared" si="2"/>
        <v>4.4782925998907217</v>
      </c>
      <c r="L141" s="263">
        <f t="shared" si="2"/>
        <v>4.0771813164589457</v>
      </c>
      <c r="M141" s="263">
        <f t="shared" si="2"/>
        <v>3.4058406778174022</v>
      </c>
      <c r="N141" s="263">
        <f t="shared" si="2"/>
        <v>2.9966314793019184</v>
      </c>
      <c r="O141" s="263">
        <f t="shared" si="2"/>
        <v>3.5144369783567924</v>
      </c>
      <c r="P141" s="263">
        <f t="shared" si="2"/>
        <v>2.9121061051710493</v>
      </c>
      <c r="Q141" s="263">
        <f t="shared" si="2"/>
        <v>2.8862749459301664</v>
      </c>
      <c r="R141" s="263">
        <f t="shared" si="2"/>
        <v>3.0650582212158071</v>
      </c>
      <c r="S141" s="263">
        <f t="shared" si="2"/>
        <v>3.1360616216670447</v>
      </c>
      <c r="T141" s="263">
        <f t="shared" si="2"/>
        <v>2.9248005039826568</v>
      </c>
      <c r="U141" s="263">
        <f t="shared" si="2"/>
        <v>3.2574809463144745</v>
      </c>
      <c r="V141" s="263">
        <f t="shared" si="2"/>
        <v>2.3443909836432351</v>
      </c>
      <c r="W141" s="263">
        <f t="shared" si="2"/>
        <v>2.7688924454742194</v>
      </c>
      <c r="DA141" s="70"/>
    </row>
    <row r="142" spans="1:105" ht="12" customHeight="1" x14ac:dyDescent="0.25">
      <c r="A142" s="60" t="s">
        <v>626</v>
      </c>
      <c r="B142" s="264">
        <v>0.237635363398424</v>
      </c>
      <c r="C142" s="264">
        <v>0.30064307203290941</v>
      </c>
      <c r="D142" s="264">
        <v>0.2249743548970613</v>
      </c>
      <c r="E142" s="264">
        <v>0.27550642851849672</v>
      </c>
      <c r="F142" s="264">
        <v>0.48217227833889281</v>
      </c>
      <c r="G142" s="264">
        <v>0.22509468350481179</v>
      </c>
      <c r="H142" s="264">
        <v>1.7674337232450039</v>
      </c>
      <c r="I142" s="264">
        <v>1.2633150341403669</v>
      </c>
      <c r="J142" s="264">
        <v>1.2388577364167159</v>
      </c>
      <c r="K142" s="264">
        <v>1.3105119396554741</v>
      </c>
      <c r="L142" s="264">
        <v>1.1483916913285681</v>
      </c>
      <c r="M142" s="264">
        <v>0.93057304369096794</v>
      </c>
      <c r="N142" s="264">
        <v>0.84727542533700451</v>
      </c>
      <c r="O142" s="264">
        <v>1.03528375207756</v>
      </c>
      <c r="P142" s="264">
        <v>0.88312354037390484</v>
      </c>
      <c r="Q142" s="264">
        <v>0.90664234396509391</v>
      </c>
      <c r="R142" s="264">
        <v>0.95823637239700576</v>
      </c>
      <c r="S142" s="264">
        <v>0.96892001704601893</v>
      </c>
      <c r="T142" s="264">
        <v>0.84922851339083161</v>
      </c>
      <c r="U142" s="264">
        <v>0.98159793952389274</v>
      </c>
      <c r="V142" s="264">
        <v>0.66786330823490525</v>
      </c>
      <c r="W142" s="264">
        <v>0.82868154350833423</v>
      </c>
      <c r="DA142" s="72" t="s">
        <v>627</v>
      </c>
    </row>
    <row r="143" spans="1:105" ht="12" customHeight="1" x14ac:dyDescent="0.25">
      <c r="A143" s="59" t="s">
        <v>33</v>
      </c>
      <c r="B143" s="232">
        <v>0.14043495650987989</v>
      </c>
      <c r="C143" s="232">
        <v>0.24300029874408571</v>
      </c>
      <c r="D143" s="232">
        <v>0.11502282336730479</v>
      </c>
      <c r="E143" s="232">
        <v>9.610150777454679E-2</v>
      </c>
      <c r="F143" s="232">
        <v>4.6427020189048873E-2</v>
      </c>
      <c r="G143" s="232">
        <v>5.0886903673631079E-2</v>
      </c>
      <c r="H143" s="232">
        <v>3.4805966666551509E-2</v>
      </c>
      <c r="I143" s="232">
        <v>1.983366355578713E-2</v>
      </c>
      <c r="J143" s="232">
        <v>1.476202443155147E-2</v>
      </c>
      <c r="K143" s="232">
        <v>1.0474752820701771E-2</v>
      </c>
      <c r="L143" s="232">
        <v>1.169298888338329E-2</v>
      </c>
      <c r="M143" s="232">
        <v>4.4334390601748156E-3</v>
      </c>
      <c r="N143" s="232">
        <v>6.804920211183953E-3</v>
      </c>
      <c r="O143" s="232">
        <v>7.2283437469491943E-3</v>
      </c>
      <c r="P143" s="232">
        <v>1.3224165155649399E-2</v>
      </c>
      <c r="Q143" s="232">
        <v>9.6526733798123609E-3</v>
      </c>
      <c r="R143" s="232">
        <v>4.1150721237242669E-3</v>
      </c>
      <c r="S143" s="232">
        <v>5.8508518583499066E-3</v>
      </c>
      <c r="T143" s="232">
        <v>3.635849099554713E-3</v>
      </c>
      <c r="U143" s="232">
        <v>2.85659157421386E-3</v>
      </c>
      <c r="V143" s="232">
        <v>3.9352393138521588E-3</v>
      </c>
      <c r="W143" s="232">
        <v>2.5387332177227908E-3</v>
      </c>
      <c r="DA143" s="71" t="s">
        <v>628</v>
      </c>
    </row>
    <row r="144" spans="1:105" ht="12" customHeight="1" x14ac:dyDescent="0.25">
      <c r="A144" s="59" t="s">
        <v>160</v>
      </c>
      <c r="B144" s="232">
        <v>9.7043994220723809E-2</v>
      </c>
      <c r="C144" s="232">
        <v>5.1775924736451262E-2</v>
      </c>
      <c r="D144" s="232">
        <v>3.9925709541841763E-2</v>
      </c>
      <c r="E144" s="232">
        <v>5.7830902360082877E-2</v>
      </c>
      <c r="F144" s="232">
        <v>9.1251809083235602E-2</v>
      </c>
      <c r="G144" s="232">
        <v>4.9560783501467073E-2</v>
      </c>
      <c r="H144" s="232">
        <v>1.784575492822256E-2</v>
      </c>
      <c r="I144" s="232">
        <v>8.7847691791711532E-3</v>
      </c>
      <c r="J144" s="232">
        <v>1.643421258515013E-2</v>
      </c>
      <c r="K144" s="232">
        <v>2.5146238811391931E-2</v>
      </c>
      <c r="L144" s="232">
        <v>1.9499865604931058E-2</v>
      </c>
      <c r="M144" s="232">
        <v>1.066931165169578E-2</v>
      </c>
      <c r="N144" s="232">
        <v>1.1027394844819941E-2</v>
      </c>
      <c r="O144" s="232">
        <v>1.1988444256745031E-2</v>
      </c>
      <c r="P144" s="232">
        <v>1.0259890399944471E-2</v>
      </c>
      <c r="Q144" s="232">
        <v>5.9888414581320097E-3</v>
      </c>
      <c r="R144" s="232">
        <v>5.7517434384777213E-3</v>
      </c>
      <c r="S144" s="232">
        <v>6.7310859165327259E-3</v>
      </c>
      <c r="T144" s="232">
        <v>6.0083016231853451E-3</v>
      </c>
      <c r="U144" s="232">
        <v>3.672831745266978E-3</v>
      </c>
      <c r="V144" s="232">
        <v>8.5714191479354575E-3</v>
      </c>
      <c r="W144" s="232">
        <v>3.478815859299063E-3</v>
      </c>
      <c r="DA144" s="71" t="s">
        <v>629</v>
      </c>
    </row>
    <row r="145" spans="1:105" ht="12" customHeight="1" x14ac:dyDescent="0.25">
      <c r="A145" s="59" t="s">
        <v>162</v>
      </c>
      <c r="B145" s="232">
        <v>1.564126678203291E-4</v>
      </c>
      <c r="C145" s="232">
        <v>5.8668485523724594E-3</v>
      </c>
      <c r="D145" s="232">
        <v>7.002582198791471E-2</v>
      </c>
      <c r="E145" s="232">
        <v>0.1215740183838671</v>
      </c>
      <c r="F145" s="232">
        <v>0.34449344906660828</v>
      </c>
      <c r="G145" s="232">
        <v>0.1246469963297136</v>
      </c>
      <c r="H145" s="232">
        <v>1.71478200165023</v>
      </c>
      <c r="I145" s="232">
        <v>1.234696601405409</v>
      </c>
      <c r="J145" s="232">
        <v>1.207661499400015</v>
      </c>
      <c r="K145" s="232">
        <v>1.2748909480233801</v>
      </c>
      <c r="L145" s="232">
        <v>1.117198836840253</v>
      </c>
      <c r="M145" s="232">
        <v>0.91547029297909732</v>
      </c>
      <c r="N145" s="232">
        <v>0.8294431102810006</v>
      </c>
      <c r="O145" s="232">
        <v>1.016066964073866</v>
      </c>
      <c r="P145" s="232">
        <v>0.85963948481831098</v>
      </c>
      <c r="Q145" s="232">
        <v>0.89100082912714951</v>
      </c>
      <c r="R145" s="232">
        <v>0.94836955683480373</v>
      </c>
      <c r="S145" s="232">
        <v>0.95633807927113634</v>
      </c>
      <c r="T145" s="232">
        <v>0.83958436266809156</v>
      </c>
      <c r="U145" s="232">
        <v>0.97506851620441193</v>
      </c>
      <c r="V145" s="232">
        <v>0.65535664977311758</v>
      </c>
      <c r="W145" s="232">
        <v>0.82266399443131233</v>
      </c>
      <c r="DA145" s="71" t="s">
        <v>630</v>
      </c>
    </row>
    <row r="146" spans="1:105" ht="12" customHeight="1" x14ac:dyDescent="0.25">
      <c r="A146" s="60" t="s">
        <v>631</v>
      </c>
      <c r="B146" s="264">
        <v>2.1989861650268789</v>
      </c>
      <c r="C146" s="264">
        <v>2.3200967394664609</v>
      </c>
      <c r="D146" s="264">
        <v>1.2833487741911731</v>
      </c>
      <c r="E146" s="264">
        <v>1.637427106690553</v>
      </c>
      <c r="F146" s="264">
        <v>3.20110551511255</v>
      </c>
      <c r="G146" s="264">
        <v>2.0681898861526018</v>
      </c>
      <c r="H146" s="264">
        <v>3.1820650276362561</v>
      </c>
      <c r="I146" s="264">
        <v>2.723718749550609</v>
      </c>
      <c r="J146" s="264">
        <v>2.650931466374991</v>
      </c>
      <c r="K146" s="264">
        <v>2.7320197076527091</v>
      </c>
      <c r="L146" s="264">
        <v>2.480090379017859</v>
      </c>
      <c r="M146" s="264">
        <v>2.0574033176328572</v>
      </c>
      <c r="N146" s="264">
        <v>1.8144615806255771</v>
      </c>
      <c r="O146" s="264">
        <v>2.1376831203229378</v>
      </c>
      <c r="P146" s="264">
        <v>1.7754880328344611</v>
      </c>
      <c r="Q146" s="264">
        <v>1.7661012344400679</v>
      </c>
      <c r="R146" s="264">
        <v>1.874276509078586</v>
      </c>
      <c r="S146" s="264">
        <v>1.914748082768664</v>
      </c>
      <c r="T146" s="264">
        <v>1.770315389879322</v>
      </c>
      <c r="U146" s="264">
        <v>1.982044216788174</v>
      </c>
      <c r="V146" s="264">
        <v>1.414963581047582</v>
      </c>
      <c r="W146" s="264">
        <v>1.6827486023378899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8.2555713521985843E-3</v>
      </c>
      <c r="L147" s="231">
        <v>7.5651033342555669E-3</v>
      </c>
      <c r="M147" s="231">
        <v>4.2869604915277268E-3</v>
      </c>
      <c r="N147" s="231">
        <v>3.2773336802209372E-3</v>
      </c>
      <c r="O147" s="231">
        <v>4.953398200974971E-4</v>
      </c>
      <c r="P147" s="231">
        <v>0</v>
      </c>
      <c r="Q147" s="231">
        <v>1.573710639062534E-4</v>
      </c>
      <c r="R147" s="231">
        <v>0</v>
      </c>
      <c r="S147" s="231">
        <v>2.179053012578072E-4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3.791183600295344E-2</v>
      </c>
      <c r="C149" s="231">
        <v>6.2630434040450184E-2</v>
      </c>
      <c r="D149" s="231">
        <v>3.7849747346918761E-2</v>
      </c>
      <c r="E149" s="231">
        <v>3.1347140242205557E-2</v>
      </c>
      <c r="F149" s="231">
        <v>1.2295674376271879E-2</v>
      </c>
      <c r="G149" s="231">
        <v>1.541288365093741E-2</v>
      </c>
      <c r="H149" s="231">
        <v>1.8471008693450981E-2</v>
      </c>
      <c r="I149" s="231">
        <v>1.929889197354721E-2</v>
      </c>
      <c r="J149" s="231">
        <v>1.5308447434474079E-2</v>
      </c>
      <c r="K149" s="231">
        <v>1.3035629450974169E-2</v>
      </c>
      <c r="L149" s="231">
        <v>1.220825542263005E-2</v>
      </c>
      <c r="M149" s="231">
        <v>5.8244018786348627E-3</v>
      </c>
      <c r="N149" s="231">
        <v>1.052181747704246E-2</v>
      </c>
      <c r="O149" s="231">
        <v>1.136795254623194E-2</v>
      </c>
      <c r="P149" s="231">
        <v>2.3713419514413699E-2</v>
      </c>
      <c r="Q149" s="231">
        <v>1.8585303331692862E-2</v>
      </c>
      <c r="R149" s="231">
        <v>8.0179838290946933E-3</v>
      </c>
      <c r="S149" s="231">
        <v>1.1525886608538909E-2</v>
      </c>
      <c r="T149" s="231">
        <v>7.5483011005602488E-3</v>
      </c>
      <c r="U149" s="231">
        <v>5.7135068263032586E-3</v>
      </c>
      <c r="V149" s="231">
        <v>8.2792228455102809E-3</v>
      </c>
      <c r="W149" s="231">
        <v>5.1401356372349181E-3</v>
      </c>
      <c r="DA149" s="73" t="s">
        <v>635</v>
      </c>
    </row>
    <row r="150" spans="1:105" ht="12" customHeight="1" x14ac:dyDescent="0.25">
      <c r="A150" s="64" t="s">
        <v>160</v>
      </c>
      <c r="B150" s="231">
        <v>2.6198007144387959E-2</v>
      </c>
      <c r="C150" s="231">
        <v>1.334462819942746E-2</v>
      </c>
      <c r="D150" s="231">
        <v>1.313807098943744E-2</v>
      </c>
      <c r="E150" s="231">
        <v>1.8863735321070149E-2</v>
      </c>
      <c r="F150" s="231">
        <v>2.4167015805977781E-2</v>
      </c>
      <c r="G150" s="231">
        <v>1.501122164273555E-2</v>
      </c>
      <c r="H150" s="231">
        <v>9.4704766449474238E-3</v>
      </c>
      <c r="I150" s="231">
        <v>8.5479069928007974E-3</v>
      </c>
      <c r="J150" s="231">
        <v>1.704253238797155E-2</v>
      </c>
      <c r="K150" s="231">
        <v>3.1294013027512127E-2</v>
      </c>
      <c r="L150" s="231">
        <v>2.0359152171115041E-2</v>
      </c>
      <c r="M150" s="231">
        <v>1.4016739146387951E-2</v>
      </c>
      <c r="N150" s="231">
        <v>1.7050638685488308E-2</v>
      </c>
      <c r="O150" s="231">
        <v>1.885412069277205E-2</v>
      </c>
      <c r="P150" s="231">
        <v>1.8397916417570721E-2</v>
      </c>
      <c r="Q150" s="231">
        <v>1.153094388727414E-2</v>
      </c>
      <c r="R150" s="231">
        <v>1.120694473687091E-2</v>
      </c>
      <c r="S150" s="231">
        <v>1.325990384042462E-2</v>
      </c>
      <c r="T150" s="231">
        <v>1.2473694180636451E-2</v>
      </c>
      <c r="U150" s="231">
        <v>7.3460796558644332E-3</v>
      </c>
      <c r="V150" s="231">
        <v>1.8033131804267591E-2</v>
      </c>
      <c r="W150" s="231">
        <v>7.0435070723187942E-3</v>
      </c>
      <c r="DA150" s="73" t="s">
        <v>636</v>
      </c>
    </row>
    <row r="151" spans="1:105" ht="12" customHeight="1" x14ac:dyDescent="0.25">
      <c r="A151" s="64" t="s">
        <v>70</v>
      </c>
      <c r="B151" s="231">
        <v>1.8965934665363151</v>
      </c>
      <c r="C151" s="231">
        <v>1.943962311903074</v>
      </c>
      <c r="D151" s="231">
        <v>1.0508442543765339</v>
      </c>
      <c r="E151" s="231">
        <v>1.3404114246253831</v>
      </c>
      <c r="F151" s="231">
        <v>2.684683308891048</v>
      </c>
      <c r="G151" s="231">
        <v>2.0000120659897691</v>
      </c>
      <c r="H151" s="231">
        <v>2.244114245234055</v>
      </c>
      <c r="I151" s="231">
        <v>1.4944662564922</v>
      </c>
      <c r="J151" s="231">
        <v>1.3662168512039019</v>
      </c>
      <c r="K151" s="231">
        <v>1.08525570394628</v>
      </c>
      <c r="L151" s="231">
        <v>1.26545845751737</v>
      </c>
      <c r="M151" s="231">
        <v>0.82836369938474352</v>
      </c>
      <c r="N151" s="231">
        <v>0.49559789265783433</v>
      </c>
      <c r="O151" s="231">
        <v>0.50524538527903728</v>
      </c>
      <c r="P151" s="231">
        <v>0.18488020133333469</v>
      </c>
      <c r="Q151" s="231">
        <v>1.748479349074791E-2</v>
      </c>
      <c r="R151" s="231">
        <v>4.2367034896832259E-3</v>
      </c>
      <c r="S151" s="231">
        <v>1.8090315267947181E-3</v>
      </c>
      <c r="T151" s="231">
        <v>4.6883484436553704E-3</v>
      </c>
      <c r="U151" s="231">
        <v>1.564871202799089E-2</v>
      </c>
      <c r="V151" s="231">
        <v>7.2842562656943036E-3</v>
      </c>
      <c r="W151" s="231">
        <v>3.1027796049485691E-3</v>
      </c>
      <c r="DA151" s="73" t="s">
        <v>637</v>
      </c>
    </row>
    <row r="152" spans="1:105" ht="12" customHeight="1" x14ac:dyDescent="0.25">
      <c r="A152" s="64" t="s">
        <v>34</v>
      </c>
      <c r="B152" s="231">
        <v>0.23824063016255109</v>
      </c>
      <c r="C152" s="231">
        <v>0.29864725495498751</v>
      </c>
      <c r="D152" s="231">
        <v>0.15847379927496069</v>
      </c>
      <c r="E152" s="231">
        <v>0.20714884383970419</v>
      </c>
      <c r="F152" s="231">
        <v>0.38872429876203091</v>
      </c>
      <c r="G152" s="231">
        <v>0</v>
      </c>
      <c r="H152" s="231">
        <v>0</v>
      </c>
      <c r="I152" s="231">
        <v>0</v>
      </c>
      <c r="J152" s="231">
        <v>0</v>
      </c>
      <c r="K152" s="231">
        <v>7.6014000982011984E-3</v>
      </c>
      <c r="L152" s="231">
        <v>8.0697753409665427E-3</v>
      </c>
      <c r="M152" s="231">
        <v>2.2183429019420439E-3</v>
      </c>
      <c r="N152" s="231">
        <v>5.522885280525431E-3</v>
      </c>
      <c r="O152" s="231">
        <v>3.7607567302112592E-3</v>
      </c>
      <c r="P152" s="231">
        <v>7.0009459659553363E-3</v>
      </c>
      <c r="Q152" s="231">
        <v>2.8055796110085279E-3</v>
      </c>
      <c r="R152" s="231">
        <v>2.9707707511634688E-3</v>
      </c>
      <c r="S152" s="231">
        <v>3.9969943833752649E-3</v>
      </c>
      <c r="T152" s="231">
        <v>2.5636285343366991E-3</v>
      </c>
      <c r="U152" s="231">
        <v>3.0884017143407759E-3</v>
      </c>
      <c r="V152" s="231">
        <v>2.5832891347318371E-3</v>
      </c>
      <c r="W152" s="231">
        <v>1.826545004038493E-3</v>
      </c>
      <c r="DA152" s="73" t="s">
        <v>638</v>
      </c>
    </row>
    <row r="153" spans="1:105" ht="12" customHeight="1" x14ac:dyDescent="0.25">
      <c r="A153" s="64" t="s">
        <v>162</v>
      </c>
      <c r="B153" s="231">
        <v>4.2225180671249557E-5</v>
      </c>
      <c r="C153" s="231">
        <v>1.5121103685211701E-3</v>
      </c>
      <c r="D153" s="231">
        <v>2.3042902203322831E-2</v>
      </c>
      <c r="E153" s="231">
        <v>3.9655962662189667E-2</v>
      </c>
      <c r="F153" s="231">
        <v>9.1235217277221364E-2</v>
      </c>
      <c r="G153" s="231">
        <v>3.7753714869160397E-2</v>
      </c>
      <c r="H153" s="231">
        <v>0.91000929706380218</v>
      </c>
      <c r="I153" s="231">
        <v>1.201405694092061</v>
      </c>
      <c r="J153" s="231">
        <v>1.2523636353486429</v>
      </c>
      <c r="K153" s="231">
        <v>1.586577389777543</v>
      </c>
      <c r="L153" s="231">
        <v>1.166429635231522</v>
      </c>
      <c r="M153" s="231">
        <v>1.2026931738296209</v>
      </c>
      <c r="N153" s="231">
        <v>1.282491012844466</v>
      </c>
      <c r="O153" s="231">
        <v>1.597959565254587</v>
      </c>
      <c r="P153" s="231">
        <v>1.541495549603187</v>
      </c>
      <c r="Q153" s="231">
        <v>1.7155372430554381</v>
      </c>
      <c r="R153" s="231">
        <v>1.847844106271773</v>
      </c>
      <c r="S153" s="231">
        <v>1.883938361108273</v>
      </c>
      <c r="T153" s="231">
        <v>1.743041417620133</v>
      </c>
      <c r="U153" s="231">
        <v>1.9502475165636739</v>
      </c>
      <c r="V153" s="231">
        <v>1.3787836809973779</v>
      </c>
      <c r="W153" s="231">
        <v>1.6656356350193491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1.334075128436252</v>
      </c>
      <c r="C157" s="265">
        <v>1.3004876466700761</v>
      </c>
      <c r="D157" s="265">
        <v>0.67728152372262462</v>
      </c>
      <c r="E157" s="265">
        <v>0.87360348653279596</v>
      </c>
      <c r="F157" s="265">
        <v>1.68924127039776</v>
      </c>
      <c r="G157" s="265">
        <v>1.331171241193529</v>
      </c>
      <c r="H157" s="265">
        <v>0.1068049307938178</v>
      </c>
      <c r="I157" s="265">
        <v>0.48623898944078631</v>
      </c>
      <c r="J157" s="265">
        <v>0.46477592292456688</v>
      </c>
      <c r="K157" s="265">
        <v>0.43576095258253877</v>
      </c>
      <c r="L157" s="265">
        <v>0.44869924611251788</v>
      </c>
      <c r="M157" s="265">
        <v>0.41786431649357703</v>
      </c>
      <c r="N157" s="265">
        <v>0.3348944733393367</v>
      </c>
      <c r="O157" s="265">
        <v>0.34147010595629468</v>
      </c>
      <c r="P157" s="265">
        <v>0.25349453196268362</v>
      </c>
      <c r="Q157" s="265">
        <v>0.21353136752500479</v>
      </c>
      <c r="R157" s="265">
        <v>0.23254533974021541</v>
      </c>
      <c r="S157" s="265">
        <v>0.25239352185236169</v>
      </c>
      <c r="T157" s="265">
        <v>0.30525660071250321</v>
      </c>
      <c r="U157" s="265">
        <v>0.29383879000240792</v>
      </c>
      <c r="V157" s="265">
        <v>0.26156409436074751</v>
      </c>
      <c r="W157" s="265">
        <v>0.25746229962799527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0.99999999999999989</v>
      </c>
      <c r="C162" s="234">
        <f t="shared" si="3"/>
        <v>1</v>
      </c>
      <c r="D162" s="234">
        <f t="shared" si="3"/>
        <v>0.99999999999999989</v>
      </c>
      <c r="E162" s="234">
        <f t="shared" si="3"/>
        <v>0.99999999999999989</v>
      </c>
      <c r="F162" s="234">
        <f t="shared" si="3"/>
        <v>1</v>
      </c>
      <c r="G162" s="234">
        <f t="shared" si="3"/>
        <v>1</v>
      </c>
      <c r="H162" s="234">
        <f t="shared" si="3"/>
        <v>0.99999999999999989</v>
      </c>
      <c r="I162" s="234">
        <f t="shared" si="3"/>
        <v>0.99999999999999989</v>
      </c>
      <c r="J162" s="234">
        <f t="shared" si="3"/>
        <v>1.0000000000000002</v>
      </c>
      <c r="K162" s="234">
        <f t="shared" si="3"/>
        <v>1.0000000000000002</v>
      </c>
      <c r="L162" s="234">
        <f t="shared" si="3"/>
        <v>1.0000000000000004</v>
      </c>
      <c r="M162" s="234">
        <f t="shared" si="3"/>
        <v>1</v>
      </c>
      <c r="N162" s="234">
        <f t="shared" si="3"/>
        <v>1</v>
      </c>
      <c r="O162" s="234">
        <f t="shared" si="3"/>
        <v>1.0000000000000004</v>
      </c>
      <c r="P162" s="234">
        <f t="shared" si="3"/>
        <v>1</v>
      </c>
      <c r="Q162" s="234">
        <f t="shared" si="3"/>
        <v>0.99999999999999978</v>
      </c>
      <c r="R162" s="234">
        <f t="shared" si="3"/>
        <v>0.99999999999999978</v>
      </c>
      <c r="S162" s="234">
        <f t="shared" si="3"/>
        <v>0.99999999999999978</v>
      </c>
      <c r="T162" s="234">
        <f t="shared" si="3"/>
        <v>0.99999999999999989</v>
      </c>
      <c r="U162" s="234">
        <f t="shared" si="3"/>
        <v>1</v>
      </c>
      <c r="V162" s="234">
        <f t="shared" si="3"/>
        <v>1</v>
      </c>
      <c r="W162" s="234">
        <f t="shared" si="3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1.4999999999993285E-3</v>
      </c>
      <c r="C163" s="301">
        <f t="shared" si="4"/>
        <v>1.4999999999991383E-3</v>
      </c>
      <c r="D163" s="301">
        <f t="shared" si="4"/>
        <v>1.4999999999989997E-3</v>
      </c>
      <c r="E163" s="301">
        <f t="shared" si="4"/>
        <v>1.4999999999988074E-3</v>
      </c>
      <c r="F163" s="301">
        <f t="shared" si="4"/>
        <v>1.4999999999988909E-3</v>
      </c>
      <c r="G163" s="301">
        <f t="shared" si="4"/>
        <v>1.5000000000015407E-3</v>
      </c>
      <c r="H163" s="301">
        <f t="shared" si="4"/>
        <v>1.4999999999987885E-3</v>
      </c>
      <c r="I163" s="301">
        <f t="shared" si="4"/>
        <v>1.500000000001311E-3</v>
      </c>
      <c r="J163" s="301">
        <f t="shared" si="4"/>
        <v>1.5000000000018241E-3</v>
      </c>
      <c r="K163" s="301">
        <f t="shared" si="4"/>
        <v>1.5000000000012365E-3</v>
      </c>
      <c r="L163" s="301">
        <f t="shared" si="4"/>
        <v>1.5000000000004875E-3</v>
      </c>
      <c r="M163" s="301">
        <f t="shared" si="4"/>
        <v>1.50000000000105E-3</v>
      </c>
      <c r="N163" s="301">
        <f t="shared" si="4"/>
        <v>1.5000000000008949E-3</v>
      </c>
      <c r="O163" s="301">
        <f t="shared" si="4"/>
        <v>1.5000000000012195E-3</v>
      </c>
      <c r="P163" s="301">
        <f t="shared" si="4"/>
        <v>1.5000000000012423E-3</v>
      </c>
      <c r="Q163" s="301">
        <f t="shared" si="4"/>
        <v>1.5000000000016602E-3</v>
      </c>
      <c r="R163" s="301">
        <f t="shared" si="4"/>
        <v>1.5000000000014557E-3</v>
      </c>
      <c r="S163" s="301">
        <f t="shared" si="4"/>
        <v>1.5000000000012013E-3</v>
      </c>
      <c r="T163" s="301">
        <f t="shared" si="4"/>
        <v>1.500000000000656E-3</v>
      </c>
      <c r="U163" s="301">
        <f t="shared" si="4"/>
        <v>1.5000000000008884E-3</v>
      </c>
      <c r="V163" s="301">
        <f t="shared" si="4"/>
        <v>1.5000000000006258E-3</v>
      </c>
      <c r="W163" s="301">
        <f t="shared" si="4"/>
        <v>1.5000000000008448E-3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7.4999999999966402E-4</v>
      </c>
      <c r="C164" s="235">
        <f t="shared" si="5"/>
        <v>7.4999999999956915E-4</v>
      </c>
      <c r="D164" s="235">
        <f t="shared" si="5"/>
        <v>7.4999999999949987E-4</v>
      </c>
      <c r="E164" s="235">
        <f t="shared" si="5"/>
        <v>7.4999999999940392E-4</v>
      </c>
      <c r="F164" s="235">
        <f t="shared" si="5"/>
        <v>7.4999999999944588E-4</v>
      </c>
      <c r="G164" s="235">
        <f t="shared" si="5"/>
        <v>7.5000000000077034E-4</v>
      </c>
      <c r="H164" s="235">
        <f t="shared" si="5"/>
        <v>7.4999999999939449E-4</v>
      </c>
      <c r="I164" s="235">
        <f t="shared" si="5"/>
        <v>7.5000000000065574E-4</v>
      </c>
      <c r="J164" s="235">
        <f t="shared" si="5"/>
        <v>7.5000000000091248E-4</v>
      </c>
      <c r="K164" s="235">
        <f t="shared" si="5"/>
        <v>7.5000000000061823E-4</v>
      </c>
      <c r="L164" s="235">
        <f t="shared" si="5"/>
        <v>7.5000000000024407E-4</v>
      </c>
      <c r="M164" s="235">
        <f t="shared" si="5"/>
        <v>7.5000000000052531E-4</v>
      </c>
      <c r="N164" s="235">
        <f t="shared" si="5"/>
        <v>7.5000000000044757E-4</v>
      </c>
      <c r="O164" s="235">
        <f t="shared" si="5"/>
        <v>7.5000000000060977E-4</v>
      </c>
      <c r="P164" s="235">
        <f t="shared" si="5"/>
        <v>7.5000000000062105E-4</v>
      </c>
      <c r="Q164" s="235">
        <f t="shared" si="5"/>
        <v>7.5000000000083051E-4</v>
      </c>
      <c r="R164" s="235">
        <f t="shared" si="5"/>
        <v>7.5000000000072795E-4</v>
      </c>
      <c r="S164" s="235">
        <f t="shared" si="5"/>
        <v>7.5000000000060088E-4</v>
      </c>
      <c r="T164" s="235">
        <f t="shared" si="5"/>
        <v>7.5000000000032799E-4</v>
      </c>
      <c r="U164" s="235">
        <f t="shared" si="5"/>
        <v>7.500000000004441E-4</v>
      </c>
      <c r="V164" s="235">
        <f t="shared" si="5"/>
        <v>7.5000000000031302E-4</v>
      </c>
      <c r="W164" s="235">
        <f t="shared" si="5"/>
        <v>7.5000000000042264E-4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1.8999999999991468E-2</v>
      </c>
      <c r="C165" s="235">
        <f t="shared" si="6"/>
        <v>1.8999999999989078E-2</v>
      </c>
      <c r="D165" s="235">
        <f t="shared" si="6"/>
        <v>1.8999999999987319E-2</v>
      </c>
      <c r="E165" s="235">
        <f t="shared" si="6"/>
        <v>1.899999999998488E-2</v>
      </c>
      <c r="F165" s="235">
        <f t="shared" si="6"/>
        <v>1.8999999999985945E-2</v>
      </c>
      <c r="G165" s="235">
        <f t="shared" si="6"/>
        <v>1.9000000000019498E-2</v>
      </c>
      <c r="H165" s="235">
        <f t="shared" si="6"/>
        <v>1.8999999999984637E-2</v>
      </c>
      <c r="I165" s="235">
        <f t="shared" si="6"/>
        <v>1.900000000001659E-2</v>
      </c>
      <c r="J165" s="235">
        <f t="shared" si="6"/>
        <v>1.9000000000023092E-2</v>
      </c>
      <c r="K165" s="235">
        <f t="shared" si="6"/>
        <v>1.9000000000015647E-2</v>
      </c>
      <c r="L165" s="235">
        <f t="shared" si="6"/>
        <v>1.9000000000006165E-2</v>
      </c>
      <c r="M165" s="235">
        <f t="shared" si="6"/>
        <v>1.9000000000013291E-2</v>
      </c>
      <c r="N165" s="235">
        <f t="shared" si="6"/>
        <v>1.900000000001132E-2</v>
      </c>
      <c r="O165" s="235">
        <f t="shared" si="6"/>
        <v>1.9000000000015435E-2</v>
      </c>
      <c r="P165" s="235">
        <f t="shared" si="6"/>
        <v>1.9000000000015727E-2</v>
      </c>
      <c r="Q165" s="235">
        <f t="shared" si="6"/>
        <v>1.9000000000021017E-2</v>
      </c>
      <c r="R165" s="235">
        <f t="shared" si="6"/>
        <v>1.9000000000018422E-2</v>
      </c>
      <c r="S165" s="235">
        <f t="shared" si="6"/>
        <v>1.9000000000015199E-2</v>
      </c>
      <c r="T165" s="235">
        <f t="shared" si="6"/>
        <v>1.9000000000008298E-2</v>
      </c>
      <c r="U165" s="235">
        <f t="shared" si="6"/>
        <v>1.9000000000011234E-2</v>
      </c>
      <c r="V165" s="235">
        <f t="shared" si="6"/>
        <v>1.900000000000792E-2</v>
      </c>
      <c r="W165" s="235">
        <f t="shared" si="6"/>
        <v>1.9000000000010689E-2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4.9999999999977775E-4</v>
      </c>
      <c r="C166" s="235">
        <f t="shared" si="7"/>
        <v>4.9999999999971487E-4</v>
      </c>
      <c r="D166" s="235">
        <f t="shared" si="7"/>
        <v>4.9999999999966846E-4</v>
      </c>
      <c r="E166" s="235">
        <f t="shared" si="7"/>
        <v>4.9999999999960417E-4</v>
      </c>
      <c r="F166" s="235">
        <f t="shared" si="7"/>
        <v>4.9999999999963192E-4</v>
      </c>
      <c r="G166" s="235">
        <f t="shared" si="7"/>
        <v>5.0000000000051522E-4</v>
      </c>
      <c r="H166" s="235">
        <f t="shared" si="7"/>
        <v>4.9999999999959799E-4</v>
      </c>
      <c r="I166" s="235">
        <f t="shared" si="7"/>
        <v>5.0000000000043868E-4</v>
      </c>
      <c r="J166" s="235">
        <f t="shared" si="7"/>
        <v>5.0000000000060987E-4</v>
      </c>
      <c r="K166" s="235">
        <f t="shared" si="7"/>
        <v>5.0000000000041385E-4</v>
      </c>
      <c r="L166" s="235">
        <f t="shared" si="7"/>
        <v>5.0000000000016438E-4</v>
      </c>
      <c r="M166" s="235">
        <f t="shared" si="7"/>
        <v>5.0000000000035183E-4</v>
      </c>
      <c r="N166" s="235">
        <f t="shared" si="7"/>
        <v>5.0000000000030012E-4</v>
      </c>
      <c r="O166" s="235">
        <f t="shared" si="7"/>
        <v>5.0000000000040843E-4</v>
      </c>
      <c r="P166" s="235">
        <f t="shared" si="7"/>
        <v>5.0000000000041591E-4</v>
      </c>
      <c r="Q166" s="235">
        <f t="shared" si="7"/>
        <v>5.0000000000055512E-4</v>
      </c>
      <c r="R166" s="235">
        <f t="shared" si="7"/>
        <v>5.0000000000048703E-4</v>
      </c>
      <c r="S166" s="235">
        <f t="shared" si="7"/>
        <v>5.0000000000040192E-4</v>
      </c>
      <c r="T166" s="235">
        <f t="shared" si="7"/>
        <v>5.0000000000022043E-4</v>
      </c>
      <c r="U166" s="235">
        <f t="shared" si="7"/>
        <v>5.0000000000029795E-4</v>
      </c>
      <c r="V166" s="235">
        <f t="shared" si="7"/>
        <v>5.0000000000021035E-4</v>
      </c>
      <c r="W166" s="235">
        <f t="shared" si="7"/>
        <v>5.000000000002831E-4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3.0188674161350489E-3</v>
      </c>
      <c r="C167" s="302">
        <f t="shared" si="8"/>
        <v>2.9684429379627296E-3</v>
      </c>
      <c r="D167" s="302">
        <f t="shared" si="8"/>
        <v>2.9934307202543128E-3</v>
      </c>
      <c r="E167" s="302">
        <f t="shared" si="8"/>
        <v>2.9521240432300129E-3</v>
      </c>
      <c r="F167" s="302">
        <f t="shared" si="8"/>
        <v>2.8205528727080296E-3</v>
      </c>
      <c r="G167" s="302">
        <f t="shared" si="8"/>
        <v>3.0899967421264178E-3</v>
      </c>
      <c r="H167" s="302">
        <f t="shared" si="8"/>
        <v>2.4399953201002019E-3</v>
      </c>
      <c r="I167" s="302">
        <f t="shared" si="8"/>
        <v>2.6187031904482874E-3</v>
      </c>
      <c r="J167" s="302">
        <f t="shared" si="8"/>
        <v>2.6171400443869468E-3</v>
      </c>
      <c r="K167" s="302">
        <f t="shared" si="8"/>
        <v>2.5998456526581549E-3</v>
      </c>
      <c r="L167" s="302">
        <f t="shared" si="8"/>
        <v>2.6214851760216346E-3</v>
      </c>
      <c r="M167" s="302">
        <f t="shared" si="8"/>
        <v>2.645202503562121E-3</v>
      </c>
      <c r="N167" s="302">
        <f t="shared" si="8"/>
        <v>2.6253514088235615E-3</v>
      </c>
      <c r="O167" s="302">
        <f t="shared" si="8"/>
        <v>2.6033105539269197E-3</v>
      </c>
      <c r="P167" s="302">
        <f t="shared" si="8"/>
        <v>2.5872443040619989E-3</v>
      </c>
      <c r="Q167" s="302">
        <f t="shared" si="8"/>
        <v>2.5682596130404034E-3</v>
      </c>
      <c r="R167" s="302">
        <f t="shared" si="8"/>
        <v>2.5696600565945239E-3</v>
      </c>
      <c r="S167" s="302">
        <f t="shared" si="8"/>
        <v>2.5754243394311505E-3</v>
      </c>
      <c r="T167" s="302">
        <f t="shared" si="8"/>
        <v>2.6068952042206791E-3</v>
      </c>
      <c r="U167" s="302">
        <f t="shared" si="8"/>
        <v>2.5879975460252743E-3</v>
      </c>
      <c r="V167" s="302">
        <f t="shared" si="8"/>
        <v>2.6176490418493383E-3</v>
      </c>
      <c r="W167" s="302">
        <f t="shared" si="8"/>
        <v>2.5920040656695221E-3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0.54835416510122281</v>
      </c>
      <c r="C168" s="303">
        <f t="shared" si="9"/>
        <v>0.55091726870005564</v>
      </c>
      <c r="D168" s="303">
        <f t="shared" si="9"/>
        <v>0.5481027778177322</v>
      </c>
      <c r="E168" s="303">
        <f t="shared" si="9"/>
        <v>0.54843457633794135</v>
      </c>
      <c r="F168" s="303">
        <f t="shared" si="9"/>
        <v>0.55114653002551606</v>
      </c>
      <c r="G168" s="303">
        <f t="shared" si="9"/>
        <v>0.54116667132204221</v>
      </c>
      <c r="H168" s="303">
        <f t="shared" si="9"/>
        <v>0.55156022204819355</v>
      </c>
      <c r="I168" s="303">
        <f t="shared" si="9"/>
        <v>0.54216077800115059</v>
      </c>
      <c r="J168" s="303">
        <f t="shared" si="9"/>
        <v>0.54166650508617353</v>
      </c>
      <c r="K168" s="303">
        <f t="shared" si="9"/>
        <v>0.5411176382462427</v>
      </c>
      <c r="L168" s="303">
        <f t="shared" si="9"/>
        <v>0.54149554850432624</v>
      </c>
      <c r="M168" s="303">
        <f t="shared" si="9"/>
        <v>0.53697175354291249</v>
      </c>
      <c r="N168" s="303">
        <f t="shared" si="9"/>
        <v>0.53602136930504241</v>
      </c>
      <c r="O168" s="303">
        <f t="shared" si="9"/>
        <v>0.53776168437627858</v>
      </c>
      <c r="P168" s="303">
        <f t="shared" si="9"/>
        <v>0.53748224133925304</v>
      </c>
      <c r="Q168" s="303">
        <f t="shared" si="9"/>
        <v>0.53865923696463347</v>
      </c>
      <c r="R168" s="303">
        <f t="shared" si="9"/>
        <v>0.53818322821358155</v>
      </c>
      <c r="S168" s="303">
        <f t="shared" si="9"/>
        <v>0.53721386999475973</v>
      </c>
      <c r="T168" s="303">
        <f t="shared" si="9"/>
        <v>0.53186954517772855</v>
      </c>
      <c r="U168" s="303">
        <f t="shared" si="9"/>
        <v>0.53516072236073842</v>
      </c>
      <c r="V168" s="303">
        <f t="shared" si="9"/>
        <v>0.53015962436501651</v>
      </c>
      <c r="W168" s="303">
        <f t="shared" si="9"/>
        <v>0.53435190852782766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0.4268769674826518</v>
      </c>
      <c r="C169" s="237">
        <f t="shared" si="10"/>
        <v>0.42436428836199408</v>
      </c>
      <c r="D169" s="237">
        <f t="shared" si="10"/>
        <v>0.42715379146202792</v>
      </c>
      <c r="E169" s="237">
        <f t="shared" si="10"/>
        <v>0.42686329961884584</v>
      </c>
      <c r="F169" s="237">
        <f t="shared" si="10"/>
        <v>0.42428291710179195</v>
      </c>
      <c r="G169" s="237">
        <f t="shared" si="10"/>
        <v>0.43399333193580897</v>
      </c>
      <c r="H169" s="237">
        <f t="shared" si="10"/>
        <v>0.42424978263172375</v>
      </c>
      <c r="I169" s="237">
        <f t="shared" si="10"/>
        <v>0.43347051880838205</v>
      </c>
      <c r="J169" s="237">
        <f t="shared" si="10"/>
        <v>0.43396635486941321</v>
      </c>
      <c r="K169" s="237">
        <f t="shared" si="10"/>
        <v>0.43453251610108146</v>
      </c>
      <c r="L169" s="237">
        <f t="shared" si="10"/>
        <v>0.43413296631964537</v>
      </c>
      <c r="M169" s="237">
        <f t="shared" si="10"/>
        <v>0.43863304395351016</v>
      </c>
      <c r="N169" s="237">
        <f t="shared" si="10"/>
        <v>0.43960327928612108</v>
      </c>
      <c r="O169" s="237">
        <f t="shared" si="10"/>
        <v>0.43788500506977712</v>
      </c>
      <c r="P169" s="237">
        <f t="shared" si="10"/>
        <v>0.43818051435666694</v>
      </c>
      <c r="Q169" s="237">
        <f t="shared" si="10"/>
        <v>0.43702250342230187</v>
      </c>
      <c r="R169" s="237">
        <f t="shared" si="10"/>
        <v>0.43749711172980271</v>
      </c>
      <c r="S169" s="237">
        <f t="shared" si="10"/>
        <v>0.43846070566579159</v>
      </c>
      <c r="T169" s="237">
        <f t="shared" si="10"/>
        <v>0.4437735596180411</v>
      </c>
      <c r="U169" s="237">
        <f t="shared" si="10"/>
        <v>0.44050128009322348</v>
      </c>
      <c r="V169" s="237">
        <f t="shared" si="10"/>
        <v>0.44547272659312503</v>
      </c>
      <c r="W169" s="237">
        <f t="shared" si="10"/>
        <v>0.44130608740649063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1.0000000000000002</v>
      </c>
      <c r="D204" s="234">
        <f t="shared" si="41"/>
        <v>1.0000000000000004</v>
      </c>
      <c r="E204" s="234">
        <f t="shared" si="41"/>
        <v>1.0000000000000002</v>
      </c>
      <c r="F204" s="234">
        <f t="shared" si="41"/>
        <v>1</v>
      </c>
      <c r="G204" s="234">
        <f t="shared" si="41"/>
        <v>1.0000000000000002</v>
      </c>
      <c r="H204" s="234">
        <f t="shared" si="41"/>
        <v>0.99999999999999989</v>
      </c>
      <c r="I204" s="234">
        <f t="shared" si="41"/>
        <v>1.0000000000000002</v>
      </c>
      <c r="J204" s="234">
        <f t="shared" si="41"/>
        <v>0.99999999999999978</v>
      </c>
      <c r="K204" s="234">
        <f t="shared" si="41"/>
        <v>1.0000000000000002</v>
      </c>
      <c r="L204" s="234">
        <f t="shared" si="41"/>
        <v>1.0000000000000002</v>
      </c>
      <c r="M204" s="234">
        <f t="shared" si="41"/>
        <v>0.99999999999999944</v>
      </c>
      <c r="N204" s="234">
        <f t="shared" si="41"/>
        <v>0.99999999999999967</v>
      </c>
      <c r="O204" s="234">
        <f t="shared" si="41"/>
        <v>1.0000000000000007</v>
      </c>
      <c r="P204" s="234">
        <f t="shared" si="41"/>
        <v>1</v>
      </c>
      <c r="Q204" s="234">
        <f t="shared" si="41"/>
        <v>1</v>
      </c>
      <c r="R204" s="234">
        <f t="shared" si="41"/>
        <v>0.99999999999999978</v>
      </c>
      <c r="S204" s="234">
        <f t="shared" si="41"/>
        <v>1</v>
      </c>
      <c r="T204" s="234">
        <f t="shared" si="41"/>
        <v>1</v>
      </c>
      <c r="U204" s="234">
        <f t="shared" si="41"/>
        <v>1.0000000000000004</v>
      </c>
      <c r="V204" s="234">
        <f t="shared" si="41"/>
        <v>0.99999999999999978</v>
      </c>
      <c r="W204" s="234">
        <f t="shared" si="41"/>
        <v>0.99999999999999978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1.50704335190866E-3</v>
      </c>
      <c r="C205" s="301">
        <f t="shared" si="42"/>
        <v>1.5070433519090384E-3</v>
      </c>
      <c r="D205" s="301">
        <f t="shared" si="42"/>
        <v>1.5070433519103067E-3</v>
      </c>
      <c r="E205" s="301">
        <f t="shared" si="42"/>
        <v>1.507043351910929E-3</v>
      </c>
      <c r="F205" s="301">
        <f t="shared" si="42"/>
        <v>1.507043351909409E-3</v>
      </c>
      <c r="G205" s="301">
        <f t="shared" si="42"/>
        <v>1.5070433519002329E-3</v>
      </c>
      <c r="H205" s="301">
        <f t="shared" si="42"/>
        <v>1.5070433519053952E-3</v>
      </c>
      <c r="I205" s="301">
        <f t="shared" si="42"/>
        <v>1.5070433519033253E-3</v>
      </c>
      <c r="J205" s="301">
        <f t="shared" si="42"/>
        <v>1.5070433519020988E-3</v>
      </c>
      <c r="K205" s="301">
        <f t="shared" si="42"/>
        <v>1.5070433519034027E-3</v>
      </c>
      <c r="L205" s="301">
        <f t="shared" si="42"/>
        <v>1.5070433519049056E-3</v>
      </c>
      <c r="M205" s="301">
        <f t="shared" si="42"/>
        <v>1.5070433519027632E-3</v>
      </c>
      <c r="N205" s="301">
        <f t="shared" si="42"/>
        <v>1.5070433519031477E-3</v>
      </c>
      <c r="O205" s="301">
        <f t="shared" si="42"/>
        <v>1.5070433519025681E-3</v>
      </c>
      <c r="P205" s="301">
        <f t="shared" si="42"/>
        <v>1.507043351902371E-3</v>
      </c>
      <c r="Q205" s="301">
        <f t="shared" si="42"/>
        <v>1.5070433519016426E-3</v>
      </c>
      <c r="R205" s="301">
        <f t="shared" si="42"/>
        <v>1.507043351902085E-3</v>
      </c>
      <c r="S205" s="301">
        <f t="shared" si="42"/>
        <v>1.5070433519025282E-3</v>
      </c>
      <c r="T205" s="301">
        <f t="shared" si="42"/>
        <v>1.5070433519034181E-3</v>
      </c>
      <c r="U205" s="301">
        <f t="shared" si="42"/>
        <v>1.5070433519030711E-3</v>
      </c>
      <c r="V205" s="301">
        <f t="shared" si="42"/>
        <v>1.5070433519032225E-3</v>
      </c>
      <c r="W205" s="301">
        <f t="shared" si="42"/>
        <v>1.5070433519030148E-3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7.5222694903486647E-4</v>
      </c>
      <c r="C206" s="235">
        <f t="shared" si="43"/>
        <v>7.5222694903505523E-4</v>
      </c>
      <c r="D206" s="235">
        <f t="shared" si="43"/>
        <v>7.5222694903568862E-4</v>
      </c>
      <c r="E206" s="235">
        <f t="shared" si="43"/>
        <v>7.5222694903599903E-4</v>
      </c>
      <c r="F206" s="235">
        <f t="shared" si="43"/>
        <v>7.5222694903524041E-4</v>
      </c>
      <c r="G206" s="235">
        <f t="shared" si="43"/>
        <v>7.5222694903066009E-4</v>
      </c>
      <c r="H206" s="235">
        <f t="shared" si="43"/>
        <v>7.522269490332367E-4</v>
      </c>
      <c r="I206" s="235">
        <f t="shared" si="43"/>
        <v>7.5222694903220378E-4</v>
      </c>
      <c r="J206" s="235">
        <f t="shared" si="43"/>
        <v>7.5222694903159153E-4</v>
      </c>
      <c r="K206" s="235">
        <f t="shared" si="43"/>
        <v>7.5222694903224227E-4</v>
      </c>
      <c r="L206" s="235">
        <f t="shared" si="43"/>
        <v>7.5222694903299254E-4</v>
      </c>
      <c r="M206" s="235">
        <f t="shared" si="43"/>
        <v>7.5222694903192286E-4</v>
      </c>
      <c r="N206" s="235">
        <f t="shared" si="43"/>
        <v>7.5222694903211531E-4</v>
      </c>
      <c r="O206" s="235">
        <f t="shared" si="43"/>
        <v>7.5222694903182583E-4</v>
      </c>
      <c r="P206" s="235">
        <f t="shared" si="43"/>
        <v>7.5222694903172781E-4</v>
      </c>
      <c r="Q206" s="235">
        <f t="shared" si="43"/>
        <v>7.5222694903136352E-4</v>
      </c>
      <c r="R206" s="235">
        <f t="shared" si="43"/>
        <v>7.5222694903158459E-4</v>
      </c>
      <c r="S206" s="235">
        <f t="shared" si="43"/>
        <v>7.522269490318062E-4</v>
      </c>
      <c r="T206" s="235">
        <f t="shared" si="43"/>
        <v>7.5222694903224997E-4</v>
      </c>
      <c r="U206" s="235">
        <f t="shared" si="43"/>
        <v>7.5222694903207693E-4</v>
      </c>
      <c r="V206" s="235">
        <f t="shared" si="43"/>
        <v>7.5222694903215206E-4</v>
      </c>
      <c r="W206" s="235">
        <f t="shared" si="43"/>
        <v>7.5222694903204896E-4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1.9122071994130577E-2</v>
      </c>
      <c r="C207" s="235">
        <f t="shared" si="44"/>
        <v>1.9122071994135369E-2</v>
      </c>
      <c r="D207" s="235">
        <f t="shared" si="44"/>
        <v>1.9122071994151474E-2</v>
      </c>
      <c r="E207" s="235">
        <f t="shared" si="44"/>
        <v>1.9122071994159367E-2</v>
      </c>
      <c r="F207" s="235">
        <f t="shared" si="44"/>
        <v>1.912207199414007E-2</v>
      </c>
      <c r="G207" s="235">
        <f t="shared" si="44"/>
        <v>1.9122071994023646E-2</v>
      </c>
      <c r="H207" s="235">
        <f t="shared" si="44"/>
        <v>1.9122071994089145E-2</v>
      </c>
      <c r="I207" s="235">
        <f t="shared" si="44"/>
        <v>1.9122071994062888E-2</v>
      </c>
      <c r="J207" s="235">
        <f t="shared" si="44"/>
        <v>1.9122071994047321E-2</v>
      </c>
      <c r="K207" s="235">
        <f t="shared" si="44"/>
        <v>1.912207199406386E-2</v>
      </c>
      <c r="L207" s="235">
        <f t="shared" si="44"/>
        <v>1.9122071994082931E-2</v>
      </c>
      <c r="M207" s="235">
        <f t="shared" si="44"/>
        <v>1.9122071994055752E-2</v>
      </c>
      <c r="N207" s="235">
        <f t="shared" si="44"/>
        <v>1.9122071994060626E-2</v>
      </c>
      <c r="O207" s="235">
        <f t="shared" si="44"/>
        <v>1.9122071994053271E-2</v>
      </c>
      <c r="P207" s="235">
        <f t="shared" si="44"/>
        <v>1.9122071994050777E-2</v>
      </c>
      <c r="Q207" s="235">
        <f t="shared" si="44"/>
        <v>1.9122071994041531E-2</v>
      </c>
      <c r="R207" s="235">
        <f t="shared" si="44"/>
        <v>1.9122071994047141E-2</v>
      </c>
      <c r="S207" s="235">
        <f t="shared" si="44"/>
        <v>1.9122071994052768E-2</v>
      </c>
      <c r="T207" s="235">
        <f t="shared" si="44"/>
        <v>1.9122071994064058E-2</v>
      </c>
      <c r="U207" s="235">
        <f t="shared" si="44"/>
        <v>1.9122071994059658E-2</v>
      </c>
      <c r="V207" s="235">
        <f t="shared" si="44"/>
        <v>1.9122071994061577E-2</v>
      </c>
      <c r="W207" s="235">
        <f t="shared" si="44"/>
        <v>1.9122071994058944E-2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5.0234778396955355E-4</v>
      </c>
      <c r="C208" s="235">
        <f t="shared" si="45"/>
        <v>5.0234778396967953E-4</v>
      </c>
      <c r="D208" s="235">
        <f t="shared" si="45"/>
        <v>5.0234778397010248E-4</v>
      </c>
      <c r="E208" s="235">
        <f t="shared" si="45"/>
        <v>5.0234778397030967E-4</v>
      </c>
      <c r="F208" s="235">
        <f t="shared" si="45"/>
        <v>5.0234778396980313E-4</v>
      </c>
      <c r="G208" s="235">
        <f t="shared" si="45"/>
        <v>5.0234778396674427E-4</v>
      </c>
      <c r="H208" s="235">
        <f t="shared" si="45"/>
        <v>5.0234778396846523E-4</v>
      </c>
      <c r="I208" s="235">
        <f t="shared" si="45"/>
        <v>5.0234778396777556E-4</v>
      </c>
      <c r="J208" s="235">
        <f t="shared" si="45"/>
        <v>5.0234778396736671E-4</v>
      </c>
      <c r="K208" s="235">
        <f t="shared" si="45"/>
        <v>5.0234778396780093E-4</v>
      </c>
      <c r="L208" s="235">
        <f t="shared" si="45"/>
        <v>5.0234778396830205E-4</v>
      </c>
      <c r="M208" s="235">
        <f t="shared" si="45"/>
        <v>5.02347783967588E-4</v>
      </c>
      <c r="N208" s="235">
        <f t="shared" si="45"/>
        <v>5.0234778396771604E-4</v>
      </c>
      <c r="O208" s="235">
        <f t="shared" si="45"/>
        <v>5.0234778396752273E-4</v>
      </c>
      <c r="P208" s="235">
        <f t="shared" si="45"/>
        <v>5.0234778396745735E-4</v>
      </c>
      <c r="Q208" s="235">
        <f t="shared" si="45"/>
        <v>5.0234778396721427E-4</v>
      </c>
      <c r="R208" s="235">
        <f t="shared" si="45"/>
        <v>5.0234778396736183E-4</v>
      </c>
      <c r="S208" s="235">
        <f t="shared" si="45"/>
        <v>5.0234778396750961E-4</v>
      </c>
      <c r="T208" s="235">
        <f t="shared" si="45"/>
        <v>5.0234778396780625E-4</v>
      </c>
      <c r="U208" s="235">
        <f t="shared" si="45"/>
        <v>5.0234778396769067E-4</v>
      </c>
      <c r="V208" s="235">
        <f t="shared" si="45"/>
        <v>5.0234778396774109E-4</v>
      </c>
      <c r="W208" s="235">
        <f t="shared" si="45"/>
        <v>5.0234778396767181E-4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2.9921855544517212E-3</v>
      </c>
      <c r="C209" s="302">
        <f t="shared" si="46"/>
        <v>2.9617557929320693E-3</v>
      </c>
      <c r="D209" s="302">
        <f t="shared" si="46"/>
        <v>2.9692720964131407E-3</v>
      </c>
      <c r="E209" s="302">
        <f t="shared" si="46"/>
        <v>2.9301319420216424E-3</v>
      </c>
      <c r="F209" s="302">
        <f t="shared" si="46"/>
        <v>2.8183106813030757E-3</v>
      </c>
      <c r="G209" s="302">
        <f t="shared" si="46"/>
        <v>3.0166135568369481E-3</v>
      </c>
      <c r="H209" s="302">
        <f t="shared" si="46"/>
        <v>2.4617383375630563E-3</v>
      </c>
      <c r="I209" s="302">
        <f t="shared" si="46"/>
        <v>2.5879540914804876E-3</v>
      </c>
      <c r="J209" s="302">
        <f t="shared" si="46"/>
        <v>2.5842657777019303E-3</v>
      </c>
      <c r="K209" s="302">
        <f t="shared" si="46"/>
        <v>2.5651514578519763E-3</v>
      </c>
      <c r="L209" s="302">
        <f t="shared" si="46"/>
        <v>2.5868590628341922E-3</v>
      </c>
      <c r="M209" s="302">
        <f t="shared" si="46"/>
        <v>2.5887932965855389E-3</v>
      </c>
      <c r="N209" s="302">
        <f t="shared" si="46"/>
        <v>2.5664827312574653E-3</v>
      </c>
      <c r="O209" s="302">
        <f t="shared" si="46"/>
        <v>2.5541275606778321E-3</v>
      </c>
      <c r="P209" s="302">
        <f t="shared" si="46"/>
        <v>2.5382143639488737E-3</v>
      </c>
      <c r="Q209" s="302">
        <f t="shared" si="46"/>
        <v>2.5257740782932401E-3</v>
      </c>
      <c r="R209" s="302">
        <f t="shared" si="46"/>
        <v>2.5249740762182268E-3</v>
      </c>
      <c r="S209" s="302">
        <f t="shared" si="46"/>
        <v>2.5260716802108399E-3</v>
      </c>
      <c r="T209" s="302">
        <f t="shared" si="46"/>
        <v>2.5318223760504052E-3</v>
      </c>
      <c r="U209" s="302">
        <f t="shared" si="46"/>
        <v>2.5287314604135365E-3</v>
      </c>
      <c r="V209" s="302">
        <f t="shared" si="46"/>
        <v>2.5342748999128265E-3</v>
      </c>
      <c r="W209" s="302">
        <f t="shared" si="46"/>
        <v>2.5289085433237604E-3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0.53091125535100059</v>
      </c>
      <c r="C210" s="303">
        <f t="shared" si="47"/>
        <v>0.53129300603991481</v>
      </c>
      <c r="D210" s="303">
        <f t="shared" si="47"/>
        <v>0.53166709073002372</v>
      </c>
      <c r="E210" s="303">
        <f t="shared" si="47"/>
        <v>0.53163812770670638</v>
      </c>
      <c r="F210" s="303">
        <f t="shared" si="47"/>
        <v>0.53196724886277846</v>
      </c>
      <c r="G210" s="303">
        <f t="shared" si="47"/>
        <v>0.53164219398403278</v>
      </c>
      <c r="H210" s="303">
        <f t="shared" si="47"/>
        <v>0.53709270298635459</v>
      </c>
      <c r="I210" s="303">
        <f t="shared" si="47"/>
        <v>0.5375323224697347</v>
      </c>
      <c r="J210" s="303">
        <f t="shared" si="47"/>
        <v>0.53770119531813509</v>
      </c>
      <c r="K210" s="303">
        <f t="shared" si="47"/>
        <v>0.53821487055878392</v>
      </c>
      <c r="L210" s="303">
        <f t="shared" si="47"/>
        <v>0.5378018401593776</v>
      </c>
      <c r="M210" s="303">
        <f t="shared" si="47"/>
        <v>0.5388022295340481</v>
      </c>
      <c r="N210" s="303">
        <f t="shared" si="47"/>
        <v>0.53936447266609078</v>
      </c>
      <c r="O210" s="303">
        <f t="shared" si="47"/>
        <v>0.53909414915636888</v>
      </c>
      <c r="P210" s="303">
        <f t="shared" si="47"/>
        <v>0.53940956915659632</v>
      </c>
      <c r="Q210" s="303">
        <f t="shared" si="47"/>
        <v>0.53931114457224916</v>
      </c>
      <c r="R210" s="303">
        <f t="shared" si="47"/>
        <v>0.53942512121403507</v>
      </c>
      <c r="S210" s="303">
        <f t="shared" si="47"/>
        <v>0.53964561630268271</v>
      </c>
      <c r="T210" s="303">
        <f t="shared" si="47"/>
        <v>0.54081136740037128</v>
      </c>
      <c r="U210" s="303">
        <f t="shared" si="47"/>
        <v>0.54008330687312689</v>
      </c>
      <c r="V210" s="303">
        <f t="shared" si="47"/>
        <v>0.54117553053849621</v>
      </c>
      <c r="W210" s="303">
        <f t="shared" si="47"/>
        <v>0.54027154053371751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0.44852651654873393</v>
      </c>
      <c r="C211" s="304">
        <f t="shared" si="48"/>
        <v>0.4557269637146184</v>
      </c>
      <c r="D211" s="304">
        <f t="shared" si="48"/>
        <v>0.44374848069864264</v>
      </c>
      <c r="E211" s="304">
        <f t="shared" si="48"/>
        <v>0.44331507936574521</v>
      </c>
      <c r="F211" s="304">
        <f t="shared" si="48"/>
        <v>0.458958855491164</v>
      </c>
      <c r="G211" s="304">
        <f t="shared" si="48"/>
        <v>0.44490778967762329</v>
      </c>
      <c r="H211" s="304">
        <f t="shared" si="48"/>
        <v>0.5276932898882335</v>
      </c>
      <c r="I211" s="304">
        <f t="shared" si="48"/>
        <v>0.45797834526364056</v>
      </c>
      <c r="J211" s="304">
        <f t="shared" si="48"/>
        <v>0.45497905646283304</v>
      </c>
      <c r="K211" s="304">
        <f t="shared" si="48"/>
        <v>0.44886764915599187</v>
      </c>
      <c r="L211" s="304">
        <f t="shared" si="48"/>
        <v>0.45212062067685171</v>
      </c>
      <c r="M211" s="304">
        <f t="shared" si="48"/>
        <v>0.42522036040478417</v>
      </c>
      <c r="N211" s="304">
        <f t="shared" si="48"/>
        <v>0.41932961251478784</v>
      </c>
      <c r="O211" s="304">
        <f t="shared" si="48"/>
        <v>0.43070267993365929</v>
      </c>
      <c r="P211" s="304">
        <f t="shared" si="48"/>
        <v>0.4291125371742095</v>
      </c>
      <c r="Q211" s="304">
        <f t="shared" si="48"/>
        <v>0.43733990609067691</v>
      </c>
      <c r="R211" s="304">
        <f t="shared" si="48"/>
        <v>0.43427389534439775</v>
      </c>
      <c r="S211" s="304">
        <f t="shared" si="48"/>
        <v>0.42821771345005166</v>
      </c>
      <c r="T211" s="304">
        <f t="shared" si="48"/>
        <v>0.39809497807398431</v>
      </c>
      <c r="U211" s="304">
        <f t="shared" si="48"/>
        <v>0.41641597058660146</v>
      </c>
      <c r="V211" s="304">
        <f t="shared" si="48"/>
        <v>0.38944045981610104</v>
      </c>
      <c r="W211" s="304">
        <f t="shared" si="48"/>
        <v>0.41238463987884044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8.2384738802266794E-2</v>
      </c>
      <c r="C212" s="304">
        <f t="shared" si="49"/>
        <v>7.5566042325296581E-2</v>
      </c>
      <c r="D212" s="304">
        <f t="shared" si="49"/>
        <v>8.7918610031380975E-2</v>
      </c>
      <c r="E212" s="304">
        <f t="shared" si="49"/>
        <v>8.8323048340961191E-2</v>
      </c>
      <c r="F212" s="304">
        <f t="shared" si="49"/>
        <v>7.3008393371614549E-2</v>
      </c>
      <c r="G212" s="304">
        <f t="shared" si="49"/>
        <v>8.673440430640933E-2</v>
      </c>
      <c r="H212" s="304">
        <f t="shared" si="49"/>
        <v>9.3994130981212044E-3</v>
      </c>
      <c r="I212" s="304">
        <f t="shared" si="49"/>
        <v>7.9553977206093765E-2</v>
      </c>
      <c r="J212" s="304">
        <f t="shared" si="49"/>
        <v>8.2722138855302177E-2</v>
      </c>
      <c r="K212" s="304">
        <f t="shared" si="49"/>
        <v>8.9347221402791818E-2</v>
      </c>
      <c r="L212" s="304">
        <f t="shared" si="49"/>
        <v>8.5681219482525953E-2</v>
      </c>
      <c r="M212" s="304">
        <f t="shared" si="49"/>
        <v>0.11358186912926398</v>
      </c>
      <c r="N212" s="304">
        <f t="shared" si="49"/>
        <v>0.12003486015130306</v>
      </c>
      <c r="O212" s="304">
        <f t="shared" si="49"/>
        <v>0.10839146922270931</v>
      </c>
      <c r="P212" s="304">
        <f t="shared" si="49"/>
        <v>0.11029703198238684</v>
      </c>
      <c r="Q212" s="304">
        <f t="shared" si="49"/>
        <v>0.10197123848157229</v>
      </c>
      <c r="R212" s="304">
        <f t="shared" si="49"/>
        <v>0.10515122586963722</v>
      </c>
      <c r="S212" s="304">
        <f t="shared" si="49"/>
        <v>0.11142790285263099</v>
      </c>
      <c r="T212" s="304">
        <f t="shared" si="49"/>
        <v>0.14271638932638694</v>
      </c>
      <c r="U212" s="304">
        <f t="shared" si="49"/>
        <v>0.1236673362865252</v>
      </c>
      <c r="V212" s="304">
        <f t="shared" si="49"/>
        <v>0.15173507072239514</v>
      </c>
      <c r="W212" s="304">
        <f t="shared" si="49"/>
        <v>0.12788690065487715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0.27204678494841211</v>
      </c>
      <c r="C213" s="303">
        <f t="shared" si="50"/>
        <v>0.27224239965147995</v>
      </c>
      <c r="D213" s="303">
        <f t="shared" si="50"/>
        <v>0.27243408618330006</v>
      </c>
      <c r="E213" s="303">
        <f t="shared" si="50"/>
        <v>0.27241924510148763</v>
      </c>
      <c r="F213" s="303">
        <f t="shared" si="50"/>
        <v>0.27258789165298858</v>
      </c>
      <c r="G213" s="303">
        <f t="shared" si="50"/>
        <v>0.27242132872217217</v>
      </c>
      <c r="H213" s="303">
        <f t="shared" si="50"/>
        <v>0.27521425020475365</v>
      </c>
      <c r="I213" s="303">
        <f t="shared" si="50"/>
        <v>0.27543951773458797</v>
      </c>
      <c r="J213" s="303">
        <f t="shared" si="50"/>
        <v>0.2755260506814966</v>
      </c>
      <c r="K213" s="303">
        <f t="shared" si="50"/>
        <v>0.27566658147544848</v>
      </c>
      <c r="L213" s="303">
        <f t="shared" si="50"/>
        <v>0.27545110610208734</v>
      </c>
      <c r="M213" s="303">
        <f t="shared" si="50"/>
        <v>0.27601722738699036</v>
      </c>
      <c r="N213" s="303">
        <f t="shared" si="50"/>
        <v>0.27631739128587007</v>
      </c>
      <c r="O213" s="303">
        <f t="shared" si="50"/>
        <v>0.27623141678907226</v>
      </c>
      <c r="P213" s="303">
        <f t="shared" si="50"/>
        <v>0.27640144672096484</v>
      </c>
      <c r="Q213" s="303">
        <f t="shared" si="50"/>
        <v>0.27634764823536556</v>
      </c>
      <c r="R213" s="303">
        <f t="shared" si="50"/>
        <v>0.27640941582537332</v>
      </c>
      <c r="S213" s="303">
        <f t="shared" si="50"/>
        <v>0.27651834302176997</v>
      </c>
      <c r="T213" s="303">
        <f t="shared" si="50"/>
        <v>0.2771197488882699</v>
      </c>
      <c r="U213" s="303">
        <f t="shared" si="50"/>
        <v>0.27674667989851226</v>
      </c>
      <c r="V213" s="303">
        <f t="shared" si="50"/>
        <v>0.27730635147001054</v>
      </c>
      <c r="W213" s="303">
        <f t="shared" si="50"/>
        <v>0.27684313361213531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0.22983162545786065</v>
      </c>
      <c r="C214" s="304">
        <f t="shared" si="51"/>
        <v>0.23352124115526124</v>
      </c>
      <c r="D214" s="304">
        <f t="shared" si="51"/>
        <v>0.22738328917136338</v>
      </c>
      <c r="E214" s="304">
        <f t="shared" si="51"/>
        <v>0.22716120791386757</v>
      </c>
      <c r="F214" s="304">
        <f t="shared" si="51"/>
        <v>0.23517731033490075</v>
      </c>
      <c r="G214" s="304">
        <f t="shared" si="51"/>
        <v>0.22797733625044642</v>
      </c>
      <c r="H214" s="304">
        <f t="shared" si="51"/>
        <v>0.27039785181806786</v>
      </c>
      <c r="I214" s="304">
        <f t="shared" si="51"/>
        <v>0.23467488238236012</v>
      </c>
      <c r="J214" s="304">
        <f t="shared" si="51"/>
        <v>0.23313800241010926</v>
      </c>
      <c r="K214" s="304">
        <f t="shared" si="51"/>
        <v>0.22978816625162921</v>
      </c>
      <c r="L214" s="304">
        <f t="shared" si="51"/>
        <v>0.23145374391625489</v>
      </c>
      <c r="M214" s="304">
        <f t="shared" si="51"/>
        <v>0.21773564403071924</v>
      </c>
      <c r="N214" s="304">
        <f t="shared" si="51"/>
        <v>0.21473657692180692</v>
      </c>
      <c r="O214" s="304">
        <f t="shared" si="51"/>
        <v>0.2206814114554102</v>
      </c>
      <c r="P214" s="304">
        <f t="shared" si="51"/>
        <v>0.21988361509141552</v>
      </c>
      <c r="Q214" s="304">
        <f t="shared" si="51"/>
        <v>0.22409293067090552</v>
      </c>
      <c r="R214" s="304">
        <f t="shared" si="51"/>
        <v>0.22252837140805951</v>
      </c>
      <c r="S214" s="304">
        <f t="shared" si="51"/>
        <v>0.21941670692546089</v>
      </c>
      <c r="T214" s="304">
        <f t="shared" si="51"/>
        <v>0.20398975873573347</v>
      </c>
      <c r="U214" s="304">
        <f t="shared" si="51"/>
        <v>0.21337770645747886</v>
      </c>
      <c r="V214" s="304">
        <f t="shared" si="51"/>
        <v>0.19955505548993799</v>
      </c>
      <c r="W214" s="304">
        <f t="shared" si="51"/>
        <v>0.21131199293745734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4.2215159490551428E-2</v>
      </c>
      <c r="C215" s="304">
        <f t="shared" si="52"/>
        <v>3.8721158496218745E-2</v>
      </c>
      <c r="D215" s="304">
        <f t="shared" si="52"/>
        <v>4.5050797011936643E-2</v>
      </c>
      <c r="E215" s="304">
        <f t="shared" si="52"/>
        <v>4.5258037187620108E-2</v>
      </c>
      <c r="F215" s="304">
        <f t="shared" si="52"/>
        <v>3.7410581318087811E-2</v>
      </c>
      <c r="G215" s="304">
        <f t="shared" si="52"/>
        <v>4.4443992471725785E-2</v>
      </c>
      <c r="H215" s="304">
        <f t="shared" si="52"/>
        <v>4.8163983866857506E-3</v>
      </c>
      <c r="I215" s="304">
        <f t="shared" si="52"/>
        <v>4.0764635352227824E-2</v>
      </c>
      <c r="J215" s="304">
        <f t="shared" si="52"/>
        <v>4.2388048271387348E-2</v>
      </c>
      <c r="K215" s="304">
        <f t="shared" si="52"/>
        <v>4.5878415223819281E-2</v>
      </c>
      <c r="L215" s="304">
        <f t="shared" si="52"/>
        <v>4.3997362185832417E-2</v>
      </c>
      <c r="M215" s="304">
        <f t="shared" si="52"/>
        <v>5.828158335627108E-2</v>
      </c>
      <c r="N215" s="304">
        <f t="shared" si="52"/>
        <v>6.1580814364063138E-2</v>
      </c>
      <c r="O215" s="304">
        <f t="shared" si="52"/>
        <v>5.5550005333662118E-2</v>
      </c>
      <c r="P215" s="304">
        <f t="shared" si="52"/>
        <v>5.6517831629549306E-2</v>
      </c>
      <c r="Q215" s="304">
        <f t="shared" si="52"/>
        <v>5.225471756446004E-2</v>
      </c>
      <c r="R215" s="304">
        <f t="shared" si="52"/>
        <v>5.3881044417313811E-2</v>
      </c>
      <c r="S215" s="304">
        <f t="shared" si="52"/>
        <v>5.7101636096309118E-2</v>
      </c>
      <c r="T215" s="304">
        <f t="shared" si="52"/>
        <v>7.3129990152536448E-2</v>
      </c>
      <c r="U215" s="304">
        <f t="shared" si="52"/>
        <v>6.3368973441033441E-2</v>
      </c>
      <c r="V215" s="304">
        <f t="shared" si="52"/>
        <v>7.7751295980072577E-2</v>
      </c>
      <c r="W215" s="304">
        <f t="shared" si="52"/>
        <v>6.553114067467794E-2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0.17216608406709202</v>
      </c>
      <c r="C216" s="303">
        <f t="shared" si="53"/>
        <v>0.17161914843662418</v>
      </c>
      <c r="D216" s="303">
        <f t="shared" si="53"/>
        <v>0.17104586091119606</v>
      </c>
      <c r="E216" s="303">
        <f t="shared" si="53"/>
        <v>0.1711288051707078</v>
      </c>
      <c r="F216" s="303">
        <f t="shared" si="53"/>
        <v>0.17074285872387554</v>
      </c>
      <c r="G216" s="303">
        <f t="shared" si="53"/>
        <v>0.171036173658037</v>
      </c>
      <c r="H216" s="303">
        <f t="shared" si="53"/>
        <v>0.16334761839233233</v>
      </c>
      <c r="I216" s="303">
        <f t="shared" si="53"/>
        <v>0.16255651562523096</v>
      </c>
      <c r="J216" s="303">
        <f t="shared" si="53"/>
        <v>0.16230479814371787</v>
      </c>
      <c r="K216" s="303">
        <f t="shared" si="53"/>
        <v>0.16166970642894851</v>
      </c>
      <c r="L216" s="303">
        <f t="shared" si="53"/>
        <v>0.16227650459671197</v>
      </c>
      <c r="M216" s="303">
        <f t="shared" si="53"/>
        <v>0.16070805970341753</v>
      </c>
      <c r="N216" s="303">
        <f t="shared" si="53"/>
        <v>0.15986796323781782</v>
      </c>
      <c r="O216" s="303">
        <f t="shared" si="53"/>
        <v>0.16023661641492629</v>
      </c>
      <c r="P216" s="303">
        <f t="shared" si="53"/>
        <v>0.15976707967953774</v>
      </c>
      <c r="Q216" s="303">
        <f t="shared" si="53"/>
        <v>0.15993174303515043</v>
      </c>
      <c r="R216" s="303">
        <f t="shared" si="53"/>
        <v>0.15975679880542498</v>
      </c>
      <c r="S216" s="303">
        <f t="shared" si="53"/>
        <v>0.15942627891638186</v>
      </c>
      <c r="T216" s="303">
        <f t="shared" si="53"/>
        <v>0.15765337125634099</v>
      </c>
      <c r="U216" s="303">
        <f t="shared" si="53"/>
        <v>0.15875759168898526</v>
      </c>
      <c r="V216" s="303">
        <f t="shared" si="53"/>
        <v>0.15710015301261554</v>
      </c>
      <c r="W216" s="303">
        <f t="shared" si="53"/>
        <v>0.15847272723186159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1.0850183314989792E-2</v>
      </c>
      <c r="C217" s="304">
        <f t="shared" si="54"/>
        <v>1.3158152276569357E-2</v>
      </c>
      <c r="D217" s="304">
        <f t="shared" si="54"/>
        <v>1.7606538385988201E-2</v>
      </c>
      <c r="E217" s="304">
        <f t="shared" si="54"/>
        <v>1.691959789565187E-2</v>
      </c>
      <c r="F217" s="304">
        <f t="shared" si="54"/>
        <v>1.5323812204772766E-2</v>
      </c>
      <c r="G217" s="304">
        <f t="shared" si="54"/>
        <v>1.0622100361154926E-2</v>
      </c>
      <c r="H217" s="304">
        <f t="shared" si="54"/>
        <v>5.7098249538429631E-2</v>
      </c>
      <c r="I217" s="304">
        <f t="shared" si="54"/>
        <v>4.5908242242749281E-2</v>
      </c>
      <c r="J217" s="304">
        <f t="shared" si="54"/>
        <v>4.6175117154740979E-2</v>
      </c>
      <c r="K217" s="304">
        <f t="shared" si="54"/>
        <v>4.7310459473081858E-2</v>
      </c>
      <c r="L217" s="304">
        <f t="shared" si="54"/>
        <v>4.5707309808472853E-2</v>
      </c>
      <c r="M217" s="304">
        <f t="shared" si="54"/>
        <v>4.3910036437675354E-2</v>
      </c>
      <c r="N217" s="304">
        <f t="shared" si="54"/>
        <v>4.520148623067826E-2</v>
      </c>
      <c r="O217" s="304">
        <f t="shared" si="54"/>
        <v>4.7202543816796852E-2</v>
      </c>
      <c r="P217" s="304">
        <f t="shared" si="54"/>
        <v>4.8450868184799753E-2</v>
      </c>
      <c r="Q217" s="304">
        <f t="shared" si="54"/>
        <v>5.0238072635551391E-2</v>
      </c>
      <c r="R217" s="304">
        <f t="shared" si="54"/>
        <v>4.9945144367386625E-2</v>
      </c>
      <c r="S217" s="304">
        <f t="shared" si="54"/>
        <v>4.9256466077707797E-2</v>
      </c>
      <c r="T217" s="304">
        <f t="shared" si="54"/>
        <v>4.5775340205517559E-2</v>
      </c>
      <c r="U217" s="304">
        <f t="shared" si="54"/>
        <v>4.7839458604354068E-2</v>
      </c>
      <c r="V217" s="304">
        <f t="shared" si="54"/>
        <v>4.4754236237577155E-2</v>
      </c>
      <c r="W217" s="304">
        <f t="shared" si="54"/>
        <v>4.742814204326487E-2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0.10040341915636899</v>
      </c>
      <c r="C218" s="304">
        <f t="shared" si="55"/>
        <v>0.10154295586405541</v>
      </c>
      <c r="D218" s="304">
        <f t="shared" si="55"/>
        <v>0.10043513388780002</v>
      </c>
      <c r="E218" s="304">
        <f t="shared" si="55"/>
        <v>0.10055884495190573</v>
      </c>
      <c r="F218" s="304">
        <f t="shared" si="55"/>
        <v>0.1017336374671675</v>
      </c>
      <c r="G218" s="304">
        <f t="shared" si="55"/>
        <v>9.7596798798532711E-2</v>
      </c>
      <c r="H218" s="304">
        <f t="shared" si="55"/>
        <v>0.10279895681853457</v>
      </c>
      <c r="I218" s="304">
        <f t="shared" si="55"/>
        <v>9.897858948585439E-2</v>
      </c>
      <c r="J218" s="304">
        <f t="shared" si="55"/>
        <v>9.8806398370732948E-2</v>
      </c>
      <c r="K218" s="304">
        <f t="shared" si="55"/>
        <v>9.8627951220760596E-2</v>
      </c>
      <c r="L218" s="304">
        <f t="shared" si="55"/>
        <v>9.8710448850111918E-2</v>
      </c>
      <c r="M218" s="304">
        <f t="shared" si="55"/>
        <v>9.7080670084673082E-2</v>
      </c>
      <c r="N218" s="304">
        <f t="shared" si="55"/>
        <v>9.6800116821657678E-2</v>
      </c>
      <c r="O218" s="304">
        <f t="shared" si="55"/>
        <v>9.746514513627863E-2</v>
      </c>
      <c r="P218" s="304">
        <f t="shared" si="55"/>
        <v>9.7408723366303088E-2</v>
      </c>
      <c r="Q218" s="304">
        <f t="shared" si="55"/>
        <v>9.7861657011855896E-2</v>
      </c>
      <c r="R218" s="304">
        <f t="shared" si="55"/>
        <v>9.7690938819370493E-2</v>
      </c>
      <c r="S218" s="304">
        <f t="shared" si="55"/>
        <v>9.7339019038731767E-2</v>
      </c>
      <c r="T218" s="304">
        <f t="shared" si="55"/>
        <v>9.5424008926905529E-2</v>
      </c>
      <c r="U218" s="304">
        <f t="shared" si="55"/>
        <v>9.6597515584668003E-2</v>
      </c>
      <c r="V218" s="304">
        <f t="shared" si="55"/>
        <v>9.4818226413927106E-2</v>
      </c>
      <c r="W218" s="304">
        <f t="shared" si="55"/>
        <v>9.6309179756679603E-2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6.0912481595733252E-2</v>
      </c>
      <c r="C219" s="305">
        <f t="shared" si="56"/>
        <v>5.6918040295999395E-2</v>
      </c>
      <c r="D219" s="305">
        <f t="shared" si="56"/>
        <v>5.3004188637407808E-2</v>
      </c>
      <c r="E219" s="305">
        <f t="shared" si="56"/>
        <v>5.3650362323150208E-2</v>
      </c>
      <c r="F219" s="305">
        <f t="shared" si="56"/>
        <v>5.3685409051935258E-2</v>
      </c>
      <c r="G219" s="305">
        <f t="shared" si="56"/>
        <v>6.2817274498349368E-2</v>
      </c>
      <c r="H219" s="305">
        <f t="shared" si="56"/>
        <v>3.450412035368158E-3</v>
      </c>
      <c r="I219" s="305">
        <f t="shared" si="56"/>
        <v>1.7669683896627313E-2</v>
      </c>
      <c r="J219" s="305">
        <f t="shared" si="56"/>
        <v>1.7323282618243948E-2</v>
      </c>
      <c r="K219" s="305">
        <f t="shared" si="56"/>
        <v>1.5731295735106073E-2</v>
      </c>
      <c r="L219" s="305">
        <f t="shared" si="56"/>
        <v>1.7858745938127175E-2</v>
      </c>
      <c r="M219" s="305">
        <f t="shared" si="56"/>
        <v>1.9717353181069115E-2</v>
      </c>
      <c r="N219" s="305">
        <f t="shared" si="56"/>
        <v>1.7866360185481871E-2</v>
      </c>
      <c r="O219" s="305">
        <f t="shared" si="56"/>
        <v>1.5568927461850804E-2</v>
      </c>
      <c r="P219" s="305">
        <f t="shared" si="56"/>
        <v>1.3907488128434913E-2</v>
      </c>
      <c r="Q219" s="305">
        <f t="shared" si="56"/>
        <v>1.1832013387743137E-2</v>
      </c>
      <c r="R219" s="305">
        <f t="shared" si="56"/>
        <v>1.2120715618667869E-2</v>
      </c>
      <c r="S219" s="305">
        <f t="shared" si="56"/>
        <v>1.2830793799942309E-2</v>
      </c>
      <c r="T219" s="305">
        <f t="shared" si="56"/>
        <v>1.645402212391792E-2</v>
      </c>
      <c r="U219" s="305">
        <f t="shared" si="56"/>
        <v>1.4320617499963204E-2</v>
      </c>
      <c r="V219" s="305">
        <f t="shared" si="56"/>
        <v>1.7527690361111244E-2</v>
      </c>
      <c r="W219" s="305">
        <f t="shared" si="56"/>
        <v>1.4735405431917131E-2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365.02511293998822</v>
      </c>
      <c r="C224" s="274">
        <f t="shared" si="57"/>
        <v>351.51425018174848</v>
      </c>
      <c r="D224" s="274">
        <f t="shared" si="57"/>
        <v>365.08248074817897</v>
      </c>
      <c r="E224" s="274">
        <f t="shared" si="57"/>
        <v>361.85050708339747</v>
      </c>
      <c r="F224" s="274">
        <f t="shared" si="57"/>
        <v>364.14723506587859</v>
      </c>
      <c r="G224" s="274">
        <f t="shared" si="57"/>
        <v>210.82868772070526</v>
      </c>
      <c r="H224" s="274">
        <f t="shared" si="57"/>
        <v>274.00199360748474</v>
      </c>
      <c r="I224" s="274">
        <f t="shared" si="57"/>
        <v>238.17410525385995</v>
      </c>
      <c r="J224" s="274">
        <f t="shared" si="57"/>
        <v>231.58904415158938</v>
      </c>
      <c r="K224" s="274">
        <f t="shared" si="57"/>
        <v>283.15048658590064</v>
      </c>
      <c r="L224" s="274">
        <f t="shared" si="57"/>
        <v>243.98407598062784</v>
      </c>
      <c r="M224" s="274">
        <f t="shared" si="57"/>
        <v>204.24745173365761</v>
      </c>
      <c r="N224" s="274">
        <f t="shared" si="57"/>
        <v>180.99989603652594</v>
      </c>
      <c r="O224" s="274">
        <f t="shared" si="57"/>
        <v>209.59101075186243</v>
      </c>
      <c r="P224" s="274">
        <f t="shared" si="57"/>
        <v>202.53500944302965</v>
      </c>
      <c r="Q224" s="274">
        <f t="shared" si="57"/>
        <v>200.53179243623794</v>
      </c>
      <c r="R224" s="274">
        <f t="shared" si="57"/>
        <v>203.31140605889112</v>
      </c>
      <c r="S224" s="274">
        <f t="shared" si="57"/>
        <v>214.40825368178525</v>
      </c>
      <c r="T224" s="274">
        <f t="shared" si="57"/>
        <v>235.91556639314132</v>
      </c>
      <c r="U224" s="274">
        <f t="shared" si="57"/>
        <v>240.1124326261324</v>
      </c>
      <c r="V224" s="274">
        <f t="shared" si="57"/>
        <v>237.20675833823734</v>
      </c>
      <c r="W224" s="274">
        <f t="shared" si="57"/>
        <v>238.05559267742095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0.54753766940973725</v>
      </c>
      <c r="C225" s="275">
        <f>IF(C$6=0,0,C$6/NFM!C$11*1000)</f>
        <v>0.52727137527231993</v>
      </c>
      <c r="D225" s="275">
        <f>IF(D$6=0,0,D$6/NFM!D$11*1000)</f>
        <v>0.54762372112190327</v>
      </c>
      <c r="E225" s="275">
        <f>IF(E$6=0,0,E$6/NFM!E$11*1000)</f>
        <v>0.5427757606246647</v>
      </c>
      <c r="F225" s="275">
        <f>IF(F$6=0,0,F$6/NFM!F$11*1000)</f>
        <v>0.54622085259841413</v>
      </c>
      <c r="G225" s="275">
        <f>IF(G$6=0,0,G$6/NFM!G$11*1000)</f>
        <v>0.31624303158138278</v>
      </c>
      <c r="H225" s="275">
        <f>IF(H$6=0,0,H$6/NFM!H$11*1000)</f>
        <v>0.41100299041089511</v>
      </c>
      <c r="I225" s="275">
        <f>IF(I$6=0,0,I$6/NFM!I$11*1000)</f>
        <v>0.35726115788110219</v>
      </c>
      <c r="J225" s="275">
        <f>IF(J$6=0,0,J$6/NFM!J$11*1000)</f>
        <v>0.34738356622780647</v>
      </c>
      <c r="K225" s="275">
        <f>IF(K$6=0,0,K$6/NFM!K$11*1000)</f>
        <v>0.42472572987920093</v>
      </c>
      <c r="L225" s="275">
        <f>IF(L$6=0,0,L$6/NFM!L$11*1000)</f>
        <v>0.36597611397106061</v>
      </c>
      <c r="M225" s="275">
        <f>IF(M$6=0,0,M$6/NFM!M$11*1000)</f>
        <v>0.30637117760070093</v>
      </c>
      <c r="N225" s="275">
        <f>IF(N$6=0,0,N$6/NFM!N$11*1000)</f>
        <v>0.27149984405495092</v>
      </c>
      <c r="O225" s="275">
        <f>IF(O$6=0,0,O$6/NFM!O$11*1000)</f>
        <v>0.31438651612804913</v>
      </c>
      <c r="P225" s="275">
        <f>IF(P$6=0,0,P$6/NFM!P$11*1000)</f>
        <v>0.30380251416479614</v>
      </c>
      <c r="Q225" s="275">
        <f>IF(Q$6=0,0,Q$6/NFM!Q$11*1000)</f>
        <v>0.30079768865468992</v>
      </c>
      <c r="R225" s="275">
        <f>IF(R$6=0,0,R$6/NFM!R$11*1000)</f>
        <v>0.30496710908863267</v>
      </c>
      <c r="S225" s="275">
        <f>IF(S$6=0,0,S$6/NFM!S$11*1000)</f>
        <v>0.3216123805229355</v>
      </c>
      <c r="T225" s="275">
        <f>IF(T$6=0,0,T$6/NFM!T$11*1000)</f>
        <v>0.35387334958986683</v>
      </c>
      <c r="U225" s="275">
        <f>IF(U$6=0,0,U$6/NFM!U$11*1000)</f>
        <v>0.36016864893941186</v>
      </c>
      <c r="V225" s="275">
        <f>IF(V$6=0,0,V$6/NFM!V$11*1000)</f>
        <v>0.35581013750750451</v>
      </c>
      <c r="W225" s="275">
        <f>IF(W$6=0,0,W$6/NFM!W$11*1000)</f>
        <v>0.35708338901633252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0.27376883470486857</v>
      </c>
      <c r="C226" s="276">
        <f>IF(C$7=0,0,C$7/NFM!C$11*1000)</f>
        <v>0.26363568763615997</v>
      </c>
      <c r="D226" s="276">
        <f>IF(D$7=0,0,D$7/NFM!D$11*1000)</f>
        <v>0.27381186056095164</v>
      </c>
      <c r="E226" s="276">
        <f>IF(E$7=0,0,E$7/NFM!E$11*1000)</f>
        <v>0.27138788031233246</v>
      </c>
      <c r="F226" s="276">
        <f>IF(F$7=0,0,F$7/NFM!F$11*1000)</f>
        <v>0.27311042629920723</v>
      </c>
      <c r="G226" s="276">
        <f>IF(G$7=0,0,G$7/NFM!G$11*1000)</f>
        <v>0.15812151579069139</v>
      </c>
      <c r="H226" s="276">
        <f>IF(H$7=0,0,H$7/NFM!H$11*1000)</f>
        <v>0.20550149520544764</v>
      </c>
      <c r="I226" s="276">
        <f>IF(I$7=0,0,I$7/NFM!I$11*1000)</f>
        <v>0.17863057894055115</v>
      </c>
      <c r="J226" s="276">
        <f>IF(J$7=0,0,J$7/NFM!J$11*1000)</f>
        <v>0.17369178311390332</v>
      </c>
      <c r="K226" s="276">
        <f>IF(K$7=0,0,K$7/NFM!K$11*1000)</f>
        <v>0.21236286493960047</v>
      </c>
      <c r="L226" s="276">
        <f>IF(L$7=0,0,L$7/NFM!L$11*1000)</f>
        <v>0.18298805698553036</v>
      </c>
      <c r="M226" s="276">
        <f>IF(M$7=0,0,M$7/NFM!M$11*1000)</f>
        <v>0.15318558880035052</v>
      </c>
      <c r="N226" s="276">
        <f>IF(N$7=0,0,N$7/NFM!N$11*1000)</f>
        <v>0.13574992202747549</v>
      </c>
      <c r="O226" s="276">
        <f>IF(O$7=0,0,O$7/NFM!O$11*1000)</f>
        <v>0.15719325806402457</v>
      </c>
      <c r="P226" s="276">
        <f>IF(P$7=0,0,P$7/NFM!P$11*1000)</f>
        <v>0.15190125708239804</v>
      </c>
      <c r="Q226" s="276">
        <f>IF(Q$7=0,0,Q$7/NFM!Q$11*1000)</f>
        <v>0.15039884432734504</v>
      </c>
      <c r="R226" s="276">
        <f>IF(R$7=0,0,R$7/NFM!R$11*1000)</f>
        <v>0.15248355454431636</v>
      </c>
      <c r="S226" s="276">
        <f>IF(S$7=0,0,S$7/NFM!S$11*1000)</f>
        <v>0.16080619026146778</v>
      </c>
      <c r="T226" s="276">
        <f>IF(T$7=0,0,T$7/NFM!T$11*1000)</f>
        <v>0.17693667479493341</v>
      </c>
      <c r="U226" s="276">
        <f>IF(U$7=0,0,U$7/NFM!U$11*1000)</f>
        <v>0.1800843244697059</v>
      </c>
      <c r="V226" s="276">
        <f>IF(V$7=0,0,V$7/NFM!V$11*1000)</f>
        <v>0.17790506875375228</v>
      </c>
      <c r="W226" s="276">
        <f>IF(W$7=0,0,W$7/NFM!W$11*1000)</f>
        <v>0.17854169450816629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6.9354771458566633</v>
      </c>
      <c r="C227" s="276">
        <f>IF(C$8=0,0,C$8/NFM!C$11*1000)</f>
        <v>6.6787707534493812</v>
      </c>
      <c r="D227" s="276">
        <f>IF(D$8=0,0,D$8/NFM!D$11*1000)</f>
        <v>6.9365671342107715</v>
      </c>
      <c r="E227" s="276">
        <f>IF(E$8=0,0,E$8/NFM!E$11*1000)</f>
        <v>6.8751596345790817</v>
      </c>
      <c r="F227" s="276">
        <f>IF(F$8=0,0,F$8/NFM!F$11*1000)</f>
        <v>6.9187974662465761</v>
      </c>
      <c r="G227" s="276">
        <f>IF(G$8=0,0,G$8/NFM!G$11*1000)</f>
        <v>4.0057450666975116</v>
      </c>
      <c r="H227" s="276">
        <f>IF(H$8=0,0,H$8/NFM!H$11*1000)</f>
        <v>5.2060378785379999</v>
      </c>
      <c r="I227" s="276">
        <f>IF(I$8=0,0,I$8/NFM!I$11*1000)</f>
        <v>4.5253079998272909</v>
      </c>
      <c r="J227" s="276">
        <f>IF(J$8=0,0,J$8/NFM!J$11*1000)</f>
        <v>4.4001918388855454</v>
      </c>
      <c r="K227" s="276">
        <f>IF(K$8=0,0,K$8/NFM!K$11*1000)</f>
        <v>5.379859245136541</v>
      </c>
      <c r="L227" s="276">
        <f>IF(L$8=0,0,L$8/NFM!L$11*1000)</f>
        <v>4.6356974436334326</v>
      </c>
      <c r="M227" s="276">
        <f>IF(M$8=0,0,M$8/NFM!M$11*1000)</f>
        <v>3.8807015829422089</v>
      </c>
      <c r="N227" s="276">
        <f>IF(N$8=0,0,N$8/NFM!N$11*1000)</f>
        <v>3.4389980246960423</v>
      </c>
      <c r="O227" s="276">
        <f>IF(O$8=0,0,O$8/NFM!O$11*1000)</f>
        <v>3.98222920428862</v>
      </c>
      <c r="P227" s="276">
        <f>IF(P$8=0,0,P$8/NFM!P$11*1000)</f>
        <v>3.8481651794207492</v>
      </c>
      <c r="Q227" s="276">
        <f>IF(Q$8=0,0,Q$8/NFM!Q$11*1000)</f>
        <v>3.8101040562927366</v>
      </c>
      <c r="R227" s="276">
        <f>IF(R$8=0,0,R$8/NFM!R$11*1000)</f>
        <v>3.8629167151226773</v>
      </c>
      <c r="S227" s="276">
        <f>IF(S$8=0,0,S$8/NFM!S$11*1000)</f>
        <v>4.0737568199571799</v>
      </c>
      <c r="T227" s="276">
        <f>IF(T$8=0,0,T$8/NFM!T$11*1000)</f>
        <v>4.4823957614716434</v>
      </c>
      <c r="U227" s="276">
        <f>IF(U$8=0,0,U$8/NFM!U$11*1000)</f>
        <v>4.5621362198992124</v>
      </c>
      <c r="V227" s="276">
        <f>IF(V$8=0,0,V$8/NFM!V$11*1000)</f>
        <v>4.5069284084283883</v>
      </c>
      <c r="W227" s="276">
        <f>IF(W$8=0,0,W$8/NFM!W$11*1000)</f>
        <v>4.5230562608735418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0.18251255646991299</v>
      </c>
      <c r="C228" s="276">
        <f>IF(C$9=0,0,C$9/NFM!C$11*1000)</f>
        <v>0.17575712509077399</v>
      </c>
      <c r="D228" s="276">
        <f>IF(D$9=0,0,D$9/NFM!D$11*1000)</f>
        <v>0.18254124037396846</v>
      </c>
      <c r="E228" s="276">
        <f>IF(E$9=0,0,E$9/NFM!E$11*1000)</f>
        <v>0.18092525354155553</v>
      </c>
      <c r="F228" s="276">
        <f>IF(F$9=0,0,F$9/NFM!F$11*1000)</f>
        <v>0.18207361753280527</v>
      </c>
      <c r="G228" s="276">
        <f>IF(G$9=0,0,G$9/NFM!G$11*1000)</f>
        <v>0.10541434386046128</v>
      </c>
      <c r="H228" s="276">
        <f>IF(H$9=0,0,H$9/NFM!H$11*1000)</f>
        <v>0.1370009968036322</v>
      </c>
      <c r="I228" s="276">
        <f>IF(I$9=0,0,I$9/NFM!I$11*1000)</f>
        <v>0.11908705262703444</v>
      </c>
      <c r="J228" s="276">
        <f>IF(J$9=0,0,J$9/NFM!J$11*1000)</f>
        <v>0.11579452207593592</v>
      </c>
      <c r="K228" s="276">
        <f>IF(K$9=0,0,K$9/NFM!K$11*1000)</f>
        <v>0.14157524329306748</v>
      </c>
      <c r="L228" s="276">
        <f>IF(L$9=0,0,L$9/NFM!L$11*1000)</f>
        <v>0.121992037990354</v>
      </c>
      <c r="M228" s="276">
        <f>IF(M$9=0,0,M$9/NFM!M$11*1000)</f>
        <v>0.10212372586690067</v>
      </c>
      <c r="N228" s="276">
        <f>IF(N$9=0,0,N$9/NFM!N$11*1000)</f>
        <v>9.0499948018317289E-2</v>
      </c>
      <c r="O228" s="276">
        <f>IF(O$9=0,0,O$9/NFM!O$11*1000)</f>
        <v>0.1047955053760168</v>
      </c>
      <c r="P228" s="276">
        <f>IF(P$9=0,0,P$9/NFM!P$11*1000)</f>
        <v>0.10126750472159908</v>
      </c>
      <c r="Q228" s="276">
        <f>IF(Q$9=0,0,Q$9/NFM!Q$11*1000)</f>
        <v>0.1002658962182303</v>
      </c>
      <c r="R228" s="276">
        <f>IF(R$9=0,0,R$9/NFM!R$11*1000)</f>
        <v>0.10165570302954459</v>
      </c>
      <c r="S228" s="276">
        <f>IF(S$9=0,0,S$9/NFM!S$11*1000)</f>
        <v>0.10720412684097883</v>
      </c>
      <c r="T228" s="276">
        <f>IF(T$9=0,0,T$9/NFM!T$11*1000)</f>
        <v>0.11795778319662267</v>
      </c>
      <c r="U228" s="276">
        <f>IF(U$9=0,0,U$9/NFM!U$11*1000)</f>
        <v>0.12005621631313772</v>
      </c>
      <c r="V228" s="276">
        <f>IF(V$9=0,0,V$9/NFM!V$11*1000)</f>
        <v>0.11860337916916856</v>
      </c>
      <c r="W228" s="276">
        <f>IF(W$9=0,0,W$9/NFM!W$11*1000)</f>
        <v>0.11902779633877786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1.1019624195255469</v>
      </c>
      <c r="C229" s="277">
        <f>IF(C$10=0,0,C$10/NFM!C$11*1000)</f>
        <v>1.0434499935452755</v>
      </c>
      <c r="D229" s="277">
        <f>IF(D$10=0,0,D$10/NFM!D$11*1000)</f>
        <v>1.0928491132982527</v>
      </c>
      <c r="E229" s="277">
        <f>IF(E$10=0,0,E$10/NFM!E$11*1000)</f>
        <v>1.0682275820158702</v>
      </c>
      <c r="F229" s="277">
        <f>IF(F$10=0,0,F$10/NFM!F$11*1000)</f>
        <v>1.02709652995375</v>
      </c>
      <c r="G229" s="277">
        <f>IF(G$10=0,0,G$10/NFM!G$11*1000)</f>
        <v>0.65145995820376723</v>
      </c>
      <c r="H229" s="277">
        <f>IF(H$10=0,0,H$10/NFM!H$11*1000)</f>
        <v>0.66856358210038824</v>
      </c>
      <c r="I229" s="277">
        <f>IF(I$10=0,0,I$10/NFM!I$11*1000)</f>
        <v>0.62370728931044928</v>
      </c>
      <c r="J229" s="277">
        <f>IF(J$10=0,0,J$10/NFM!J$11*1000)</f>
        <v>0.60610096129042124</v>
      </c>
      <c r="K229" s="277">
        <f>IF(K$10=0,0,K$10/NFM!K$11*1000)</f>
        <v>0.73614756159839467</v>
      </c>
      <c r="L229" s="277">
        <f>IF(L$10=0,0,L$10/NFM!L$11*1000)</f>
        <v>0.63960063836855185</v>
      </c>
      <c r="M229" s="277">
        <f>IF(M$10=0,0,M$10/NFM!M$11*1000)</f>
        <v>0.54027587067205451</v>
      </c>
      <c r="N229" s="277">
        <f>IF(N$10=0,0,N$10/NFM!N$11*1000)</f>
        <v>0.47518833205641159</v>
      </c>
      <c r="O229" s="277">
        <f>IF(O$10=0,0,O$10/NFM!O$11*1000)</f>
        <v>0.54563049029853383</v>
      </c>
      <c r="P229" s="277">
        <f>IF(P$10=0,0,P$10/NFM!P$11*1000)</f>
        <v>0.52400754955462181</v>
      </c>
      <c r="Q229" s="277">
        <f>IF(Q$10=0,0,Q$10/NFM!Q$11*1000)</f>
        <v>0.5150177036445911</v>
      </c>
      <c r="R229" s="277">
        <f>IF(R$10=0,0,R$10/NFM!R$11*1000)</f>
        <v>0.52244119919960241</v>
      </c>
      <c r="S229" s="277">
        <f>IF(S$10=0,0,S$10/NFM!S$11*1000)</f>
        <v>0.55219223510699844</v>
      </c>
      <c r="T229" s="277">
        <f>IF(T$10=0,0,T$10/NFM!T$11*1000)</f>
        <v>0.61500715863128552</v>
      </c>
      <c r="U229" s="277">
        <f>IF(U$10=0,0,U$10/NFM!U$11*1000)</f>
        <v>0.62141038640658952</v>
      </c>
      <c r="V229" s="277">
        <f>IF(V$10=0,0,V$10/NFM!V$11*1000)</f>
        <v>0.62092404368427456</v>
      </c>
      <c r="W229" s="277">
        <f>IF(W$10=0,0,W$10/NFM!W$11*1000)</f>
        <v>0.61704106407524273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200.16304104718682</v>
      </c>
      <c r="C230" s="278">
        <f>IF(C$16=0,0,C$16/NFM!C$11*1000)</f>
        <v>193.65527061927693</v>
      </c>
      <c r="D230" s="278">
        <f>IF(D$16=0,0,D$16/NFM!D$11*1000)</f>
        <v>200.10272183066564</v>
      </c>
      <c r="E230" s="278">
        <f>IF(E$16=0,0,E$16/NFM!E$11*1000)</f>
        <v>198.45132954995236</v>
      </c>
      <c r="F230" s="278">
        <f>IF(F$16=0,0,F$16/NFM!F$11*1000)</f>
        <v>200.69848502494492</v>
      </c>
      <c r="G230" s="278">
        <f>IF(G$16=0,0,G$16/NFM!G$11*1000)</f>
        <v>114.0934591530084</v>
      </c>
      <c r="H230" s="278">
        <f>IF(H$16=0,0,H$16/NFM!H$11*1000)</f>
        <v>151.12860043579201</v>
      </c>
      <c r="I230" s="278">
        <f>IF(I$16=0,0,I$16/NFM!I$11*1000)</f>
        <v>129.12865820416064</v>
      </c>
      <c r="J230" s="278">
        <f>IF(J$16=0,0,J$16/NFM!J$11*1000)</f>
        <v>125.44402816183894</v>
      </c>
      <c r="K230" s="278">
        <f>IF(K$16=0,0,K$16/NFM!K$11*1000)</f>
        <v>153.21772256963695</v>
      </c>
      <c r="L230" s="278">
        <f>IF(L$16=0,0,L$16/NFM!L$11*1000)</f>
        <v>132.11629104945123</v>
      </c>
      <c r="M230" s="278">
        <f>IF(M$16=0,0,M$16/NFM!M$11*1000)</f>
        <v>109.67511231409351</v>
      </c>
      <c r="N230" s="278">
        <f>IF(N$16=0,0,N$16/NFM!N$11*1000)</f>
        <v>97.019812117568947</v>
      </c>
      <c r="O230" s="278">
        <f>IF(O$16=0,0,O$16/NFM!O$11*1000)</f>
        <v>112.71001497204821</v>
      </c>
      <c r="P230" s="278">
        <f>IF(P$16=0,0,P$16/NFM!P$11*1000)</f>
        <v>108.85897082510635</v>
      </c>
      <c r="Q230" s="278">
        <f>IF(Q$16=0,0,Q$16/NFM!Q$11*1000)</f>
        <v>108.0183023008542</v>
      </c>
      <c r="R230" s="278">
        <f>IF(R$16=0,0,R$16/NFM!R$11*1000)</f>
        <v>109.41878884541636</v>
      </c>
      <c r="S230" s="278">
        <f>IF(S$16=0,0,S$16/NFM!S$11*1000)</f>
        <v>115.18308771921006</v>
      </c>
      <c r="T230" s="278">
        <f>IF(T$16=0,0,T$16/NFM!T$11*1000)</f>
        <v>125.47630499786632</v>
      </c>
      <c r="U230" s="278">
        <f>IF(U$16=0,0,U$16/NFM!U$11*1000)</f>
        <v>128.49874289199514</v>
      </c>
      <c r="V230" s="278">
        <f>IF(V$16=0,0,V$16/NFM!V$11*1000)</f>
        <v>125.75744589744318</v>
      </c>
      <c r="W230" s="278">
        <f>IF(W$16=0,0,W$16/NFM!W$11*1000)</f>
        <v>127.20546028290303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155.82081326683468</v>
      </c>
      <c r="C231" s="279">
        <f>IF(C$27=0,0,C$27/NFM!C$11*1000)</f>
        <v>149.17009462747765</v>
      </c>
      <c r="D231" s="279">
        <f>IF(D$27=0,0,D$27/NFM!D$11*1000)</f>
        <v>155.94636584794748</v>
      </c>
      <c r="E231" s="279">
        <f>IF(E$27=0,0,E$27/NFM!E$11*1000)</f>
        <v>154.46070142237161</v>
      </c>
      <c r="F231" s="279">
        <f>IF(F$27=0,0,F$27/NFM!F$11*1000)</f>
        <v>154.50145114830292</v>
      </c>
      <c r="G231" s="279">
        <f>IF(G$27=0,0,G$27/NFM!G$11*1000)</f>
        <v>91.498244651563056</v>
      </c>
      <c r="H231" s="279">
        <f>IF(H$27=0,0,H$27/NFM!H$11*1000)</f>
        <v>116.24528622863436</v>
      </c>
      <c r="I231" s="279">
        <f>IF(I$27=0,0,I$27/NFM!I$11*1000)</f>
        <v>103.24145297111286</v>
      </c>
      <c r="J231" s="279">
        <f>IF(J$27=0,0,J$27/NFM!J$11*1000)</f>
        <v>100.50185331815683</v>
      </c>
      <c r="K231" s="279">
        <f>IF(K$27=0,0,K$27/NFM!K$11*1000)</f>
        <v>123.03809337141688</v>
      </c>
      <c r="L231" s="279">
        <f>IF(L$27=0,0,L$27/NFM!L$11*1000)</f>
        <v>105.92153064022767</v>
      </c>
      <c r="M231" s="279">
        <f>IF(M$27=0,0,M$27/NFM!M$11*1000)</f>
        <v>89.589681473681878</v>
      </c>
      <c r="N231" s="279">
        <f>IF(N$27=0,0,N$27/NFM!N$11*1000)</f>
        <v>79.568147848103791</v>
      </c>
      <c r="O231" s="279">
        <f>IF(O$27=0,0,O$27/NFM!O$11*1000)</f>
        <v>91.776760805658967</v>
      </c>
      <c r="P231" s="279">
        <f>IF(P$27=0,0,P$27/NFM!P$11*1000)</f>
        <v>88.746894612979148</v>
      </c>
      <c r="Q231" s="279">
        <f>IF(Q$27=0,0,Q$27/NFM!Q$11*1000)</f>
        <v>87.636905946246145</v>
      </c>
      <c r="R231" s="279">
        <f>IF(R$27=0,0,R$27/NFM!R$11*1000)</f>
        <v>88.94815293248999</v>
      </c>
      <c r="S231" s="279">
        <f>IF(S$27=0,0,S$27/NFM!S$11*1000)</f>
        <v>94.009594209885634</v>
      </c>
      <c r="T231" s="279">
        <f>IF(T$27=0,0,T$27/NFM!T$11*1000)</f>
        <v>104.69309066759065</v>
      </c>
      <c r="U231" s="279">
        <f>IF(U$27=0,0,U$27/NFM!U$11*1000)</f>
        <v>105.7698339381092</v>
      </c>
      <c r="V231" s="279">
        <f>IF(V$27=0,0,V$27/NFM!V$11*1000)</f>
        <v>105.66914140325107</v>
      </c>
      <c r="W231" s="279">
        <f>IF(W$27=0,0,W$27/NFM!W$11*1000)</f>
        <v>105.05538218970585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365.02511293998901</v>
      </c>
      <c r="C253" s="274">
        <f t="shared" si="60"/>
        <v>351.5142501817474</v>
      </c>
      <c r="D253" s="274">
        <f t="shared" si="60"/>
        <v>365.08248074817902</v>
      </c>
      <c r="E253" s="274">
        <f t="shared" si="60"/>
        <v>361.85050708339759</v>
      </c>
      <c r="F253" s="274">
        <f t="shared" si="60"/>
        <v>321.07710688597132</v>
      </c>
      <c r="G253" s="274">
        <f t="shared" si="60"/>
        <v>211.91165198173445</v>
      </c>
      <c r="H253" s="274">
        <f t="shared" si="60"/>
        <v>281.40230974004066</v>
      </c>
      <c r="I253" s="274">
        <f t="shared" si="60"/>
        <v>244.60677258690237</v>
      </c>
      <c r="J253" s="274">
        <f t="shared" si="60"/>
        <v>238.48491236622522</v>
      </c>
      <c r="K253" s="274">
        <f t="shared" si="60"/>
        <v>291.58166452680598</v>
      </c>
      <c r="L253" s="274">
        <f t="shared" si="60"/>
        <v>251.24902256130781</v>
      </c>
      <c r="M253" s="274">
        <f t="shared" si="60"/>
        <v>211.92718548794562</v>
      </c>
      <c r="N253" s="274">
        <f t="shared" si="60"/>
        <v>187.44415194957867</v>
      </c>
      <c r="O253" s="274">
        <f t="shared" si="60"/>
        <v>219.3279574286754</v>
      </c>
      <c r="P253" s="274">
        <f t="shared" si="60"/>
        <v>211.94415623830574</v>
      </c>
      <c r="Q253" s="274">
        <f t="shared" si="60"/>
        <v>209.84787599799432</v>
      </c>
      <c r="R253" s="274">
        <f t="shared" si="60"/>
        <v>213.17529339976318</v>
      </c>
      <c r="S253" s="274">
        <f t="shared" si="60"/>
        <v>224.81051738290651</v>
      </c>
      <c r="T253" s="274">
        <f t="shared" si="60"/>
        <v>247.3612821745071</v>
      </c>
      <c r="U253" s="274">
        <f t="shared" si="60"/>
        <v>251.76176421297328</v>
      </c>
      <c r="V253" s="274">
        <f t="shared" si="60"/>
        <v>248.71511778593177</v>
      </c>
      <c r="W253" s="274">
        <f t="shared" si="60"/>
        <v>249.60513430202769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0.55010866973591821</v>
      </c>
      <c r="C254" s="275">
        <f>IF(C$116=0,0,C$116/NFM!C$15*1000)</f>
        <v>0.52974721383769274</v>
      </c>
      <c r="D254" s="275">
        <f>IF(D$116=0,0,D$116/NFM!D$15*1000)</f>
        <v>0.55019512551046545</v>
      </c>
      <c r="E254" s="275">
        <f>IF(E$116=0,0,E$116/NFM!E$15*1000)</f>
        <v>0.54532440108563285</v>
      </c>
      <c r="F254" s="275">
        <f>IF(F$116=0,0,F$116/NFM!F$15*1000)</f>
        <v>0.48387711938280964</v>
      </c>
      <c r="G254" s="275">
        <f>IF(G$116=0,0,G$116/NFM!G$15*1000)</f>
        <v>0.31936004630926862</v>
      </c>
      <c r="H254" s="275">
        <f>IF(H$116=0,0,H$116/NFM!H$15*1000)</f>
        <v>0.4240854801045511</v>
      </c>
      <c r="I254" s="275">
        <f>IF(I$116=0,0,I$116/NFM!I$15*1000)</f>
        <v>0.36863301045761976</v>
      </c>
      <c r="J254" s="275">
        <f>IF(J$116=0,0,J$116/NFM!J$15*1000)</f>
        <v>0.35940710171047441</v>
      </c>
      <c r="K254" s="275">
        <f>IF(K$116=0,0,K$116/NFM!K$15*1000)</f>
        <v>0.43942620906205104</v>
      </c>
      <c r="L254" s="275">
        <f>IF(L$116=0,0,L$116/NFM!L$15*1000)</f>
        <v>0.37864316912362456</v>
      </c>
      <c r="M254" s="275">
        <f>IF(M$116=0,0,M$116/NFM!M$15*1000)</f>
        <v>0.31938345597707229</v>
      </c>
      <c r="N254" s="275">
        <f>IF(N$116=0,0,N$116/NFM!N$15*1000)</f>
        <v>0.28248646304873598</v>
      </c>
      <c r="O254" s="275">
        <f>IF(O$116=0,0,O$116/NFM!O$15*1000)</f>
        <v>0.3305367401292546</v>
      </c>
      <c r="P254" s="275">
        <f>IF(P$116=0,0,P$116/NFM!P$15*1000)</f>
        <v>0.31940903163349604</v>
      </c>
      <c r="Q254" s="275">
        <f>IF(Q$116=0,0,Q$116/NFM!Q$15*1000)</f>
        <v>0.31624984643345755</v>
      </c>
      <c r="R254" s="275">
        <f>IF(R$116=0,0,R$116/NFM!R$15*1000)</f>
        <v>0.32126440870788958</v>
      </c>
      <c r="S254" s="275">
        <f>IF(S$116=0,0,S$116/NFM!S$15*1000)</f>
        <v>0.33879919565967703</v>
      </c>
      <c r="T254" s="275">
        <f>IF(T$116=0,0,T$116/NFM!T$15*1000)</f>
        <v>0.37278417581939638</v>
      </c>
      <c r="U254" s="275">
        <f>IF(U$116=0,0,U$116/NFM!U$15*1000)</f>
        <v>0.37941589302054968</v>
      </c>
      <c r="V254" s="275">
        <f>IF(V$116=0,0,V$116/NFM!V$15*1000)</f>
        <v>0.37482446477711551</v>
      </c>
      <c r="W254" s="275">
        <f>IF(W$116=0,0,W$116/NFM!W$15*1000)</f>
        <v>0.37616575825072995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0.27458172702795552</v>
      </c>
      <c r="C255" s="276">
        <f>IF(C$117=0,0,C$117/NFM!C$15*1000)</f>
        <v>0.26441849195656092</v>
      </c>
      <c r="D255" s="276">
        <f>IF(D$117=0,0,D$117/NFM!D$15*1000)</f>
        <v>0.27462488063958307</v>
      </c>
      <c r="E255" s="276">
        <f>IF(E$117=0,0,E$117/NFM!E$15*1000)</f>
        <v>0.27219370295047335</v>
      </c>
      <c r="F255" s="276">
        <f>IF(F$117=0,0,F$117/NFM!F$15*1000)</f>
        <v>0.2415228525178959</v>
      </c>
      <c r="G255" s="276">
        <f>IF(G$117=0,0,G$117/NFM!G$15*1000)</f>
        <v>0.1594056554342671</v>
      </c>
      <c r="H255" s="276">
        <f>IF(H$117=0,0,H$117/NFM!H$15*1000)</f>
        <v>0.21167840090665666</v>
      </c>
      <c r="I255" s="276">
        <f>IF(I$117=0,0,I$117/NFM!I$15*1000)</f>
        <v>0.18399980625565962</v>
      </c>
      <c r="J255" s="276">
        <f>IF(J$117=0,0,J$117/NFM!J$15*1000)</f>
        <v>0.17939477801931211</v>
      </c>
      <c r="K255" s="276">
        <f>IF(K$117=0,0,K$117/NFM!K$15*1000)</f>
        <v>0.21933558590074198</v>
      </c>
      <c r="L255" s="276">
        <f>IF(L$117=0,0,L$117/NFM!L$15*1000)</f>
        <v>0.18899628568881408</v>
      </c>
      <c r="M255" s="276">
        <f>IF(M$117=0,0,M$117/NFM!M$15*1000)</f>
        <v>0.15941734015651979</v>
      </c>
      <c r="N255" s="276">
        <f>IF(N$117=0,0,N$117/NFM!N$15*1000)</f>
        <v>0.14100054253494379</v>
      </c>
      <c r="O255" s="276">
        <f>IF(O$117=0,0,O$117/NFM!O$15*1000)</f>
        <v>0.16498440025395458</v>
      </c>
      <c r="P255" s="276">
        <f>IF(P$117=0,0,P$117/NFM!P$15*1000)</f>
        <v>0.15943010601224453</v>
      </c>
      <c r="Q255" s="276">
        <f>IF(Q$117=0,0,Q$117/NFM!Q$15*1000)</f>
        <v>0.15785322752268313</v>
      </c>
      <c r="R255" s="276">
        <f>IF(R$117=0,0,R$117/NFM!R$15*1000)</f>
        <v>0.16035620056301678</v>
      </c>
      <c r="S255" s="276">
        <f>IF(S$117=0,0,S$117/NFM!S$15*1000)</f>
        <v>0.16910852960120562</v>
      </c>
      <c r="T255" s="276">
        <f>IF(T$117=0,0,T$117/NFM!T$15*1000)</f>
        <v>0.18607182259883495</v>
      </c>
      <c r="U255" s="276">
        <f>IF(U$117=0,0,U$117/NFM!U$15*1000)</f>
        <v>0.18938198377685792</v>
      </c>
      <c r="V255" s="276">
        <f>IF(V$117=0,0,V$117/NFM!V$15*1000)</f>
        <v>0.18709021423028382</v>
      </c>
      <c r="W255" s="276">
        <f>IF(W$117=0,0,W$117/NFM!W$15*1000)</f>
        <v>0.18775970863874913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6.9800364893041156</v>
      </c>
      <c r="C256" s="276">
        <f>IF(C$118=0,0,C$118/NFM!C$15*1000)</f>
        <v>6.721680798939885</v>
      </c>
      <c r="D256" s="276">
        <f>IF(D$118=0,0,D$118/NFM!D$15*1000)</f>
        <v>6.9811334806700946</v>
      </c>
      <c r="E256" s="276">
        <f>IF(E$118=0,0,E$118/NFM!E$15*1000)</f>
        <v>6.9193314475718015</v>
      </c>
      <c r="F256" s="276">
        <f>IF(F$118=0,0,F$118/NFM!F$15*1000)</f>
        <v>6.1396595535437486</v>
      </c>
      <c r="G256" s="276">
        <f>IF(G$118=0,0,G$118/NFM!G$15*1000)</f>
        <v>4.0521898655672093</v>
      </c>
      <c r="H256" s="276">
        <f>IF(H$118=0,0,H$118/NFM!H$15*1000)</f>
        <v>5.38099522615203</v>
      </c>
      <c r="I256" s="276">
        <f>IF(I$118=0,0,I$118/NFM!I$15*1000)</f>
        <v>4.6773883156421139</v>
      </c>
      <c r="J256" s="276">
        <f>IF(J$118=0,0,J$118/NFM!J$15*1000)</f>
        <v>4.5603256637610246</v>
      </c>
      <c r="K256" s="276">
        <f>IF(K$118=0,0,K$118/NFM!K$15*1000)</f>
        <v>5.5756455812305585</v>
      </c>
      <c r="L256" s="276">
        <f>IF(L$118=0,0,L$118/NFM!L$15*1000)</f>
        <v>4.8044018978602949</v>
      </c>
      <c r="M256" s="276">
        <f>IF(M$118=0,0,M$118/NFM!M$15*1000)</f>
        <v>4.0524868983981053</v>
      </c>
      <c r="N256" s="276">
        <f>IF(N$118=0,0,N$118/NFM!N$15*1000)</f>
        <v>3.5843205684454835</v>
      </c>
      <c r="O256" s="276">
        <f>IF(O$118=0,0,O$118/NFM!O$15*1000)</f>
        <v>4.1940049922597797</v>
      </c>
      <c r="P256" s="276">
        <f>IF(P$118=0,0,P$118/NFM!P$15*1000)</f>
        <v>4.0528114143072278</v>
      </c>
      <c r="Q256" s="276">
        <f>IF(Q$118=0,0,Q$118/NFM!Q$15*1000)</f>
        <v>4.012726192630347</v>
      </c>
      <c r="R256" s="276">
        <f>IF(R$118=0,0,R$118/NFM!R$15*1000)</f>
        <v>4.0763533077423943</v>
      </c>
      <c r="S256" s="276">
        <f>IF(S$118=0,0,S$118/NFM!S$15*1000)</f>
        <v>4.2988428984161891</v>
      </c>
      <c r="T256" s="276">
        <f>IF(T$118=0,0,T$118/NFM!T$15*1000)</f>
        <v>4.7300602462849186</v>
      </c>
      <c r="U256" s="276">
        <f>IF(U$118=0,0,U$118/NFM!U$15*1000)</f>
        <v>4.8142065806319447</v>
      </c>
      <c r="V256" s="276">
        <f>IF(V$118=0,0,V$118/NFM!V$15*1000)</f>
        <v>4.7559483883140938</v>
      </c>
      <c r="W256" s="276">
        <f>IF(W$118=0,0,W$118/NFM!W$15*1000)</f>
        <v>4.772967348210126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0.18336955657863949</v>
      </c>
      <c r="C257" s="276">
        <f>IF(C$119=0,0,C$119/NFM!C$15*1000)</f>
        <v>0.1765824046125643</v>
      </c>
      <c r="D257" s="276">
        <f>IF(D$119=0,0,D$119/NFM!D$15*1000)</f>
        <v>0.18339837517015523</v>
      </c>
      <c r="E257" s="276">
        <f>IF(E$119=0,0,E$119/NFM!E$15*1000)</f>
        <v>0.18177480036187763</v>
      </c>
      <c r="F257" s="276">
        <f>IF(F$119=0,0,F$119/NFM!F$15*1000)</f>
        <v>0.16129237312760328</v>
      </c>
      <c r="G257" s="276">
        <f>IF(G$119=0,0,G$119/NFM!G$15*1000)</f>
        <v>0.10645334876975621</v>
      </c>
      <c r="H257" s="276">
        <f>IF(H$119=0,0,H$119/NFM!H$15*1000)</f>
        <v>0.14136182670151709</v>
      </c>
      <c r="I257" s="276">
        <f>IF(I$119=0,0,I$119/NFM!I$15*1000)</f>
        <v>0.12287767015254002</v>
      </c>
      <c r="J257" s="276">
        <f>IF(J$119=0,0,J$119/NFM!J$15*1000)</f>
        <v>0.1198023672368249</v>
      </c>
      <c r="K257" s="276">
        <f>IF(K$119=0,0,K$119/NFM!K$15*1000)</f>
        <v>0.14647540302068368</v>
      </c>
      <c r="L257" s="276">
        <f>IF(L$119=0,0,L$119/NFM!L$15*1000)</f>
        <v>0.12621438970787491</v>
      </c>
      <c r="M257" s="276">
        <f>IF(M$119=0,0,M$119/NFM!M$15*1000)</f>
        <v>0.10646115199235751</v>
      </c>
      <c r="N257" s="276">
        <f>IF(N$119=0,0,N$119/NFM!N$15*1000)</f>
        <v>9.4162154349578697E-2</v>
      </c>
      <c r="O257" s="276">
        <f>IF(O$119=0,0,O$119/NFM!O$15*1000)</f>
        <v>0.11017891337641819</v>
      </c>
      <c r="P257" s="276">
        <f>IF(P$119=0,0,P$119/NFM!P$15*1000)</f>
        <v>0.10646967721116542</v>
      </c>
      <c r="Q257" s="276">
        <f>IF(Q$119=0,0,Q$119/NFM!Q$15*1000)</f>
        <v>0.10541661547781921</v>
      </c>
      <c r="R257" s="276">
        <f>IF(R$119=0,0,R$119/NFM!R$15*1000)</f>
        <v>0.10708813623596322</v>
      </c>
      <c r="S257" s="276">
        <f>IF(S$119=0,0,S$119/NFM!S$15*1000)</f>
        <v>0.1129330652198924</v>
      </c>
      <c r="T257" s="276">
        <f>IF(T$119=0,0,T$119/NFM!T$15*1000)</f>
        <v>0.12426139193979883</v>
      </c>
      <c r="U257" s="276">
        <f>IF(U$119=0,0,U$119/NFM!U$15*1000)</f>
        <v>0.12647196434018329</v>
      </c>
      <c r="V257" s="276">
        <f>IF(V$119=0,0,V$119/NFM!V$15*1000)</f>
        <v>0.12494148825903856</v>
      </c>
      <c r="W257" s="276">
        <f>IF(W$119=0,0,W$119/NFM!W$15*1000)</f>
        <v>0.12538858608357673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1.0922228699511431</v>
      </c>
      <c r="C258" s="277">
        <f>IF(C$120=0,0,C$120/NFM!C$15*1000)</f>
        <v>1.041099366773963</v>
      </c>
      <c r="D258" s="277">
        <f>IF(D$120=0,0,D$120/NFM!D$15*1000)</f>
        <v>1.0840292229748552</v>
      </c>
      <c r="E258" s="277">
        <f>IF(E$120=0,0,E$120/NFM!E$15*1000)</f>
        <v>1.0602697290417917</v>
      </c>
      <c r="F258" s="277">
        <f>IF(F$120=0,0,F$120/NFM!F$15*1000)</f>
        <v>0.90489503985862196</v>
      </c>
      <c r="G258" s="277">
        <f>IF(G$120=0,0,G$120/NFM!G$15*1000)</f>
        <v>0.63925556221981328</v>
      </c>
      <c r="H258" s="277">
        <f>IF(H$120=0,0,H$120/NFM!H$15*1000)</f>
        <v>0.6927388541658519</v>
      </c>
      <c r="I258" s="277">
        <f>IF(I$120=0,0,I$120/NFM!I$15*1000)</f>
        <v>0.63303109792011103</v>
      </c>
      <c r="J258" s="277">
        <f>IF(J$120=0,0,J$120/NFM!J$15*1000)</f>
        <v>0.61630839752627975</v>
      </c>
      <c r="K258" s="277">
        <f>IF(K$120=0,0,K$120/NFM!K$15*1000)</f>
        <v>0.74795113184384199</v>
      </c>
      <c r="L258" s="277">
        <f>IF(L$120=0,0,L$120/NFM!L$15*1000)</f>
        <v>0.64994581104095162</v>
      </c>
      <c r="M258" s="277">
        <f>IF(M$120=0,0,M$120/NFM!M$15*1000)</f>
        <v>0.54863567715543393</v>
      </c>
      <c r="N258" s="277">
        <f>IF(N$120=0,0,N$120/NFM!N$15*1000)</f>
        <v>0.48107217905379412</v>
      </c>
      <c r="O258" s="277">
        <f>IF(O$120=0,0,O$120/NFM!O$15*1000)</f>
        <v>0.56019158089575383</v>
      </c>
      <c r="P258" s="277">
        <f>IF(P$120=0,0,P$120/NFM!P$15*1000)</f>
        <v>0.53795970171909191</v>
      </c>
      <c r="Q258" s="277">
        <f>IF(Q$120=0,0,Q$120/NFM!Q$15*1000)</f>
        <v>0.53002832558062818</v>
      </c>
      <c r="R258" s="277">
        <f>IF(R$120=0,0,R$120/NFM!R$15*1000)</f>
        <v>0.53826208952461652</v>
      </c>
      <c r="S258" s="277">
        <f>IF(S$120=0,0,S$120/NFM!S$15*1000)</f>
        <v>0.56788748137450684</v>
      </c>
      <c r="T258" s="277">
        <f>IF(T$120=0,0,T$120/NFM!T$15*1000)</f>
        <v>0.62627482917793531</v>
      </c>
      <c r="U258" s="277">
        <f>IF(U$120=0,0,U$120/NFM!U$15*1000)</f>
        <v>0.63663789369456003</v>
      </c>
      <c r="V258" s="277">
        <f>IF(V$120=0,0,V$120/NFM!V$15*1000)</f>
        <v>0.63031248023374931</v>
      </c>
      <c r="W258" s="277">
        <f>IF(W$120=0,0,W$120/NFM!W$15*1000)</f>
        <v>0.63122855659387256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193.79594094561034</v>
      </c>
      <c r="C259" s="278">
        <f>IF(C$126=0,0,C$126/NFM!C$15*1000)</f>
        <v>186.75706264492723</v>
      </c>
      <c r="D259" s="278">
        <f>IF(D$126=0,0,D$126/NFM!D$15*1000)</f>
        <v>194.10234041588413</v>
      </c>
      <c r="E259" s="278">
        <f>IF(E$126=0,0,E$126/NFM!E$15*1000)</f>
        <v>192.37352609553977</v>
      </c>
      <c r="F259" s="278">
        <f>IF(F$126=0,0,F$126/NFM!F$15*1000)</f>
        <v>170.8025052229504</v>
      </c>
      <c r="G259" s="278">
        <f>IF(G$126=0,0,G$126/NFM!G$15*1000)</f>
        <v>112.6611755903501</v>
      </c>
      <c r="H259" s="278">
        <f>IF(H$126=0,0,H$126/NFM!H$15*1000)</f>
        <v>151.13912716488181</v>
      </c>
      <c r="I259" s="278">
        <f>IF(I$126=0,0,I$126/NFM!I$15*1000)</f>
        <v>131.48404656046384</v>
      </c>
      <c r="J259" s="278">
        <f>IF(J$126=0,0,J$126/NFM!J$15*1000)</f>
        <v>128.23362244466</v>
      </c>
      <c r="K259" s="278">
        <f>IF(K$126=0,0,K$126/NFM!K$15*1000)</f>
        <v>156.93358783060958</v>
      </c>
      <c r="L259" s="278">
        <f>IF(L$126=0,0,L$126/NFM!L$15*1000)</f>
        <v>135.12218667171629</v>
      </c>
      <c r="M259" s="278">
        <f>IF(M$126=0,0,M$126/NFM!M$15*1000)</f>
        <v>114.1868400397809</v>
      </c>
      <c r="N259" s="278">
        <f>IF(N$126=0,0,N$126/NFM!N$15*1000)</f>
        <v>101.10071617062711</v>
      </c>
      <c r="O259" s="278">
        <f>IF(O$126=0,0,O$126/NFM!O$15*1000)</f>
        <v>118.23841859621601</v>
      </c>
      <c r="P259" s="278">
        <f>IF(P$126=0,0,P$126/NFM!P$15*1000)</f>
        <v>114.32470600176282</v>
      </c>
      <c r="Q259" s="278">
        <f>IF(Q$126=0,0,Q$126/NFM!Q$15*1000)</f>
        <v>113.17329819053371</v>
      </c>
      <c r="R259" s="278">
        <f>IF(R$126=0,0,R$126/NFM!R$15*1000)</f>
        <v>114.99210848200478</v>
      </c>
      <c r="S259" s="278">
        <f>IF(S$126=0,0,S$126/NFM!S$15*1000)</f>
        <v>121.31801020442356</v>
      </c>
      <c r="T259" s="278">
        <f>IF(T$126=0,0,T$126/NFM!T$15*1000)</f>
        <v>133.77579325470427</v>
      </c>
      <c r="U259" s="278">
        <f>IF(U$126=0,0,U$126/NFM!U$15*1000)</f>
        <v>135.97232616035498</v>
      </c>
      <c r="V259" s="278">
        <f>IF(V$126=0,0,V$126/NFM!V$15*1000)</f>
        <v>134.59853582074624</v>
      </c>
      <c r="W259" s="278">
        <f>IF(W$126=0,0,W$126/NFM!W$15*1000)</f>
        <v>134.85455043448198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99.303908400755034</v>
      </c>
      <c r="C260" s="278">
        <f>IF(C$134=0,0,C$134/NFM!C$15*1000)</f>
        <v>95.697082981169572</v>
      </c>
      <c r="D260" s="278">
        <f>IF(D$134=0,0,D$134/NFM!D$15*1000)</f>
        <v>99.46091202416234</v>
      </c>
      <c r="E260" s="278">
        <f>IF(E$134=0,0,E$134/NFM!E$15*1000)</f>
        <v>98.575041979249676</v>
      </c>
      <c r="F260" s="278">
        <f>IF(F$134=0,0,F$134/NFM!F$15*1000)</f>
        <v>87.521731624088162</v>
      </c>
      <c r="G260" s="278">
        <f>IF(G$134=0,0,G$134/NFM!G$15*1000)</f>
        <v>57.729253804574618</v>
      </c>
      <c r="H260" s="278">
        <f>IF(H$134=0,0,H$134/NFM!H$15*1000)</f>
        <v>77.445925680991124</v>
      </c>
      <c r="I260" s="278">
        <f>IF(I$134=0,0,I$134/NFM!I$15*1000)</f>
        <v>67.374371475950412</v>
      </c>
      <c r="J260" s="278">
        <f>IF(J$134=0,0,J$134/NFM!J$15*1000)</f>
        <v>65.708806051388862</v>
      </c>
      <c r="K260" s="278">
        <f>IF(K$134=0,0,K$134/NFM!K$15*1000)</f>
        <v>80.379320681025632</v>
      </c>
      <c r="L260" s="278">
        <f>IF(L$134=0,0,L$134/NFM!L$15*1000)</f>
        <v>69.206821171580529</v>
      </c>
      <c r="M260" s="278">
        <f>IF(M$134=0,0,M$134/NFM!M$15*1000)</f>
        <v>58.495554146311193</v>
      </c>
      <c r="N260" s="278">
        <f>IF(N$134=0,0,N$134/NFM!N$15*1000)</f>
        <v>51.794079078499827</v>
      </c>
      <c r="O260" s="278">
        <f>IF(O$134=0,0,O$134/NFM!O$15*1000)</f>
        <v>60.585272421976306</v>
      </c>
      <c r="P260" s="278">
        <f>IF(P$134=0,0,P$134/NFM!P$15*1000)</f>
        <v>58.581671408321895</v>
      </c>
      <c r="Q260" s="278">
        <f>IF(Q$134=0,0,Q$134/NFM!Q$15*1000)</f>
        <v>57.990967019232343</v>
      </c>
      <c r="R260" s="278">
        <f>IF(R$134=0,0,R$134/NFM!R$15*1000)</f>
        <v>58.923658317031105</v>
      </c>
      <c r="S260" s="278">
        <f>IF(S$134=0,0,S$134/NFM!S$15*1000)</f>
        <v>62.16423176058813</v>
      </c>
      <c r="T260" s="278">
        <f>IF(T$134=0,0,T$134/NFM!T$15*1000)</f>
        <v>68.548696400879862</v>
      </c>
      <c r="U260" s="278">
        <f>IF(U$134=0,0,U$134/NFM!U$15*1000)</f>
        <v>69.674232371332394</v>
      </c>
      <c r="V260" s="278">
        <f>IF(V$134=0,0,V$134/NFM!V$15*1000)</f>
        <v>68.970281868650673</v>
      </c>
      <c r="W260" s="278">
        <f>IF(W$134=0,0,W$134/NFM!W$15*1000)</f>
        <v>69.101467545851236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62.84494428102591</v>
      </c>
      <c r="C261" s="279">
        <f>IF(C$141=0,0,C$141/NFM!C$15*1000)</f>
        <v>60.326576279529945</v>
      </c>
      <c r="D261" s="279">
        <f>IF(D$141=0,0,D$141/NFM!D$15*1000)</f>
        <v>62.445847223167405</v>
      </c>
      <c r="E261" s="279">
        <f>IF(E$141=0,0,E$141/NFM!E$15*1000)</f>
        <v>61.923044927596571</v>
      </c>
      <c r="F261" s="279">
        <f>IF(F$141=0,0,F$141/NFM!F$15*1000)</f>
        <v>54.821623100502073</v>
      </c>
      <c r="G261" s="279">
        <f>IF(G$141=0,0,G$141/NFM!G$15*1000)</f>
        <v>36.244558108509423</v>
      </c>
      <c r="H261" s="279">
        <f>IF(H$141=0,0,H$141/NFM!H$15*1000)</f>
        <v>45.966397106137066</v>
      </c>
      <c r="I261" s="279">
        <f>IF(I$141=0,0,I$141/NFM!I$15*1000)</f>
        <v>39.762424650060105</v>
      </c>
      <c r="J261" s="279">
        <f>IF(J$141=0,0,J$141/NFM!J$15*1000)</f>
        <v>38.707245561922434</v>
      </c>
      <c r="K261" s="279">
        <f>IF(K$141=0,0,K$141/NFM!K$15*1000)</f>
        <v>47.139922104112856</v>
      </c>
      <c r="L261" s="279">
        <f>IF(L$141=0,0,L$141/NFM!L$15*1000)</f>
        <v>40.77181316458946</v>
      </c>
      <c r="M261" s="279">
        <f>IF(M$141=0,0,M$141/NFM!M$15*1000)</f>
        <v>34.058406778174025</v>
      </c>
      <c r="N261" s="279">
        <f>IF(N$141=0,0,N$141/NFM!N$15*1000)</f>
        <v>29.966314793019187</v>
      </c>
      <c r="O261" s="279">
        <f>IF(O$141=0,0,O$141/NFM!O$15*1000)</f>
        <v>35.144369783567917</v>
      </c>
      <c r="P261" s="279">
        <f>IF(P$141=0,0,P$141/NFM!P$15*1000)</f>
        <v>33.861698897337781</v>
      </c>
      <c r="Q261" s="279">
        <f>IF(Q$141=0,0,Q$141/NFM!Q$15*1000)</f>
        <v>33.56133658058333</v>
      </c>
      <c r="R261" s="279">
        <f>IF(R$141=0,0,R$141/NFM!R$15*1000)</f>
        <v>34.056202457953411</v>
      </c>
      <c r="S261" s="279">
        <f>IF(S$141=0,0,S$141/NFM!S$15*1000)</f>
        <v>35.840704247623364</v>
      </c>
      <c r="T261" s="279">
        <f>IF(T$141=0,0,T$141/NFM!T$15*1000)</f>
        <v>38.997340053102093</v>
      </c>
      <c r="U261" s="279">
        <f>IF(U$141=0,0,U$141/NFM!U$15*1000)</f>
        <v>39.969091365821775</v>
      </c>
      <c r="V261" s="279">
        <f>IF(V$141=0,0,V$141/NFM!V$15*1000)</f>
        <v>39.073183060720588</v>
      </c>
      <c r="W261" s="279">
        <f>IF(W$141=0,0,W$141/NFM!W$15*1000)</f>
        <v>39.55560636391742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IE: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175.9579644151828</v>
      </c>
      <c r="C5" s="225">
        <v>155.2530244107067</v>
      </c>
      <c r="D5" s="225">
        <v>162.23084973804839</v>
      </c>
      <c r="E5" s="225">
        <v>160.79071385267761</v>
      </c>
      <c r="F5" s="225">
        <v>160.92406197687509</v>
      </c>
      <c r="G5" s="225">
        <v>156.89288257554071</v>
      </c>
      <c r="H5" s="225">
        <v>209.944543765627</v>
      </c>
      <c r="I5" s="225">
        <v>188.13612306125049</v>
      </c>
      <c r="J5" s="225">
        <v>193.90937163130801</v>
      </c>
      <c r="K5" s="225">
        <v>158.79326427139151</v>
      </c>
      <c r="L5" s="225">
        <v>200.07340332779069</v>
      </c>
      <c r="M5" s="225">
        <v>179.50217215142669</v>
      </c>
      <c r="N5" s="225">
        <v>163.25035637982259</v>
      </c>
      <c r="O5" s="225">
        <v>190.53818678365721</v>
      </c>
      <c r="P5" s="225">
        <v>188.81416074895321</v>
      </c>
      <c r="Q5" s="225">
        <v>192.19481427414721</v>
      </c>
      <c r="R5" s="225">
        <v>195.9867224875704</v>
      </c>
      <c r="S5" s="225">
        <v>203.70855103477561</v>
      </c>
      <c r="T5" s="225">
        <v>217.67174249023091</v>
      </c>
      <c r="U5" s="225">
        <v>223.16256677556481</v>
      </c>
      <c r="V5" s="225">
        <v>220.00616670848041</v>
      </c>
      <c r="W5" s="225">
        <v>220.3604459021326</v>
      </c>
      <c r="DA5" s="89" t="s">
        <v>645</v>
      </c>
    </row>
    <row r="6" spans="1:105" ht="12" customHeight="1" x14ac:dyDescent="0.25">
      <c r="A6" s="55" t="s">
        <v>92</v>
      </c>
      <c r="B6" s="261">
        <v>0.30393166268370342</v>
      </c>
      <c r="C6" s="261">
        <v>0.2682919096983139</v>
      </c>
      <c r="D6" s="261">
        <v>0.27864780988729188</v>
      </c>
      <c r="E6" s="261">
        <v>0.27618101832426728</v>
      </c>
      <c r="F6" s="261">
        <v>0.27793398719015</v>
      </c>
      <c r="G6" s="261">
        <v>0.26829077801111673</v>
      </c>
      <c r="H6" s="261">
        <v>0.35555372952203662</v>
      </c>
      <c r="I6" s="261">
        <v>0.30684986791244212</v>
      </c>
      <c r="J6" s="261">
        <v>0.31466128119822973</v>
      </c>
      <c r="K6" s="261">
        <v>0.25342540891889748</v>
      </c>
      <c r="L6" s="261">
        <v>0.32448655222716238</v>
      </c>
      <c r="M6" s="261">
        <v>0.28529981305381508</v>
      </c>
      <c r="N6" s="261">
        <v>0.25491626293035591</v>
      </c>
      <c r="O6" s="261">
        <v>0.29656272001307271</v>
      </c>
      <c r="P6" s="261">
        <v>0.28894840989114368</v>
      </c>
      <c r="Q6" s="261">
        <v>0.29078291429455538</v>
      </c>
      <c r="R6" s="261">
        <v>0.2960651967211812</v>
      </c>
      <c r="S6" s="261">
        <v>0.30746265593497468</v>
      </c>
      <c r="T6" s="261">
        <v>0.32730108010031173</v>
      </c>
      <c r="U6" s="261">
        <v>0.33650112131723597</v>
      </c>
      <c r="V6" s="261">
        <v>0.33067292166732332</v>
      </c>
      <c r="W6" s="261">
        <v>0.33185622071380599</v>
      </c>
      <c r="DA6" s="67" t="s">
        <v>646</v>
      </c>
    </row>
    <row r="7" spans="1:105" ht="12" customHeight="1" x14ac:dyDescent="0.25">
      <c r="A7" s="202" t="s">
        <v>93</v>
      </c>
      <c r="B7" s="226">
        <v>3.9445069267976557E-2</v>
      </c>
      <c r="C7" s="226">
        <v>3.4819646194944293E-2</v>
      </c>
      <c r="D7" s="226">
        <v>3.6163662796174813E-2</v>
      </c>
      <c r="E7" s="226">
        <v>3.5843515947327327E-2</v>
      </c>
      <c r="F7" s="226">
        <v>3.6071020965161911E-2</v>
      </c>
      <c r="G7" s="226">
        <v>3.5192867899560262E-2</v>
      </c>
      <c r="H7" s="226">
        <v>4.6144720052018938E-2</v>
      </c>
      <c r="I7" s="226">
        <v>3.9823801797418783E-2</v>
      </c>
      <c r="J7" s="226">
        <v>4.0837588039424562E-2</v>
      </c>
      <c r="K7" s="226">
        <v>3.2890231708021377E-2</v>
      </c>
      <c r="L7" s="226">
        <v>4.2112738159983801E-2</v>
      </c>
      <c r="M7" s="226">
        <v>3.7026977672148673E-2</v>
      </c>
      <c r="N7" s="226">
        <v>3.3083718754521103E-2</v>
      </c>
      <c r="O7" s="226">
        <v>3.8488708053392377E-2</v>
      </c>
      <c r="P7" s="226">
        <v>3.7500502390529593E-2</v>
      </c>
      <c r="Q7" s="226">
        <v>3.7738589309891747E-2</v>
      </c>
      <c r="R7" s="226">
        <v>3.8424138141400319E-2</v>
      </c>
      <c r="S7" s="226">
        <v>3.9903331076408498E-2</v>
      </c>
      <c r="T7" s="226">
        <v>4.2478015163151958E-2</v>
      </c>
      <c r="U7" s="226">
        <v>4.3672021275794073E-2</v>
      </c>
      <c r="V7" s="226">
        <v>4.2915621837616262E-2</v>
      </c>
      <c r="W7" s="226">
        <v>4.3069193572923777E-2</v>
      </c>
      <c r="DA7" s="174" t="s">
        <v>647</v>
      </c>
    </row>
    <row r="8" spans="1:105" ht="12" customHeight="1" x14ac:dyDescent="0.25">
      <c r="A8" s="202" t="s">
        <v>94</v>
      </c>
      <c r="B8" s="226">
        <v>5.4942943081180857</v>
      </c>
      <c r="C8" s="226">
        <v>4.8500202293948682</v>
      </c>
      <c r="D8" s="226">
        <v>5.0372279818262227</v>
      </c>
      <c r="E8" s="226">
        <v>4.9926348034638082</v>
      </c>
      <c r="F8" s="226">
        <v>5.0243239232385744</v>
      </c>
      <c r="G8" s="226">
        <v>4.8364589472478787</v>
      </c>
      <c r="H8" s="226">
        <v>6.4274870709211918</v>
      </c>
      <c r="I8" s="226">
        <v>5.5470478719837448</v>
      </c>
      <c r="J8" s="226">
        <v>5.6882579162927014</v>
      </c>
      <c r="K8" s="226">
        <v>4.5812725448241283</v>
      </c>
      <c r="L8" s="226">
        <v>5.8658732730255796</v>
      </c>
      <c r="M8" s="226">
        <v>5.1574789053815184</v>
      </c>
      <c r="N8" s="226">
        <v>4.6082233094699134</v>
      </c>
      <c r="O8" s="226">
        <v>5.3610829822081953</v>
      </c>
      <c r="P8" s="226">
        <v>5.2234360506784014</v>
      </c>
      <c r="Q8" s="226">
        <v>5.2565991209978371</v>
      </c>
      <c r="R8" s="226">
        <v>5.3399704215575081</v>
      </c>
      <c r="S8" s="226">
        <v>5.5581254863216349</v>
      </c>
      <c r="T8" s="226">
        <v>5.9167526198397242</v>
      </c>
      <c r="U8" s="226">
        <v>6.0830654470268097</v>
      </c>
      <c r="V8" s="226">
        <v>5.977706749350042</v>
      </c>
      <c r="W8" s="226">
        <v>5.9990977198020294</v>
      </c>
      <c r="DA8" s="174" t="s">
        <v>648</v>
      </c>
    </row>
    <row r="9" spans="1:105" ht="12" customHeight="1" x14ac:dyDescent="0.25">
      <c r="A9" s="202" t="s">
        <v>95</v>
      </c>
      <c r="B9" s="226">
        <v>0.1004116270709927</v>
      </c>
      <c r="C9" s="226">
        <v>8.8637119755526086E-2</v>
      </c>
      <c r="D9" s="226">
        <v>9.2058457231780508E-2</v>
      </c>
      <c r="E9" s="226">
        <v>9.1243489313330789E-2</v>
      </c>
      <c r="F9" s="226">
        <v>9.1822627579064064E-2</v>
      </c>
      <c r="G9" s="226">
        <v>8.9587195374967871E-2</v>
      </c>
      <c r="H9" s="226">
        <v>0.1174663020536349</v>
      </c>
      <c r="I9" s="226">
        <v>0.10137573108226081</v>
      </c>
      <c r="J9" s="226">
        <v>0.1039564319899059</v>
      </c>
      <c r="K9" s="226">
        <v>8.3725589581498464E-2</v>
      </c>
      <c r="L9" s="226">
        <v>0.1072024625012295</v>
      </c>
      <c r="M9" s="226">
        <v>9.4256117243028195E-2</v>
      </c>
      <c r="N9" s="226">
        <v>8.4218131476258673E-2</v>
      </c>
      <c r="O9" s="226">
        <v>9.7977107689835294E-2</v>
      </c>
      <c r="P9" s="226">
        <v>9.5461524872254067E-2</v>
      </c>
      <c r="Q9" s="226">
        <v>9.6067600495928621E-2</v>
      </c>
      <c r="R9" s="226">
        <v>9.781273809831785E-2</v>
      </c>
      <c r="S9" s="226">
        <v>0.1015781813365344</v>
      </c>
      <c r="T9" s="226">
        <v>0.108132314036552</v>
      </c>
      <c r="U9" s="226">
        <v>0.1111717838290526</v>
      </c>
      <c r="V9" s="226">
        <v>0.1092462884575771</v>
      </c>
      <c r="W9" s="226">
        <v>0.1096372216743394</v>
      </c>
      <c r="DA9" s="174" t="s">
        <v>649</v>
      </c>
    </row>
    <row r="10" spans="1:105" ht="12" customHeight="1" x14ac:dyDescent="0.25">
      <c r="A10" s="56" t="s">
        <v>96</v>
      </c>
      <c r="B10" s="262">
        <v>1.0629328907865849</v>
      </c>
      <c r="C10" s="262">
        <v>0.92955563218621351</v>
      </c>
      <c r="D10" s="262">
        <v>0.9536769487716279</v>
      </c>
      <c r="E10" s="262">
        <v>0.92603495243909706</v>
      </c>
      <c r="F10" s="262">
        <v>0.88491824423967025</v>
      </c>
      <c r="G10" s="262">
        <v>0.9640853288635739</v>
      </c>
      <c r="H10" s="262">
        <v>0.83298894869540074</v>
      </c>
      <c r="I10" s="262">
        <v>0.81366369944661021</v>
      </c>
      <c r="J10" s="262">
        <v>0.83238650016089144</v>
      </c>
      <c r="K10" s="262">
        <v>0.66196388399890882</v>
      </c>
      <c r="L10" s="262">
        <v>0.86114940500953974</v>
      </c>
      <c r="M10" s="262">
        <v>0.7692165179888405</v>
      </c>
      <c r="N10" s="262">
        <v>0.67799587561603369</v>
      </c>
      <c r="O10" s="262">
        <v>0.77577985914510439</v>
      </c>
      <c r="P10" s="262">
        <v>0.74704299763515425</v>
      </c>
      <c r="Q10" s="262">
        <v>0.74072122839189547</v>
      </c>
      <c r="R10" s="262">
        <v>0.75528049912127293</v>
      </c>
      <c r="S10" s="262">
        <v>0.78822169863033698</v>
      </c>
      <c r="T10" s="262">
        <v>0.86081354470496008</v>
      </c>
      <c r="U10" s="262">
        <v>0.87181240185759579</v>
      </c>
      <c r="V10" s="262">
        <v>0.87644851392096512</v>
      </c>
      <c r="W10" s="262">
        <v>0.86242628336729732</v>
      </c>
      <c r="DA10" s="68" t="s">
        <v>650</v>
      </c>
    </row>
    <row r="11" spans="1:105" ht="12" customHeight="1" x14ac:dyDescent="0.25">
      <c r="A11" s="37" t="s">
        <v>160</v>
      </c>
      <c r="B11" s="228">
        <v>5.3133127571604211E-2</v>
      </c>
      <c r="C11" s="228">
        <v>2.5931202016424501E-2</v>
      </c>
      <c r="D11" s="228">
        <v>3.6130514510887633E-2</v>
      </c>
      <c r="E11" s="228">
        <v>3.824340370440011E-2</v>
      </c>
      <c r="F11" s="228">
        <v>2.875154482433092E-2</v>
      </c>
      <c r="G11" s="228">
        <v>2.3560699878741681E-2</v>
      </c>
      <c r="H11" s="228">
        <v>7.188615186215816E-3</v>
      </c>
      <c r="I11" s="228">
        <v>3.4855125820442072E-3</v>
      </c>
      <c r="J11" s="228">
        <v>6.8441970918294388E-3</v>
      </c>
      <c r="K11" s="228">
        <v>8.1521379101987725E-3</v>
      </c>
      <c r="L11" s="228">
        <v>8.9358817853508136E-3</v>
      </c>
      <c r="M11" s="228">
        <v>5.1167742539409743E-3</v>
      </c>
      <c r="N11" s="228">
        <v>5.3627202741478152E-3</v>
      </c>
      <c r="O11" s="228">
        <v>5.7721181929191118E-3</v>
      </c>
      <c r="P11" s="228">
        <v>5.831340283446943E-3</v>
      </c>
      <c r="Q11" s="228">
        <v>3.439725708801944E-3</v>
      </c>
      <c r="R11" s="228">
        <v>3.1494432214974602E-3</v>
      </c>
      <c r="S11" s="228">
        <v>3.7452831121554432E-3</v>
      </c>
      <c r="T11" s="228">
        <v>3.8045585572755382E-3</v>
      </c>
      <c r="U11" s="228">
        <v>2.146674750971357E-3</v>
      </c>
      <c r="V11" s="228">
        <v>6.8468374556913177E-3</v>
      </c>
      <c r="W11" s="228">
        <v>2.358555051643391E-3</v>
      </c>
      <c r="DA11" s="69" t="s">
        <v>651</v>
      </c>
    </row>
    <row r="12" spans="1:105" ht="12" customHeight="1" x14ac:dyDescent="0.25">
      <c r="A12" s="37" t="s">
        <v>162</v>
      </c>
      <c r="B12" s="228">
        <v>9.5008791514058027E-5</v>
      </c>
      <c r="C12" s="228">
        <v>3.25982896961947E-3</v>
      </c>
      <c r="D12" s="228">
        <v>7.0303164148659017E-2</v>
      </c>
      <c r="E12" s="228">
        <v>8.9193353749793938E-2</v>
      </c>
      <c r="F12" s="228">
        <v>0.1204192234282168</v>
      </c>
      <c r="G12" s="228">
        <v>6.5739590511033938E-2</v>
      </c>
      <c r="H12" s="228">
        <v>0.76632744790888085</v>
      </c>
      <c r="I12" s="228">
        <v>0.54349018556861006</v>
      </c>
      <c r="J12" s="228">
        <v>0.55797402405282659</v>
      </c>
      <c r="K12" s="228">
        <v>0.45852885749927241</v>
      </c>
      <c r="L12" s="228">
        <v>0.56797788309836694</v>
      </c>
      <c r="M12" s="228">
        <v>0.4870788421609461</v>
      </c>
      <c r="N12" s="228">
        <v>0.44750096527365257</v>
      </c>
      <c r="O12" s="228">
        <v>0.54273755207561636</v>
      </c>
      <c r="P12" s="228">
        <v>0.54204728324486073</v>
      </c>
      <c r="Q12" s="228">
        <v>0.5677462280803951</v>
      </c>
      <c r="R12" s="228">
        <v>0.57611215105605573</v>
      </c>
      <c r="S12" s="228">
        <v>0.590345314108911</v>
      </c>
      <c r="T12" s="228">
        <v>0.58980987665251328</v>
      </c>
      <c r="U12" s="228">
        <v>0.63225970121881248</v>
      </c>
      <c r="V12" s="228">
        <v>0.58077798907399925</v>
      </c>
      <c r="W12" s="228">
        <v>0.61877423170629031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1.009704754423467</v>
      </c>
      <c r="C15" s="228">
        <v>0.90036460120016959</v>
      </c>
      <c r="D15" s="228">
        <v>0.84724327011208123</v>
      </c>
      <c r="E15" s="228">
        <v>0.79859819498490303</v>
      </c>
      <c r="F15" s="228">
        <v>0.73574747598712253</v>
      </c>
      <c r="G15" s="228">
        <v>0.87478503847379829</v>
      </c>
      <c r="H15" s="228">
        <v>5.9472885600304053E-2</v>
      </c>
      <c r="I15" s="228">
        <v>0.26668800129595588</v>
      </c>
      <c r="J15" s="228">
        <v>0.26756827901623542</v>
      </c>
      <c r="K15" s="228">
        <v>0.19528288858943779</v>
      </c>
      <c r="L15" s="228">
        <v>0.28423564012582198</v>
      </c>
      <c r="M15" s="228">
        <v>0.27702090157395343</v>
      </c>
      <c r="N15" s="228">
        <v>0.22513219006823329</v>
      </c>
      <c r="O15" s="228">
        <v>0.22727018887656891</v>
      </c>
      <c r="P15" s="228">
        <v>0.19916437410684659</v>
      </c>
      <c r="Q15" s="228">
        <v>0.16953527460269849</v>
      </c>
      <c r="R15" s="228">
        <v>0.17601890484371971</v>
      </c>
      <c r="S15" s="228">
        <v>0.19413110140927051</v>
      </c>
      <c r="T15" s="228">
        <v>0.26719910949517128</v>
      </c>
      <c r="U15" s="228">
        <v>0.2374060258878119</v>
      </c>
      <c r="V15" s="228">
        <v>0.28882368739127451</v>
      </c>
      <c r="W15" s="228">
        <v>0.24129349660936361</v>
      </c>
      <c r="DA15" s="69" t="s">
        <v>655</v>
      </c>
    </row>
    <row r="16" spans="1:105" ht="12" customHeight="1" x14ac:dyDescent="0.25">
      <c r="A16" s="57" t="s">
        <v>487</v>
      </c>
      <c r="B16" s="296">
        <v>103.8532523535187</v>
      </c>
      <c r="C16" s="296">
        <v>92.205328062874301</v>
      </c>
      <c r="D16" s="296">
        <v>95.627887023372153</v>
      </c>
      <c r="E16" s="296">
        <v>94.825784180590489</v>
      </c>
      <c r="F16" s="296">
        <v>95.724404791224941</v>
      </c>
      <c r="G16" s="296">
        <v>91.404333222566578</v>
      </c>
      <c r="H16" s="296">
        <v>127.6981860617729</v>
      </c>
      <c r="I16" s="296">
        <v>111.1147785481571</v>
      </c>
      <c r="J16" s="296">
        <v>114.4304160560699</v>
      </c>
      <c r="K16" s="296">
        <v>93.690375088083911</v>
      </c>
      <c r="L16" s="296">
        <v>117.9300590711143</v>
      </c>
      <c r="M16" s="296">
        <v>104.6572305831337</v>
      </c>
      <c r="N16" s="296">
        <v>95.19818564881929</v>
      </c>
      <c r="O16" s="296">
        <v>111.79688875306751</v>
      </c>
      <c r="P16" s="296">
        <v>111.0049242544905</v>
      </c>
      <c r="Q16" s="296">
        <v>113.6060160653855</v>
      </c>
      <c r="R16" s="296">
        <v>115.72639325754599</v>
      </c>
      <c r="S16" s="296">
        <v>119.9647955712083</v>
      </c>
      <c r="T16" s="296">
        <v>126.42252287134269</v>
      </c>
      <c r="U16" s="296">
        <v>130.70764509296771</v>
      </c>
      <c r="V16" s="296">
        <v>127.21330618153971</v>
      </c>
      <c r="W16" s="296">
        <v>128.8276133134666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0.24889033083563211</v>
      </c>
      <c r="L17" s="231">
        <v>0.3219154508404371</v>
      </c>
      <c r="M17" s="231">
        <v>0.19172813356644661</v>
      </c>
      <c r="N17" s="231">
        <v>0.14823658533571979</v>
      </c>
      <c r="O17" s="231">
        <v>2.219571792938552E-2</v>
      </c>
      <c r="P17" s="231">
        <v>0</v>
      </c>
      <c r="Q17" s="231">
        <v>8.3829167713674151E-3</v>
      </c>
      <c r="R17" s="231">
        <v>0</v>
      </c>
      <c r="S17" s="231">
        <v>1.129012148690647E-2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2.0230263245597619</v>
      </c>
      <c r="C19" s="231">
        <v>2.8092178009057358</v>
      </c>
      <c r="D19" s="231">
        <v>3.1713782494391092</v>
      </c>
      <c r="E19" s="231">
        <v>2.0415815235004038</v>
      </c>
      <c r="F19" s="231">
        <v>0.41426020947474718</v>
      </c>
      <c r="G19" s="231">
        <v>0.7699712967624267</v>
      </c>
      <c r="H19" s="231">
        <v>0.80147846905920661</v>
      </c>
      <c r="I19" s="231">
        <v>0.82992008043703291</v>
      </c>
      <c r="J19" s="231">
        <v>0.69297897172019285</v>
      </c>
      <c r="K19" s="231">
        <v>0.46068295804441328</v>
      </c>
      <c r="L19" s="231">
        <v>0.60896146958114028</v>
      </c>
      <c r="M19" s="231">
        <v>0.30534931288245498</v>
      </c>
      <c r="N19" s="231">
        <v>0.55787224527493129</v>
      </c>
      <c r="O19" s="231">
        <v>0.59711427977573706</v>
      </c>
      <c r="P19" s="231">
        <v>1.460403903022454</v>
      </c>
      <c r="Q19" s="231">
        <v>1.160510775904811</v>
      </c>
      <c r="R19" s="231">
        <v>0.47991149536301919</v>
      </c>
      <c r="S19" s="231">
        <v>0.70002638930906369</v>
      </c>
      <c r="T19" s="231">
        <v>0.52259259825910598</v>
      </c>
      <c r="U19" s="231">
        <v>0.36548729133935398</v>
      </c>
      <c r="V19" s="231">
        <v>0.72220703468968583</v>
      </c>
      <c r="W19" s="231">
        <v>0.38136847495628051</v>
      </c>
      <c r="DA19" s="73" t="s">
        <v>659</v>
      </c>
    </row>
    <row r="20" spans="1:105" ht="12" customHeight="1" x14ac:dyDescent="0.25">
      <c r="A20" s="46" t="s">
        <v>160</v>
      </c>
      <c r="B20" s="231">
        <v>1.361749597831561</v>
      </c>
      <c r="C20" s="231">
        <v>0.58305396210651483</v>
      </c>
      <c r="D20" s="231">
        <v>1.072306516057788</v>
      </c>
      <c r="E20" s="231">
        <v>1.196737159547306</v>
      </c>
      <c r="F20" s="231">
        <v>0.79313328432027475</v>
      </c>
      <c r="G20" s="231">
        <v>0.73048105256387552</v>
      </c>
      <c r="H20" s="231">
        <v>0.40029057729586509</v>
      </c>
      <c r="I20" s="231">
        <v>0.3580683773095385</v>
      </c>
      <c r="J20" s="231">
        <v>0.75149365728897788</v>
      </c>
      <c r="K20" s="231">
        <v>1.077292611940293</v>
      </c>
      <c r="L20" s="231">
        <v>0.98923204982735369</v>
      </c>
      <c r="M20" s="231">
        <v>0.71580526317847371</v>
      </c>
      <c r="N20" s="231">
        <v>0.88061671694636978</v>
      </c>
      <c r="O20" s="231">
        <v>0.96468110142467278</v>
      </c>
      <c r="P20" s="231">
        <v>1.103696650189318</v>
      </c>
      <c r="Q20" s="231">
        <v>0.70136915912927233</v>
      </c>
      <c r="R20" s="231">
        <v>0.65340956785219717</v>
      </c>
      <c r="S20" s="231">
        <v>0.78448153656061415</v>
      </c>
      <c r="T20" s="231">
        <v>0.84122353241802017</v>
      </c>
      <c r="U20" s="231">
        <v>0.45774904342820538</v>
      </c>
      <c r="V20" s="231">
        <v>1.532306279857178</v>
      </c>
      <c r="W20" s="231">
        <v>0.50905117980581094</v>
      </c>
      <c r="DA20" s="73" t="s">
        <v>660</v>
      </c>
    </row>
    <row r="21" spans="1:105" ht="12" customHeight="1" x14ac:dyDescent="0.25">
      <c r="A21" s="46" t="s">
        <v>70</v>
      </c>
      <c r="B21" s="231">
        <v>89.093219994794339</v>
      </c>
      <c r="C21" s="231">
        <v>76.759390821141196</v>
      </c>
      <c r="D21" s="231">
        <v>77.511671214932178</v>
      </c>
      <c r="E21" s="231">
        <v>76.85119214531224</v>
      </c>
      <c r="F21" s="231">
        <v>79.626498441309067</v>
      </c>
      <c r="G21" s="231">
        <v>87.956297535471194</v>
      </c>
      <c r="H21" s="231">
        <v>85.721526869965601</v>
      </c>
      <c r="I21" s="231">
        <v>56.57619025380577</v>
      </c>
      <c r="J21" s="231">
        <v>54.444277006846796</v>
      </c>
      <c r="K21" s="231">
        <v>33.763379121955253</v>
      </c>
      <c r="L21" s="231">
        <v>55.568386745642073</v>
      </c>
      <c r="M21" s="231">
        <v>38.230533715376843</v>
      </c>
      <c r="N21" s="231">
        <v>23.132210244736441</v>
      </c>
      <c r="O21" s="231">
        <v>23.36260407522488</v>
      </c>
      <c r="P21" s="231">
        <v>10.0233499689224</v>
      </c>
      <c r="Q21" s="231">
        <v>0.96113351038940209</v>
      </c>
      <c r="R21" s="231">
        <v>0.22323780081856101</v>
      </c>
      <c r="S21" s="231">
        <v>9.6723030071356519E-2</v>
      </c>
      <c r="T21" s="231">
        <v>0.28574432132344518</v>
      </c>
      <c r="U21" s="231">
        <v>0.88123516019454595</v>
      </c>
      <c r="V21" s="231">
        <v>0.55937241609797272</v>
      </c>
      <c r="W21" s="231">
        <v>0.2026585015882002</v>
      </c>
      <c r="DA21" s="73" t="s">
        <v>661</v>
      </c>
    </row>
    <row r="22" spans="1:105" ht="12" customHeight="1" x14ac:dyDescent="0.25">
      <c r="A22" s="46" t="s">
        <v>34</v>
      </c>
      <c r="B22" s="231">
        <v>11.37292971722424</v>
      </c>
      <c r="C22" s="231">
        <v>11.983628209452061</v>
      </c>
      <c r="D22" s="231">
        <v>11.87879363171052</v>
      </c>
      <c r="E22" s="231">
        <v>12.069273326365829</v>
      </c>
      <c r="F22" s="231">
        <v>11.716350762539671</v>
      </c>
      <c r="G22" s="231">
        <v>0</v>
      </c>
      <c r="H22" s="231">
        <v>0</v>
      </c>
      <c r="I22" s="231">
        <v>0</v>
      </c>
      <c r="J22" s="231">
        <v>0</v>
      </c>
      <c r="K22" s="231">
        <v>0.2403220064584069</v>
      </c>
      <c r="L22" s="231">
        <v>0.36010359832059152</v>
      </c>
      <c r="M22" s="231">
        <v>0.1040409002195082</v>
      </c>
      <c r="N22" s="231">
        <v>0.26196292018578288</v>
      </c>
      <c r="O22" s="231">
        <v>0.17671778353452819</v>
      </c>
      <c r="P22" s="231">
        <v>0.38571394041233642</v>
      </c>
      <c r="Q22" s="231">
        <v>0.1567227088998861</v>
      </c>
      <c r="R22" s="231">
        <v>0.1590724336045109</v>
      </c>
      <c r="S22" s="231">
        <v>0.21717179282937421</v>
      </c>
      <c r="T22" s="231">
        <v>0.1587811505202788</v>
      </c>
      <c r="U22" s="231">
        <v>0.176739297216884</v>
      </c>
      <c r="V22" s="231">
        <v>0.20159277750174431</v>
      </c>
      <c r="W22" s="231">
        <v>0.1212356645080066</v>
      </c>
      <c r="DA22" s="73" t="s">
        <v>662</v>
      </c>
    </row>
    <row r="23" spans="1:105" ht="12" customHeight="1" x14ac:dyDescent="0.25">
      <c r="A23" s="46" t="s">
        <v>162</v>
      </c>
      <c r="B23" s="231">
        <v>2.3267191087896601E-3</v>
      </c>
      <c r="C23" s="231">
        <v>7.0037269268792446E-2</v>
      </c>
      <c r="D23" s="231">
        <v>1.9937374112325521</v>
      </c>
      <c r="E23" s="231">
        <v>2.6670000258647022</v>
      </c>
      <c r="F23" s="231">
        <v>3.174162093581185</v>
      </c>
      <c r="G23" s="231">
        <v>1.9475833377690861</v>
      </c>
      <c r="H23" s="231">
        <v>40.774890145452247</v>
      </c>
      <c r="I23" s="231">
        <v>53.350599836604779</v>
      </c>
      <c r="J23" s="231">
        <v>58.541666420213971</v>
      </c>
      <c r="K23" s="231">
        <v>57.899808058849914</v>
      </c>
      <c r="L23" s="231">
        <v>60.081459756902703</v>
      </c>
      <c r="M23" s="231">
        <v>65.109773257909922</v>
      </c>
      <c r="N23" s="231">
        <v>70.217286936340045</v>
      </c>
      <c r="O23" s="231">
        <v>86.673575795178351</v>
      </c>
      <c r="P23" s="231">
        <v>98.031759791943983</v>
      </c>
      <c r="Q23" s="231">
        <v>110.6178969942907</v>
      </c>
      <c r="R23" s="231">
        <v>114.2107619599077</v>
      </c>
      <c r="S23" s="231">
        <v>118.15510270095091</v>
      </c>
      <c r="T23" s="231">
        <v>124.61418126882189</v>
      </c>
      <c r="U23" s="231">
        <v>128.82643430078869</v>
      </c>
      <c r="V23" s="231">
        <v>124.19782767339311</v>
      </c>
      <c r="W23" s="231">
        <v>127.61329949260831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65.103696503736757</v>
      </c>
      <c r="C27" s="263">
        <v>56.876371810602542</v>
      </c>
      <c r="D27" s="263">
        <v>60.205187854163107</v>
      </c>
      <c r="E27" s="263">
        <v>59.642991892599262</v>
      </c>
      <c r="F27" s="263">
        <v>58.884587382437573</v>
      </c>
      <c r="G27" s="263">
        <v>59.294934235577038</v>
      </c>
      <c r="H27" s="263">
        <v>74.466716932609799</v>
      </c>
      <c r="I27" s="263">
        <v>70.212583540870909</v>
      </c>
      <c r="J27" s="263">
        <v>72.498855857556904</v>
      </c>
      <c r="K27" s="263">
        <v>59.48961152427615</v>
      </c>
      <c r="L27" s="263">
        <v>74.94251982575291</v>
      </c>
      <c r="M27" s="263">
        <v>68.501663236953732</v>
      </c>
      <c r="N27" s="263">
        <v>62.393733432756179</v>
      </c>
      <c r="O27" s="263">
        <v>72.171406653480034</v>
      </c>
      <c r="P27" s="263">
        <v>71.416847008995205</v>
      </c>
      <c r="Q27" s="263">
        <v>72.166888755271572</v>
      </c>
      <c r="R27" s="263">
        <v>73.732776236384751</v>
      </c>
      <c r="S27" s="263">
        <v>76.948464110267437</v>
      </c>
      <c r="T27" s="263">
        <v>83.993742045043462</v>
      </c>
      <c r="U27" s="263">
        <v>85.008698907290707</v>
      </c>
      <c r="V27" s="263">
        <v>85.455870431707169</v>
      </c>
      <c r="W27" s="263">
        <v>84.186745949535577</v>
      </c>
      <c r="DA27" s="70" t="s">
        <v>667</v>
      </c>
    </row>
    <row r="28" spans="1:105" ht="12" customHeight="1" x14ac:dyDescent="0.25">
      <c r="A28" s="18" t="s">
        <v>33</v>
      </c>
      <c r="B28" s="297">
        <v>1.1138957233671829</v>
      </c>
      <c r="C28" s="297">
        <v>1.5903241560362309</v>
      </c>
      <c r="D28" s="297">
        <v>1.756878887954699</v>
      </c>
      <c r="E28" s="297">
        <v>1.1324069110975099</v>
      </c>
      <c r="F28" s="297">
        <v>0.2337815974490908</v>
      </c>
      <c r="G28" s="297">
        <v>0.38575458076270602</v>
      </c>
      <c r="H28" s="297">
        <v>0.45215448560733368</v>
      </c>
      <c r="I28" s="297">
        <v>0.4220287866897558</v>
      </c>
      <c r="J28" s="297">
        <v>0.35069414283045702</v>
      </c>
      <c r="K28" s="297">
        <v>0.2315465368596355</v>
      </c>
      <c r="L28" s="297">
        <v>0.30818952910791181</v>
      </c>
      <c r="M28" s="297">
        <v>0.14734979550045579</v>
      </c>
      <c r="N28" s="297">
        <v>0.26672076364914282</v>
      </c>
      <c r="O28" s="297">
        <v>0.29054932224054741</v>
      </c>
      <c r="P28" s="297">
        <v>0.70984628300891839</v>
      </c>
      <c r="Q28" s="297">
        <v>0.57091892774727016</v>
      </c>
      <c r="R28" s="297">
        <v>0.23483435164717309</v>
      </c>
      <c r="S28" s="297">
        <v>0.33918344910228471</v>
      </c>
      <c r="T28" s="297">
        <v>0.23995167226296041</v>
      </c>
      <c r="U28" s="297">
        <v>0.1734255424423953</v>
      </c>
      <c r="V28" s="297">
        <v>0.32659286210737482</v>
      </c>
      <c r="W28" s="297">
        <v>0.17966081631901459</v>
      </c>
      <c r="DA28" s="122" t="s">
        <v>668</v>
      </c>
    </row>
    <row r="29" spans="1:105" ht="12" customHeight="1" x14ac:dyDescent="0.25">
      <c r="A29" s="18" t="s">
        <v>160</v>
      </c>
      <c r="B29" s="297">
        <v>0.73579849484191573</v>
      </c>
      <c r="C29" s="297">
        <v>0.32391244312655809</v>
      </c>
      <c r="D29" s="297">
        <v>0.58295007528421694</v>
      </c>
      <c r="E29" s="297">
        <v>0.65140816498880061</v>
      </c>
      <c r="F29" s="297">
        <v>0.43924003152988572</v>
      </c>
      <c r="G29" s="297">
        <v>0.35914030629405541</v>
      </c>
      <c r="H29" s="297">
        <v>0.22160981320861831</v>
      </c>
      <c r="I29" s="297">
        <v>0.17868595088924419</v>
      </c>
      <c r="J29" s="297">
        <v>0.37320926152082501</v>
      </c>
      <c r="K29" s="297">
        <v>0.53135951449630803</v>
      </c>
      <c r="L29" s="297">
        <v>0.4912978685619368</v>
      </c>
      <c r="M29" s="297">
        <v>0.33897378650001653</v>
      </c>
      <c r="N29" s="297">
        <v>0.41316890864695538</v>
      </c>
      <c r="O29" s="297">
        <v>0.46064336162853697</v>
      </c>
      <c r="P29" s="297">
        <v>0.52645310194522332</v>
      </c>
      <c r="Q29" s="297">
        <v>0.33860281626112482</v>
      </c>
      <c r="R29" s="297">
        <v>0.31376507412747401</v>
      </c>
      <c r="S29" s="297">
        <v>0.37301096925356569</v>
      </c>
      <c r="T29" s="297">
        <v>0.37904482937588663</v>
      </c>
      <c r="U29" s="297">
        <v>0.2131507492388198</v>
      </c>
      <c r="V29" s="297">
        <v>0.68000043844572011</v>
      </c>
      <c r="W29" s="297">
        <v>0.23533616054400699</v>
      </c>
      <c r="DA29" s="122" t="s">
        <v>669</v>
      </c>
    </row>
    <row r="30" spans="1:105" ht="12" customHeight="1" x14ac:dyDescent="0.25">
      <c r="A30" s="18" t="s">
        <v>70</v>
      </c>
      <c r="B30" s="297">
        <v>49.655676734064691</v>
      </c>
      <c r="C30" s="297">
        <v>43.985852193029643</v>
      </c>
      <c r="D30" s="297">
        <v>43.465244666078682</v>
      </c>
      <c r="E30" s="297">
        <v>43.148692534897101</v>
      </c>
      <c r="F30" s="297">
        <v>45.485813538833163</v>
      </c>
      <c r="G30" s="297">
        <v>44.605123185205727</v>
      </c>
      <c r="H30" s="297">
        <v>48.951514050876291</v>
      </c>
      <c r="I30" s="297">
        <v>29.121969933084731</v>
      </c>
      <c r="J30" s="297">
        <v>27.889577704793869</v>
      </c>
      <c r="K30" s="297">
        <v>17.177632041692359</v>
      </c>
      <c r="L30" s="297">
        <v>28.46669841424454</v>
      </c>
      <c r="M30" s="297">
        <v>18.674294287061379</v>
      </c>
      <c r="N30" s="297">
        <v>11.194905930163911</v>
      </c>
      <c r="O30" s="297">
        <v>11.507073990568459</v>
      </c>
      <c r="P30" s="297">
        <v>4.9315730310709318</v>
      </c>
      <c r="Q30" s="297">
        <v>0.4786193256823828</v>
      </c>
      <c r="R30" s="297">
        <v>0.1105730924437187</v>
      </c>
      <c r="S30" s="297">
        <v>4.7438547210699927E-2</v>
      </c>
      <c r="T30" s="297">
        <v>0.1328065155006791</v>
      </c>
      <c r="U30" s="297">
        <v>0.4232664493118079</v>
      </c>
      <c r="V30" s="297">
        <v>0.25605146678554641</v>
      </c>
      <c r="W30" s="297">
        <v>9.6639495238338272E-2</v>
      </c>
      <c r="DA30" s="122" t="s">
        <v>670</v>
      </c>
    </row>
    <row r="31" spans="1:105" ht="12" customHeight="1" x14ac:dyDescent="0.25">
      <c r="A31" s="18" t="s">
        <v>162</v>
      </c>
      <c r="B31" s="297">
        <v>1.2841967058390309E-3</v>
      </c>
      <c r="C31" s="297">
        <v>3.9744225762992989E-2</v>
      </c>
      <c r="D31" s="297">
        <v>1.1071496609571121</v>
      </c>
      <c r="E31" s="297">
        <v>1.482871085303457</v>
      </c>
      <c r="F31" s="297">
        <v>1.7956049534259551</v>
      </c>
      <c r="G31" s="297">
        <v>0.97808635227869212</v>
      </c>
      <c r="H31" s="297">
        <v>23.05857027497818</v>
      </c>
      <c r="I31" s="297">
        <v>27.19503998511761</v>
      </c>
      <c r="J31" s="297">
        <v>29.697379540194071</v>
      </c>
      <c r="K31" s="297">
        <v>29.171439437696641</v>
      </c>
      <c r="L31" s="297">
        <v>30.479871582390711</v>
      </c>
      <c r="M31" s="297">
        <v>31.495127134231261</v>
      </c>
      <c r="N31" s="297">
        <v>33.651986664823227</v>
      </c>
      <c r="O31" s="297">
        <v>42.275983135351183</v>
      </c>
      <c r="P31" s="297">
        <v>47.764223174806261</v>
      </c>
      <c r="Q31" s="297">
        <v>54.550062700819403</v>
      </c>
      <c r="R31" s="297">
        <v>56.021159654689598</v>
      </c>
      <c r="S31" s="297">
        <v>57.387501142161803</v>
      </c>
      <c r="T31" s="297">
        <v>57.355172139657661</v>
      </c>
      <c r="U31" s="297">
        <v>61.275993310163621</v>
      </c>
      <c r="V31" s="297">
        <v>56.299374079619042</v>
      </c>
      <c r="W31" s="297">
        <v>60.262772542712703</v>
      </c>
      <c r="DA31" s="122" t="s">
        <v>671</v>
      </c>
    </row>
    <row r="32" spans="1:105" ht="12" customHeight="1" x14ac:dyDescent="0.25">
      <c r="A32" s="47" t="s">
        <v>38</v>
      </c>
      <c r="B32" s="298">
        <v>13.597041354757129</v>
      </c>
      <c r="C32" s="298">
        <v>10.936538792647109</v>
      </c>
      <c r="D32" s="298">
        <v>13.2929645638884</v>
      </c>
      <c r="E32" s="298">
        <v>13.22761319631239</v>
      </c>
      <c r="F32" s="298">
        <v>10.930147261199471</v>
      </c>
      <c r="G32" s="298">
        <v>12.96682981103586</v>
      </c>
      <c r="H32" s="298">
        <v>1.782868307939361</v>
      </c>
      <c r="I32" s="298">
        <v>13.294858885089569</v>
      </c>
      <c r="J32" s="298">
        <v>14.18799520821767</v>
      </c>
      <c r="K32" s="298">
        <v>12.3776339935312</v>
      </c>
      <c r="L32" s="298">
        <v>15.196462431447801</v>
      </c>
      <c r="M32" s="298">
        <v>17.845918233660619</v>
      </c>
      <c r="N32" s="298">
        <v>16.86695116547294</v>
      </c>
      <c r="O32" s="298">
        <v>17.63715684369129</v>
      </c>
      <c r="P32" s="298">
        <v>17.484751418163871</v>
      </c>
      <c r="Q32" s="298">
        <v>16.228684984761401</v>
      </c>
      <c r="R32" s="298">
        <v>17.052444063476781</v>
      </c>
      <c r="S32" s="298">
        <v>18.801330002539089</v>
      </c>
      <c r="T32" s="298">
        <v>25.886766888246271</v>
      </c>
      <c r="U32" s="298">
        <v>22.92286285613406</v>
      </c>
      <c r="V32" s="298">
        <v>27.893851584749481</v>
      </c>
      <c r="W32" s="298">
        <v>23.41233693472152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9.86957063449168</v>
      </c>
      <c r="C115" s="225">
        <v>10.24866203246753</v>
      </c>
      <c r="D115" s="225">
        <v>5.777235837011002</v>
      </c>
      <c r="E115" s="225">
        <v>7.3647107858000851</v>
      </c>
      <c r="F115" s="225">
        <v>14.38976964599301</v>
      </c>
      <c r="G115" s="225">
        <v>9.8513727601387799</v>
      </c>
      <c r="H115" s="225">
        <v>14.018112870128171</v>
      </c>
      <c r="I115" s="225">
        <v>13.20779482586461</v>
      </c>
      <c r="J115" s="225">
        <v>12.94108326720413</v>
      </c>
      <c r="K115" s="225">
        <v>13.553103390322489</v>
      </c>
      <c r="L115" s="225">
        <v>12.13620982280489</v>
      </c>
      <c r="M115" s="225">
        <v>10.48333084065905</v>
      </c>
      <c r="N115" s="225">
        <v>9.4069251984955251</v>
      </c>
      <c r="O115" s="225">
        <v>11.1080746156884</v>
      </c>
      <c r="P115" s="225">
        <v>9.35724375592849</v>
      </c>
      <c r="Q115" s="225">
        <v>9.3249132580087775</v>
      </c>
      <c r="R115" s="225">
        <v>9.9334537260988132</v>
      </c>
      <c r="S115" s="225">
        <v>10.20639063311674</v>
      </c>
      <c r="T115" s="225">
        <v>9.7261015096040513</v>
      </c>
      <c r="U115" s="225">
        <v>10.686072293466641</v>
      </c>
      <c r="V115" s="225">
        <v>7.8424993863092887</v>
      </c>
      <c r="W115" s="225">
        <v>9.1171712470705231</v>
      </c>
      <c r="DA115" s="89" t="s">
        <v>749</v>
      </c>
    </row>
    <row r="116" spans="1:105" ht="12" customHeight="1" x14ac:dyDescent="0.25">
      <c r="A116" s="55" t="s">
        <v>92</v>
      </c>
      <c r="B116" s="261">
        <v>1.7972050240272451E-2</v>
      </c>
      <c r="C116" s="261">
        <v>1.8749078265750539E-2</v>
      </c>
      <c r="D116" s="261">
        <v>1.0485343604415699E-2</v>
      </c>
      <c r="E116" s="261">
        <v>1.336181113760072E-2</v>
      </c>
      <c r="F116" s="261">
        <v>2.5820166967386111E-2</v>
      </c>
      <c r="G116" s="261">
        <v>1.738915452153968E-2</v>
      </c>
      <c r="H116" s="261">
        <v>2.540059983086208E-2</v>
      </c>
      <c r="I116" s="261">
        <v>2.2581075846844569E-2</v>
      </c>
      <c r="J116" s="261">
        <v>2.2015931274152249E-2</v>
      </c>
      <c r="K116" s="261">
        <v>2.273041922925724E-2</v>
      </c>
      <c r="L116" s="261">
        <v>2.0617120558781361E-2</v>
      </c>
      <c r="M116" s="261">
        <v>1.739042917795159E-2</v>
      </c>
      <c r="N116" s="261">
        <v>1.5381387913003679E-2</v>
      </c>
      <c r="O116" s="261">
        <v>1.799772550003792E-2</v>
      </c>
      <c r="P116" s="261">
        <v>1.495696672430172E-2</v>
      </c>
      <c r="Q116" s="261">
        <v>1.480903155893952E-2</v>
      </c>
      <c r="R116" s="261">
        <v>1.5743562348730131E-2</v>
      </c>
      <c r="S116" s="261">
        <v>1.6141664178210741E-2</v>
      </c>
      <c r="T116" s="261">
        <v>1.5223573780024599E-2</v>
      </c>
      <c r="U116" s="261">
        <v>1.6837244230599679E-2</v>
      </c>
      <c r="V116" s="261">
        <v>1.2245515264268359E-2</v>
      </c>
      <c r="W116" s="261">
        <v>1.4337557875726581E-2</v>
      </c>
      <c r="DA116" s="67" t="s">
        <v>750</v>
      </c>
    </row>
    <row r="117" spans="1:105" ht="12" customHeight="1" x14ac:dyDescent="0.25">
      <c r="A117" s="202" t="s">
        <v>93</v>
      </c>
      <c r="B117" s="226">
        <v>2.476984425390611E-3</v>
      </c>
      <c r="C117" s="226">
        <v>2.5840777336926502E-3</v>
      </c>
      <c r="D117" s="226">
        <v>1.445134664981495E-3</v>
      </c>
      <c r="E117" s="226">
        <v>1.8415816582062941E-3</v>
      </c>
      <c r="F117" s="226">
        <v>3.5998413693597848E-3</v>
      </c>
      <c r="G117" s="226">
        <v>2.449361649396319E-3</v>
      </c>
      <c r="H117" s="226">
        <v>3.6106460570142699E-3</v>
      </c>
      <c r="I117" s="226">
        <v>3.2271588205490822E-3</v>
      </c>
      <c r="J117" s="226">
        <v>3.146391575222977E-3</v>
      </c>
      <c r="K117" s="226">
        <v>3.2485021266480708E-3</v>
      </c>
      <c r="L117" s="226">
        <v>2.9464815103082201E-3</v>
      </c>
      <c r="M117" s="226">
        <v>2.4853411456302642E-3</v>
      </c>
      <c r="N117" s="226">
        <v>2.198220404218393E-3</v>
      </c>
      <c r="O117" s="226">
        <v>2.5916869335187291E-3</v>
      </c>
      <c r="P117" s="226">
        <v>2.161365304735762E-3</v>
      </c>
      <c r="Q117" s="226">
        <v>2.139987846347443E-3</v>
      </c>
      <c r="R117" s="226">
        <v>2.275032769726119E-3</v>
      </c>
      <c r="S117" s="226">
        <v>2.332560709571916E-3</v>
      </c>
      <c r="T117" s="226">
        <v>2.1998915146858649E-3</v>
      </c>
      <c r="U117" s="226">
        <v>2.433075915603434E-3</v>
      </c>
      <c r="V117" s="226">
        <v>1.769545411089187E-3</v>
      </c>
      <c r="W117" s="226">
        <v>2.0718572634708539E-3</v>
      </c>
      <c r="DA117" s="174" t="s">
        <v>751</v>
      </c>
    </row>
    <row r="118" spans="1:105" ht="12" customHeight="1" x14ac:dyDescent="0.25">
      <c r="A118" s="202" t="s">
        <v>94</v>
      </c>
      <c r="B118" s="226">
        <v>0.31766079848762779</v>
      </c>
      <c r="C118" s="226">
        <v>0.33139497682124541</v>
      </c>
      <c r="D118" s="226">
        <v>0.1853312547687013</v>
      </c>
      <c r="E118" s="226">
        <v>0.23617358834774649</v>
      </c>
      <c r="F118" s="226">
        <v>0.45637836230639212</v>
      </c>
      <c r="G118" s="226">
        <v>0.30735796063817922</v>
      </c>
      <c r="H118" s="226">
        <v>0.44896240086484612</v>
      </c>
      <c r="I118" s="226">
        <v>0.39912655975913802</v>
      </c>
      <c r="J118" s="226">
        <v>0.38913747816731681</v>
      </c>
      <c r="K118" s="226">
        <v>0.40176624401729488</v>
      </c>
      <c r="L118" s="226">
        <v>0.36441312436031159</v>
      </c>
      <c r="M118" s="226">
        <v>0.30738049053144079</v>
      </c>
      <c r="N118" s="226">
        <v>0.27187014842323443</v>
      </c>
      <c r="O118" s="226">
        <v>0.31811461557635362</v>
      </c>
      <c r="P118" s="226">
        <v>0.26436839031018289</v>
      </c>
      <c r="Q118" s="226">
        <v>0.26175359666532361</v>
      </c>
      <c r="R118" s="226">
        <v>0.27827167851615958</v>
      </c>
      <c r="S118" s="226">
        <v>0.28530823491019958</v>
      </c>
      <c r="T118" s="226">
        <v>0.26908074138149179</v>
      </c>
      <c r="U118" s="226">
        <v>0.29760279851868571</v>
      </c>
      <c r="V118" s="226">
        <v>0.21644275999313881</v>
      </c>
      <c r="W118" s="226">
        <v>0.25342017311747927</v>
      </c>
      <c r="DA118" s="174" t="s">
        <v>752</v>
      </c>
    </row>
    <row r="119" spans="1:105" ht="12" customHeight="1" x14ac:dyDescent="0.25">
      <c r="A119" s="202" t="s">
        <v>95</v>
      </c>
      <c r="B119" s="226">
        <v>6.3156587606272704E-3</v>
      </c>
      <c r="C119" s="226">
        <v>6.5887185279189754E-3</v>
      </c>
      <c r="D119" s="226">
        <v>3.6847132802368138E-3</v>
      </c>
      <c r="E119" s="226">
        <v>4.6955488350424119E-3</v>
      </c>
      <c r="F119" s="226">
        <v>9.1960869182099707E-3</v>
      </c>
      <c r="G119" s="226">
        <v>6.2675419299544899E-3</v>
      </c>
      <c r="H119" s="226">
        <v>9.2526875977172757E-3</v>
      </c>
      <c r="I119" s="226">
        <v>8.2284061490303009E-3</v>
      </c>
      <c r="J119" s="226">
        <v>8.0224709177520101E-3</v>
      </c>
      <c r="K119" s="226">
        <v>8.2828259656278855E-3</v>
      </c>
      <c r="L119" s="226">
        <v>7.5127528347982376E-3</v>
      </c>
      <c r="M119" s="226">
        <v>6.3369661991604627E-3</v>
      </c>
      <c r="N119" s="226">
        <v>5.60488383026558E-3</v>
      </c>
      <c r="O119" s="226">
        <v>6.6202752009759634E-3</v>
      </c>
      <c r="P119" s="226">
        <v>5.5109130206249177E-3</v>
      </c>
      <c r="Q119" s="226">
        <v>5.4564061246726589E-3</v>
      </c>
      <c r="R119" s="226">
        <v>5.8007351582636882E-3</v>
      </c>
      <c r="S119" s="226">
        <v>5.9474162732289773E-3</v>
      </c>
      <c r="T119" s="226">
        <v>5.609144722403492E-3</v>
      </c>
      <c r="U119" s="226">
        <v>6.203703609976804E-3</v>
      </c>
      <c r="V119" s="226">
        <v>4.5118753526723673E-3</v>
      </c>
      <c r="W119" s="226">
        <v>5.2826910588044829E-3</v>
      </c>
      <c r="DA119" s="174" t="s">
        <v>753</v>
      </c>
    </row>
    <row r="120" spans="1:105" ht="12" customHeight="1" x14ac:dyDescent="0.25">
      <c r="A120" s="56" t="s">
        <v>96</v>
      </c>
      <c r="B120" s="262">
        <v>6.5901083996365475E-2</v>
      </c>
      <c r="C120" s="262">
        <v>6.8562844303376863E-2</v>
      </c>
      <c r="D120" s="262">
        <v>3.7655607327930461E-2</v>
      </c>
      <c r="E120" s="262">
        <v>4.7040508611494551E-2</v>
      </c>
      <c r="F120" s="262">
        <v>8.9119801823058509E-2</v>
      </c>
      <c r="G120" s="262">
        <v>6.5697633339289532E-2</v>
      </c>
      <c r="H120" s="262">
        <v>6.5856929695746788E-2</v>
      </c>
      <c r="I120" s="262">
        <v>6.4908942048523016E-2</v>
      </c>
      <c r="J120" s="262">
        <v>6.3081150621428148E-2</v>
      </c>
      <c r="K120" s="262">
        <v>6.425806488423505E-2</v>
      </c>
      <c r="L120" s="262">
        <v>5.9225097659917257E-2</v>
      </c>
      <c r="M120" s="262">
        <v>5.0334583010416933E-2</v>
      </c>
      <c r="N120" s="262">
        <v>4.3867869989250977E-2</v>
      </c>
      <c r="O120" s="262">
        <v>5.1231340636159632E-2</v>
      </c>
      <c r="P120" s="262">
        <v>4.2076462928561167E-2</v>
      </c>
      <c r="Q120" s="262">
        <v>4.114790166752326E-2</v>
      </c>
      <c r="R120" s="262">
        <v>4.3770823826984787E-2</v>
      </c>
      <c r="S120" s="262">
        <v>4.5017434622712862E-2</v>
      </c>
      <c r="T120" s="262">
        <v>4.3128810380522298E-2</v>
      </c>
      <c r="U120" s="262">
        <v>4.7274390556934803E-2</v>
      </c>
      <c r="V120" s="262">
        <v>3.4851918738624608E-2</v>
      </c>
      <c r="W120" s="262">
        <v>4.0320341202115952E-2</v>
      </c>
      <c r="DA120" s="68" t="s">
        <v>754</v>
      </c>
    </row>
    <row r="121" spans="1:105" ht="12" customHeight="1" x14ac:dyDescent="0.25">
      <c r="A121" s="37" t="s">
        <v>160</v>
      </c>
      <c r="B121" s="228">
        <v>3.2942161574233621E-3</v>
      </c>
      <c r="C121" s="228">
        <v>1.912652567410149E-3</v>
      </c>
      <c r="D121" s="228">
        <v>1.4266009771238309E-3</v>
      </c>
      <c r="E121" s="228">
        <v>1.9426795463295551E-3</v>
      </c>
      <c r="F121" s="228">
        <v>2.895557859192668E-3</v>
      </c>
      <c r="G121" s="228">
        <v>1.605544836653823E-3</v>
      </c>
      <c r="H121" s="228">
        <v>5.6833902258829176E-4</v>
      </c>
      <c r="I121" s="228">
        <v>2.7805214162949198E-4</v>
      </c>
      <c r="J121" s="228">
        <v>5.1867711399570106E-4</v>
      </c>
      <c r="K121" s="228">
        <v>7.913431826737673E-4</v>
      </c>
      <c r="L121" s="228">
        <v>6.1456057257452891E-4</v>
      </c>
      <c r="M121" s="228">
        <v>3.348221110799035E-4</v>
      </c>
      <c r="N121" s="228">
        <v>3.4698015760241217E-4</v>
      </c>
      <c r="O121" s="228">
        <v>3.8118204519963178E-4</v>
      </c>
      <c r="P121" s="228">
        <v>3.2844451261440248E-4</v>
      </c>
      <c r="Q121" s="228">
        <v>1.910806519428528E-4</v>
      </c>
      <c r="R121" s="228">
        <v>1.8251990427614899E-4</v>
      </c>
      <c r="S121" s="228">
        <v>2.139030655182208E-4</v>
      </c>
      <c r="T121" s="228">
        <v>1.9061745206921661E-4</v>
      </c>
      <c r="U121" s="228">
        <v>1.164043323539543E-4</v>
      </c>
      <c r="V121" s="228">
        <v>2.7226405069110939E-4</v>
      </c>
      <c r="W121" s="228">
        <v>1.1026767882691571E-4</v>
      </c>
      <c r="DA121" s="69" t="s">
        <v>755</v>
      </c>
    </row>
    <row r="122" spans="1:105" ht="12" customHeight="1" x14ac:dyDescent="0.25">
      <c r="A122" s="37" t="s">
        <v>162</v>
      </c>
      <c r="B122" s="228">
        <v>5.8904775684641289E-6</v>
      </c>
      <c r="C122" s="228">
        <v>2.4044084975742881E-4</v>
      </c>
      <c r="D122" s="228">
        <v>2.7758963310403769E-3</v>
      </c>
      <c r="E122" s="228">
        <v>4.5308232849139698E-3</v>
      </c>
      <c r="F122" s="228">
        <v>1.2127377187064419E-2</v>
      </c>
      <c r="G122" s="228">
        <v>4.4798270277174928E-3</v>
      </c>
      <c r="H122" s="228">
        <v>6.0586605548485932E-2</v>
      </c>
      <c r="I122" s="228">
        <v>4.3356208447060868E-2</v>
      </c>
      <c r="J122" s="228">
        <v>4.2285216599881659E-2</v>
      </c>
      <c r="K122" s="228">
        <v>4.45102486535821E-2</v>
      </c>
      <c r="L122" s="228">
        <v>3.9062380348275583E-2</v>
      </c>
      <c r="M122" s="228">
        <v>3.1872574028270657E-2</v>
      </c>
      <c r="N122" s="228">
        <v>2.8954326819248071E-2</v>
      </c>
      <c r="O122" s="228">
        <v>3.5841575517392442E-2</v>
      </c>
      <c r="P122" s="228">
        <v>3.0530280708311409E-2</v>
      </c>
      <c r="Q122" s="228">
        <v>3.1538944841471933E-2</v>
      </c>
      <c r="R122" s="228">
        <v>3.3387467964283907E-2</v>
      </c>
      <c r="S122" s="228">
        <v>3.3716188768848417E-2</v>
      </c>
      <c r="T122" s="228">
        <v>2.955088066071751E-2</v>
      </c>
      <c r="U122" s="228">
        <v>3.4284545603093297E-2</v>
      </c>
      <c r="V122" s="228">
        <v>2.309459935054908E-2</v>
      </c>
      <c r="W122" s="228">
        <v>2.892906748164261E-2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6.2600977361373655E-2</v>
      </c>
      <c r="C125" s="228">
        <v>6.640975088620929E-2</v>
      </c>
      <c r="D125" s="228">
        <v>3.3453110019766252E-2</v>
      </c>
      <c r="E125" s="228">
        <v>4.0567005780251027E-2</v>
      </c>
      <c r="F125" s="228">
        <v>7.4096866776801412E-2</v>
      </c>
      <c r="G125" s="228">
        <v>5.9612261474918223E-2</v>
      </c>
      <c r="H125" s="228">
        <v>4.7019851246725679E-3</v>
      </c>
      <c r="I125" s="228">
        <v>2.1274681459832641E-2</v>
      </c>
      <c r="J125" s="228">
        <v>2.0277256907550782E-2</v>
      </c>
      <c r="K125" s="228">
        <v>1.8956473047979192E-2</v>
      </c>
      <c r="L125" s="228">
        <v>1.9548156739067159E-2</v>
      </c>
      <c r="M125" s="228">
        <v>1.8127186871066368E-2</v>
      </c>
      <c r="N125" s="228">
        <v>1.456656301240049E-2</v>
      </c>
      <c r="O125" s="228">
        <v>1.500858307356755E-2</v>
      </c>
      <c r="P125" s="228">
        <v>1.121773770763536E-2</v>
      </c>
      <c r="Q125" s="228">
        <v>9.4178761741084728E-3</v>
      </c>
      <c r="R125" s="228">
        <v>1.020083595842473E-2</v>
      </c>
      <c r="S125" s="228">
        <v>1.108734278834622E-2</v>
      </c>
      <c r="T125" s="228">
        <v>1.338731226773557E-2</v>
      </c>
      <c r="U125" s="228">
        <v>1.287344062148754E-2</v>
      </c>
      <c r="V125" s="228">
        <v>1.148505533738441E-2</v>
      </c>
      <c r="W125" s="228">
        <v>1.128100604164642E-2</v>
      </c>
      <c r="DA125" s="69" t="s">
        <v>759</v>
      </c>
    </row>
    <row r="126" spans="1:105" ht="12" customHeight="1" x14ac:dyDescent="0.25">
      <c r="A126" s="57" t="s">
        <v>604</v>
      </c>
      <c r="B126" s="296">
        <v>4.2309200834212</v>
      </c>
      <c r="C126" s="296">
        <v>4.3973171091666634</v>
      </c>
      <c r="D126" s="296">
        <v>2.4917516160274982</v>
      </c>
      <c r="E126" s="296">
        <v>3.1757515038331441</v>
      </c>
      <c r="F126" s="296">
        <v>6.2049512393256867</v>
      </c>
      <c r="G126" s="296">
        <v>4.2353987539654572</v>
      </c>
      <c r="H126" s="296">
        <v>6.1711614557799148</v>
      </c>
      <c r="I126" s="296">
        <v>5.87106657415206</v>
      </c>
      <c r="J126" s="296">
        <v>5.7590147762442614</v>
      </c>
      <c r="K126" s="296">
        <v>6.0533058882982704</v>
      </c>
      <c r="L126" s="296">
        <v>5.402952882052948</v>
      </c>
      <c r="M126" s="296">
        <v>4.6984304418328504</v>
      </c>
      <c r="N126" s="296">
        <v>4.2314040889532158</v>
      </c>
      <c r="O126" s="296">
        <v>4.9957782064412388</v>
      </c>
      <c r="P126" s="296">
        <v>4.2163510199855869</v>
      </c>
      <c r="Q126" s="296">
        <v>4.2021569133081806</v>
      </c>
      <c r="R126" s="296">
        <v>4.4789838590236446</v>
      </c>
      <c r="S126" s="296">
        <v>4.6065206816119417</v>
      </c>
      <c r="T126" s="296">
        <v>4.4111088953527968</v>
      </c>
      <c r="U126" s="296">
        <v>4.8317975245432701</v>
      </c>
      <c r="V126" s="296">
        <v>3.5619239906775229</v>
      </c>
      <c r="W126" s="296">
        <v>4.1256121730565081</v>
      </c>
      <c r="DA126" s="70" t="s">
        <v>760</v>
      </c>
    </row>
    <row r="127" spans="1:105" ht="12" customHeight="1" x14ac:dyDescent="0.25">
      <c r="A127" s="60" t="s">
        <v>606</v>
      </c>
      <c r="B127" s="264">
        <v>3.347283693594262</v>
      </c>
      <c r="C127" s="264">
        <v>3.5517739140395941</v>
      </c>
      <c r="D127" s="264">
        <v>1.9415869688529139</v>
      </c>
      <c r="E127" s="264">
        <v>2.471433843579673</v>
      </c>
      <c r="F127" s="264">
        <v>5.0614881535951106</v>
      </c>
      <c r="G127" s="264">
        <v>3.309186497681488</v>
      </c>
      <c r="H127" s="264">
        <v>6.0234126542227866</v>
      </c>
      <c r="I127" s="264">
        <v>4.7593712387584848</v>
      </c>
      <c r="J127" s="264">
        <v>4.6319780377618356</v>
      </c>
      <c r="K127" s="264">
        <v>4.7965013101115934</v>
      </c>
      <c r="L127" s="264">
        <v>4.3097697876459211</v>
      </c>
      <c r="M127" s="264">
        <v>3.476072021156511</v>
      </c>
      <c r="N127" s="264">
        <v>3.0888357821071319</v>
      </c>
      <c r="O127" s="264">
        <v>3.7751007539021368</v>
      </c>
      <c r="P127" s="264">
        <v>3.1840756877116179</v>
      </c>
      <c r="Q127" s="264">
        <v>3.2572423369278791</v>
      </c>
      <c r="R127" s="264">
        <v>3.4431131700867188</v>
      </c>
      <c r="S127" s="264">
        <v>3.4810596550232789</v>
      </c>
      <c r="T127" s="264">
        <v>3.0516106171187971</v>
      </c>
      <c r="U127" s="264">
        <v>3.528888134946504</v>
      </c>
      <c r="V127" s="264">
        <v>2.399268006364327</v>
      </c>
      <c r="W127" s="264">
        <v>2.9782792862920391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1.2828672916734561E-2</v>
      </c>
      <c r="L128" s="232">
        <v>1.183662092642894E-2</v>
      </c>
      <c r="M128" s="232">
        <v>6.4003769360785716E-3</v>
      </c>
      <c r="N128" s="232">
        <v>4.8487579577315082E-3</v>
      </c>
      <c r="O128" s="232">
        <v>7.5493819572990638E-4</v>
      </c>
      <c r="P128" s="232">
        <v>0</v>
      </c>
      <c r="Q128" s="232">
        <v>2.4251414995424869E-4</v>
      </c>
      <c r="R128" s="232">
        <v>0</v>
      </c>
      <c r="S128" s="232">
        <v>3.3072588716046762E-4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7.2389188938921462E-2</v>
      </c>
      <c r="C129" s="232">
        <v>0.12295368705560671</v>
      </c>
      <c r="D129" s="232">
        <v>7.2713099389872665E-2</v>
      </c>
      <c r="E129" s="232">
        <v>6.0296152770887373E-2</v>
      </c>
      <c r="F129" s="232">
        <v>2.46574525748566E-2</v>
      </c>
      <c r="G129" s="232">
        <v>2.7554199895183221E-2</v>
      </c>
      <c r="H129" s="232">
        <v>3.7470677486200039E-2</v>
      </c>
      <c r="I129" s="232">
        <v>3.5289387997264977E-2</v>
      </c>
      <c r="J129" s="232">
        <v>2.785771894760735E-2</v>
      </c>
      <c r="K129" s="232">
        <v>2.3510854153592449E-2</v>
      </c>
      <c r="L129" s="232">
        <v>2.2170132332695349E-2</v>
      </c>
      <c r="M129" s="232">
        <v>1.0092742830973561E-2</v>
      </c>
      <c r="N129" s="232">
        <v>1.806768089464322E-2</v>
      </c>
      <c r="O129" s="232">
        <v>2.0109080485748242E-2</v>
      </c>
      <c r="P129" s="232">
        <v>4.1908334304098543E-2</v>
      </c>
      <c r="Q129" s="232">
        <v>3.3241733219072617E-2</v>
      </c>
      <c r="R129" s="232">
        <v>1.426528776293292E-2</v>
      </c>
      <c r="S129" s="232">
        <v>2.0303763232547269E-2</v>
      </c>
      <c r="T129" s="232">
        <v>1.26015692384119E-2</v>
      </c>
      <c r="U129" s="232">
        <v>9.8573101039883381E-3</v>
      </c>
      <c r="V129" s="232">
        <v>1.361286175949674E-2</v>
      </c>
      <c r="W129" s="232">
        <v>8.8043651345225196E-3</v>
      </c>
      <c r="DA129" s="71" t="s">
        <v>763</v>
      </c>
    </row>
    <row r="130" spans="1:105" ht="12" customHeight="1" x14ac:dyDescent="0.25">
      <c r="A130" s="59" t="s">
        <v>160</v>
      </c>
      <c r="B130" s="232">
        <v>4.7817632428890852E-2</v>
      </c>
      <c r="C130" s="232">
        <v>2.5042837345100669E-2</v>
      </c>
      <c r="D130" s="232">
        <v>2.412693729436401E-2</v>
      </c>
      <c r="E130" s="232">
        <v>3.4684887426465041E-2</v>
      </c>
      <c r="F130" s="232">
        <v>4.6367687718875873E-2</v>
      </c>
      <c r="G130" s="232">
        <v>2.5653159504879779E-2</v>
      </c>
      <c r="H130" s="232">
        <v>1.8365116575949511E-2</v>
      </c>
      <c r="I130" s="232">
        <v>1.4941440132675749E-2</v>
      </c>
      <c r="J130" s="232">
        <v>2.964622856880033E-2</v>
      </c>
      <c r="K130" s="232">
        <v>5.3953370315443429E-2</v>
      </c>
      <c r="L130" s="232">
        <v>3.5342338827402058E-2</v>
      </c>
      <c r="M130" s="232">
        <v>2.3218052267845998E-2</v>
      </c>
      <c r="N130" s="232">
        <v>2.798808722233943E-2</v>
      </c>
      <c r="O130" s="232">
        <v>3.1881383727837102E-2</v>
      </c>
      <c r="P130" s="232">
        <v>3.1081056729958111E-2</v>
      </c>
      <c r="Q130" s="232">
        <v>1.9715136315048881E-2</v>
      </c>
      <c r="R130" s="232">
        <v>1.90600269551334E-2</v>
      </c>
      <c r="S130" s="232">
        <v>2.2328702720938131E-2</v>
      </c>
      <c r="T130" s="232">
        <v>1.9906340375939021E-2</v>
      </c>
      <c r="U130" s="232">
        <v>1.2115245566219859E-2</v>
      </c>
      <c r="V130" s="232">
        <v>2.8343399501227891E-2</v>
      </c>
      <c r="W130" s="232">
        <v>1.1532762286390431E-2</v>
      </c>
      <c r="DA130" s="71" t="s">
        <v>764</v>
      </c>
    </row>
    <row r="131" spans="1:105" ht="12" customHeight="1" x14ac:dyDescent="0.25">
      <c r="A131" s="59" t="s">
        <v>70</v>
      </c>
      <c r="B131" s="232">
        <v>3.2269934156191362</v>
      </c>
      <c r="C131" s="232">
        <v>3.4007046204313109</v>
      </c>
      <c r="D131" s="232">
        <v>1.7989246026452359</v>
      </c>
      <c r="E131" s="232">
        <v>2.297495830740452</v>
      </c>
      <c r="F131" s="232">
        <v>4.8016388453066856</v>
      </c>
      <c r="G131" s="232">
        <v>3.186115063531743</v>
      </c>
      <c r="H131" s="232">
        <v>4.0566807448516533</v>
      </c>
      <c r="I131" s="232">
        <v>2.4351336416508431</v>
      </c>
      <c r="J131" s="232">
        <v>2.2154348259053052</v>
      </c>
      <c r="K131" s="232">
        <v>1.7441884776757759</v>
      </c>
      <c r="L131" s="232">
        <v>2.0477998481828661</v>
      </c>
      <c r="M131" s="232">
        <v>1.279098142953623</v>
      </c>
      <c r="N131" s="232">
        <v>0.75834361458945454</v>
      </c>
      <c r="O131" s="232">
        <v>0.79641100260501352</v>
      </c>
      <c r="P131" s="232">
        <v>0.29115319214625018</v>
      </c>
      <c r="Q131" s="232">
        <v>2.7867592340307151E-2</v>
      </c>
      <c r="R131" s="232">
        <v>6.7168920197711573E-3</v>
      </c>
      <c r="S131" s="232">
        <v>2.839705278106328E-3</v>
      </c>
      <c r="T131" s="232">
        <v>6.9746148656133662E-3</v>
      </c>
      <c r="U131" s="232">
        <v>2.4057982398217988E-2</v>
      </c>
      <c r="V131" s="232">
        <v>1.067259461268338E-2</v>
      </c>
      <c r="W131" s="232">
        <v>4.7358651704190761E-3</v>
      </c>
      <c r="DA131" s="71" t="s">
        <v>765</v>
      </c>
    </row>
    <row r="132" spans="1:105" ht="12" customHeight="1" x14ac:dyDescent="0.25">
      <c r="A132" s="59" t="s">
        <v>162</v>
      </c>
      <c r="B132" s="232">
        <v>8.345660731393106E-5</v>
      </c>
      <c r="C132" s="232">
        <v>3.0727692075747429E-3</v>
      </c>
      <c r="D132" s="232">
        <v>4.5822329523441861E-2</v>
      </c>
      <c r="E132" s="232">
        <v>7.8956972641868448E-2</v>
      </c>
      <c r="F132" s="232">
        <v>0.18882416799469201</v>
      </c>
      <c r="G132" s="232">
        <v>6.9864074749681343E-2</v>
      </c>
      <c r="H132" s="232">
        <v>1.910896115308985</v>
      </c>
      <c r="I132" s="232">
        <v>2.274006768977701</v>
      </c>
      <c r="J132" s="232">
        <v>2.359039264340125</v>
      </c>
      <c r="K132" s="232">
        <v>2.962019935050046</v>
      </c>
      <c r="L132" s="232">
        <v>2.1926208473765301</v>
      </c>
      <c r="M132" s="232">
        <v>2.157262706167991</v>
      </c>
      <c r="N132" s="232">
        <v>2.279587641442963</v>
      </c>
      <c r="O132" s="232">
        <v>2.9259443488878079</v>
      </c>
      <c r="P132" s="232">
        <v>2.819933104531311</v>
      </c>
      <c r="Q132" s="232">
        <v>3.1761753609034962</v>
      </c>
      <c r="R132" s="232">
        <v>3.403070963348882</v>
      </c>
      <c r="S132" s="232">
        <v>3.435256757904527</v>
      </c>
      <c r="T132" s="232">
        <v>3.0121280926388319</v>
      </c>
      <c r="U132" s="232">
        <v>3.4828575968780768</v>
      </c>
      <c r="V132" s="232">
        <v>2.346639150490919</v>
      </c>
      <c r="W132" s="232">
        <v>2.9532062937007071</v>
      </c>
      <c r="DA132" s="71" t="s">
        <v>766</v>
      </c>
    </row>
    <row r="133" spans="1:105" ht="12" customHeight="1" x14ac:dyDescent="0.25">
      <c r="A133" s="60" t="s">
        <v>613</v>
      </c>
      <c r="B133" s="264">
        <v>0.88363638982693749</v>
      </c>
      <c r="C133" s="264">
        <v>0.8455431951270701</v>
      </c>
      <c r="D133" s="264">
        <v>0.55016464717458413</v>
      </c>
      <c r="E133" s="264">
        <v>0.70431766025347076</v>
      </c>
      <c r="F133" s="264">
        <v>1.1434630857305761</v>
      </c>
      <c r="G133" s="264">
        <v>0.92621225628396997</v>
      </c>
      <c r="H133" s="264">
        <v>0.14774880155712741</v>
      </c>
      <c r="I133" s="264">
        <v>1.111695335393575</v>
      </c>
      <c r="J133" s="264">
        <v>1.127036738482424</v>
      </c>
      <c r="K133" s="264">
        <v>1.2568045781866779</v>
      </c>
      <c r="L133" s="264">
        <v>1.0931830944070271</v>
      </c>
      <c r="M133" s="264">
        <v>1.2223584206763389</v>
      </c>
      <c r="N133" s="264">
        <v>1.1425683068460839</v>
      </c>
      <c r="O133" s="264">
        <v>1.220677452539102</v>
      </c>
      <c r="P133" s="264">
        <v>1.0322753322739679</v>
      </c>
      <c r="Q133" s="264">
        <v>0.94491457638030196</v>
      </c>
      <c r="R133" s="264">
        <v>1.035870688936926</v>
      </c>
      <c r="S133" s="264">
        <v>1.1254610265886631</v>
      </c>
      <c r="T133" s="264">
        <v>1.3594982782339999</v>
      </c>
      <c r="U133" s="264">
        <v>1.3029093895967661</v>
      </c>
      <c r="V133" s="264">
        <v>1.1626559843131961</v>
      </c>
      <c r="W133" s="264">
        <v>1.147332886764469</v>
      </c>
      <c r="DA133" s="72" t="s">
        <v>767</v>
      </c>
    </row>
    <row r="134" spans="1:105" ht="12" customHeight="1" x14ac:dyDescent="0.25">
      <c r="A134" s="57" t="s">
        <v>615</v>
      </c>
      <c r="B134" s="296">
        <v>2.8906480934870871</v>
      </c>
      <c r="C134" s="296">
        <v>3.0043338251362912</v>
      </c>
      <c r="D134" s="296">
        <v>1.7024138760117999</v>
      </c>
      <c r="E134" s="296">
        <v>2.169736097336286</v>
      </c>
      <c r="F134" s="296">
        <v>4.239345134506415</v>
      </c>
      <c r="G134" s="296">
        <v>2.8937080095844969</v>
      </c>
      <c r="H134" s="296">
        <v>4.2162592875842142</v>
      </c>
      <c r="I134" s="296">
        <v>4.0112285424179408</v>
      </c>
      <c r="J134" s="296">
        <v>3.934672542869952</v>
      </c>
      <c r="K134" s="296">
        <v>4.1355887362623607</v>
      </c>
      <c r="L134" s="296">
        <v>3.6911222966442239</v>
      </c>
      <c r="M134" s="296">
        <v>3.210124332152537</v>
      </c>
      <c r="N134" s="296">
        <v>2.891101456242517</v>
      </c>
      <c r="O134" s="296">
        <v>3.4132276421457282</v>
      </c>
      <c r="P134" s="296">
        <v>2.8806942218436431</v>
      </c>
      <c r="Q134" s="296">
        <v>2.8710036728997901</v>
      </c>
      <c r="R134" s="296">
        <v>3.0601301602408948</v>
      </c>
      <c r="S134" s="296">
        <v>3.1472785051589698</v>
      </c>
      <c r="T134" s="296">
        <v>3.0137566456241891</v>
      </c>
      <c r="U134" s="296">
        <v>3.3011794189084842</v>
      </c>
      <c r="V134" s="296">
        <v>2.4335767610321182</v>
      </c>
      <c r="W134" s="296">
        <v>2.818699650991654</v>
      </c>
      <c r="DA134" s="70" t="s">
        <v>768</v>
      </c>
    </row>
    <row r="135" spans="1:105" ht="12" customHeight="1" x14ac:dyDescent="0.25">
      <c r="A135" s="60" t="s">
        <v>617</v>
      </c>
      <c r="B135" s="264">
        <v>2.286930274377724</v>
      </c>
      <c r="C135" s="264">
        <v>2.426642028372632</v>
      </c>
      <c r="D135" s="264">
        <v>1.3265305321758101</v>
      </c>
      <c r="E135" s="264">
        <v>1.688532372926846</v>
      </c>
      <c r="F135" s="264">
        <v>3.4581085893653438</v>
      </c>
      <c r="G135" s="264">
        <v>2.260901518324403</v>
      </c>
      <c r="H135" s="264">
        <v>4.1153143907024088</v>
      </c>
      <c r="I135" s="264">
        <v>3.2516963512082659</v>
      </c>
      <c r="J135" s="264">
        <v>3.1646588023244782</v>
      </c>
      <c r="K135" s="264">
        <v>3.2751224731008191</v>
      </c>
      <c r="L135" s="264">
        <v>2.9426553190025402</v>
      </c>
      <c r="M135" s="264">
        <v>2.3738290709219401</v>
      </c>
      <c r="N135" s="264">
        <v>2.109547534173966</v>
      </c>
      <c r="O135" s="264">
        <v>2.5791073989753799</v>
      </c>
      <c r="P135" s="264">
        <v>2.1754233440305542</v>
      </c>
      <c r="Q135" s="264">
        <v>2.2253805207699262</v>
      </c>
      <c r="R135" s="264">
        <v>2.3524028638053158</v>
      </c>
      <c r="S135" s="264">
        <v>2.3782830161704371</v>
      </c>
      <c r="T135" s="264">
        <v>2.0849205937509629</v>
      </c>
      <c r="U135" s="264">
        <v>2.4110060124708812</v>
      </c>
      <c r="V135" s="264">
        <v>1.6392272488289319</v>
      </c>
      <c r="W135" s="264">
        <v>2.0348191814180159</v>
      </c>
      <c r="DA135" s="72" t="s">
        <v>769</v>
      </c>
    </row>
    <row r="136" spans="1:105" ht="12" customHeight="1" x14ac:dyDescent="0.25">
      <c r="A136" s="59" t="s">
        <v>33</v>
      </c>
      <c r="B136" s="299">
        <v>4.9457722403058277E-2</v>
      </c>
      <c r="C136" s="299">
        <v>8.4004385350408647E-2</v>
      </c>
      <c r="D136" s="299">
        <v>4.9679024415159971E-2</v>
      </c>
      <c r="E136" s="299">
        <v>4.1195521450462777E-2</v>
      </c>
      <c r="F136" s="299">
        <v>1.6846458186495081E-2</v>
      </c>
      <c r="G136" s="299">
        <v>1.8825573119823011E-2</v>
      </c>
      <c r="H136" s="299">
        <v>2.560070630064195E-2</v>
      </c>
      <c r="I136" s="299">
        <v>2.4110406276483861E-2</v>
      </c>
      <c r="J136" s="299">
        <v>1.90329433260495E-2</v>
      </c>
      <c r="K136" s="299">
        <v>1.60966129248718E-2</v>
      </c>
      <c r="L136" s="299">
        <v>1.5179169917523759E-2</v>
      </c>
      <c r="M136" s="299">
        <v>6.9051048036238606E-3</v>
      </c>
      <c r="N136" s="299">
        <v>1.235888198655738E-2</v>
      </c>
      <c r="O136" s="299">
        <v>1.3741050979367651E-2</v>
      </c>
      <c r="P136" s="299">
        <v>2.8632601010843039E-2</v>
      </c>
      <c r="Q136" s="299">
        <v>2.2712775439840349E-2</v>
      </c>
      <c r="R136" s="299">
        <v>9.7463261091952844E-3</v>
      </c>
      <c r="S136" s="299">
        <v>1.387298357424736E-2</v>
      </c>
      <c r="T136" s="299">
        <v>8.6096407816111682E-3</v>
      </c>
      <c r="U136" s="299">
        <v>6.7347087860766489E-3</v>
      </c>
      <c r="V136" s="299">
        <v>9.300575788747446E-3</v>
      </c>
      <c r="W136" s="299">
        <v>6.015316004241828E-3</v>
      </c>
      <c r="DA136" s="71" t="s">
        <v>770</v>
      </c>
    </row>
    <row r="137" spans="1:105" ht="12" customHeight="1" x14ac:dyDescent="0.25">
      <c r="A137" s="59" t="s">
        <v>160</v>
      </c>
      <c r="B137" s="299">
        <v>3.266995010311545E-2</v>
      </c>
      <c r="C137" s="299">
        <v>1.7109760666664871E-2</v>
      </c>
      <c r="D137" s="299">
        <v>1.6483999677734579E-2</v>
      </c>
      <c r="E137" s="299">
        <v>2.3697399557368111E-2</v>
      </c>
      <c r="F137" s="299">
        <v>3.1679319264189917E-2</v>
      </c>
      <c r="G137" s="299">
        <v>1.752674481025376E-2</v>
      </c>
      <c r="H137" s="299">
        <v>1.254741005980179E-2</v>
      </c>
      <c r="I137" s="299">
        <v>1.0208286751317229E-2</v>
      </c>
      <c r="J137" s="299">
        <v>2.025488839349314E-2</v>
      </c>
      <c r="K137" s="299">
        <v>3.6938960715183558E-2</v>
      </c>
      <c r="L137" s="299">
        <v>2.4197752106002519E-2</v>
      </c>
      <c r="M137" s="299">
        <v>1.5884986562174051E-2</v>
      </c>
      <c r="N137" s="299">
        <v>1.914476290717098E-2</v>
      </c>
      <c r="O137" s="299">
        <v>2.178536802851188E-2</v>
      </c>
      <c r="P137" s="299">
        <v>2.1235191307931198E-2</v>
      </c>
      <c r="Q137" s="299">
        <v>1.3470581119778301E-2</v>
      </c>
      <c r="R137" s="299">
        <v>1.302218654414228E-2</v>
      </c>
      <c r="S137" s="299">
        <v>1.525656709714125E-2</v>
      </c>
      <c r="T137" s="299">
        <v>1.3600404574289069E-2</v>
      </c>
      <c r="U137" s="299">
        <v>8.2773748517137591E-3</v>
      </c>
      <c r="V137" s="299">
        <v>1.9364769864647632E-2</v>
      </c>
      <c r="W137" s="299">
        <v>7.8794107802757727E-3</v>
      </c>
      <c r="DA137" s="71" t="s">
        <v>771</v>
      </c>
    </row>
    <row r="138" spans="1:105" ht="12" customHeight="1" x14ac:dyDescent="0.25">
      <c r="A138" s="59" t="s">
        <v>70</v>
      </c>
      <c r="B138" s="299">
        <v>2.2047455826705109</v>
      </c>
      <c r="C138" s="299">
        <v>2.3234285057952659</v>
      </c>
      <c r="D138" s="299">
        <v>1.229060788299883</v>
      </c>
      <c r="E138" s="299">
        <v>1.5696944900822101</v>
      </c>
      <c r="F138" s="299">
        <v>3.2805744141061188</v>
      </c>
      <c r="G138" s="299">
        <v>2.1768166858356719</v>
      </c>
      <c r="H138" s="299">
        <v>2.771604338957165</v>
      </c>
      <c r="I138" s="299">
        <v>1.66373135862503</v>
      </c>
      <c r="J138" s="299">
        <v>1.5136287921963401</v>
      </c>
      <c r="K138" s="299">
        <v>1.1941517143424769</v>
      </c>
      <c r="L138" s="299">
        <v>1.4020620800177259</v>
      </c>
      <c r="M138" s="299">
        <v>0.87511461246292876</v>
      </c>
      <c r="N138" s="299">
        <v>0.5187317228272027</v>
      </c>
      <c r="O138" s="299">
        <v>0.54420808525186992</v>
      </c>
      <c r="P138" s="299">
        <v>0.19892160645816009</v>
      </c>
      <c r="Q138" s="299">
        <v>1.9040835286869229E-2</v>
      </c>
      <c r="R138" s="299">
        <v>4.5891131782876526E-3</v>
      </c>
      <c r="S138" s="299">
        <v>1.9402897988744011E-3</v>
      </c>
      <c r="T138" s="299">
        <v>4.765194512440259E-3</v>
      </c>
      <c r="U138" s="299">
        <v>1.643688833193958E-2</v>
      </c>
      <c r="V138" s="299">
        <v>7.2917272511484844E-3</v>
      </c>
      <c r="W138" s="299">
        <v>3.2356365414527152E-3</v>
      </c>
      <c r="DA138" s="71" t="s">
        <v>772</v>
      </c>
    </row>
    <row r="139" spans="1:105" ht="12" customHeight="1" x14ac:dyDescent="0.25">
      <c r="A139" s="59" t="s">
        <v>162</v>
      </c>
      <c r="B139" s="299">
        <v>5.7019201040035047E-5</v>
      </c>
      <c r="C139" s="299">
        <v>2.0993765602916742E-3</v>
      </c>
      <c r="D139" s="299">
        <v>3.1306719783033038E-2</v>
      </c>
      <c r="E139" s="299">
        <v>5.3944961836805173E-2</v>
      </c>
      <c r="F139" s="299">
        <v>0.1290083978085397</v>
      </c>
      <c r="G139" s="299">
        <v>4.7732514558654397E-2</v>
      </c>
      <c r="H139" s="299">
        <v>1.3055619353847989</v>
      </c>
      <c r="I139" s="299">
        <v>1.553646299555435</v>
      </c>
      <c r="J139" s="299">
        <v>1.6117421784085959</v>
      </c>
      <c r="K139" s="299">
        <v>2.0279351851182859</v>
      </c>
      <c r="L139" s="299">
        <v>1.501216316961288</v>
      </c>
      <c r="M139" s="299">
        <v>1.475924367093213</v>
      </c>
      <c r="N139" s="299">
        <v>1.5593121664530349</v>
      </c>
      <c r="O139" s="299">
        <v>1.9993728947156311</v>
      </c>
      <c r="P139" s="299">
        <v>1.9266339452536201</v>
      </c>
      <c r="Q139" s="299">
        <v>2.1701563289234378</v>
      </c>
      <c r="R139" s="299">
        <v>2.3250452379736908</v>
      </c>
      <c r="S139" s="299">
        <v>2.347213175700174</v>
      </c>
      <c r="T139" s="299">
        <v>2.057945353882622</v>
      </c>
      <c r="U139" s="299">
        <v>2.379557040501151</v>
      </c>
      <c r="V139" s="299">
        <v>1.6032701759243879</v>
      </c>
      <c r="W139" s="299">
        <v>2.0176888180920449</v>
      </c>
      <c r="DA139" s="71" t="s">
        <v>773</v>
      </c>
    </row>
    <row r="140" spans="1:105" ht="12" customHeight="1" x14ac:dyDescent="0.25">
      <c r="A140" s="60" t="s">
        <v>623</v>
      </c>
      <c r="B140" s="264">
        <v>0.60371781910936251</v>
      </c>
      <c r="C140" s="264">
        <v>0.57769179676365956</v>
      </c>
      <c r="D140" s="264">
        <v>0.3758833438359902</v>
      </c>
      <c r="E140" s="264">
        <v>0.4812037244094402</v>
      </c>
      <c r="F140" s="264">
        <v>0.78123654514107155</v>
      </c>
      <c r="G140" s="264">
        <v>0.63280649126009347</v>
      </c>
      <c r="H140" s="264">
        <v>0.1009448968818053</v>
      </c>
      <c r="I140" s="264">
        <v>0.75953219120967519</v>
      </c>
      <c r="J140" s="264">
        <v>0.77001374054547378</v>
      </c>
      <c r="K140" s="264">
        <v>0.8604662631615424</v>
      </c>
      <c r="L140" s="264">
        <v>0.74846697764168435</v>
      </c>
      <c r="M140" s="264">
        <v>0.83629526123059694</v>
      </c>
      <c r="N140" s="264">
        <v>0.78155392206855034</v>
      </c>
      <c r="O140" s="264">
        <v>0.83412024317034772</v>
      </c>
      <c r="P140" s="264">
        <v>0.70527087781308861</v>
      </c>
      <c r="Q140" s="264">
        <v>0.64562315212986399</v>
      </c>
      <c r="R140" s="264">
        <v>0.70772729643557919</v>
      </c>
      <c r="S140" s="264">
        <v>0.76899548898853298</v>
      </c>
      <c r="T140" s="264">
        <v>0.92883605187322626</v>
      </c>
      <c r="U140" s="264">
        <v>0.89017340643760312</v>
      </c>
      <c r="V140" s="264">
        <v>0.79434951220318628</v>
      </c>
      <c r="W140" s="264">
        <v>0.78388046957363844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2.3376758816731087</v>
      </c>
      <c r="C141" s="263">
        <f t="shared" si="2"/>
        <v>2.4191314025125941</v>
      </c>
      <c r="D141" s="263">
        <f t="shared" si="2"/>
        <v>1.3444682913254373</v>
      </c>
      <c r="E141" s="263">
        <f t="shared" si="2"/>
        <v>1.7161101460405634</v>
      </c>
      <c r="F141" s="263">
        <f t="shared" si="2"/>
        <v>3.3613590127765041</v>
      </c>
      <c r="G141" s="263">
        <f t="shared" si="2"/>
        <v>2.3231043445104671</v>
      </c>
      <c r="H141" s="263">
        <f t="shared" si="2"/>
        <v>3.0776088627178555</v>
      </c>
      <c r="I141" s="263">
        <f t="shared" si="2"/>
        <v>2.82742756667052</v>
      </c>
      <c r="J141" s="263">
        <f t="shared" si="2"/>
        <v>2.7619925255340432</v>
      </c>
      <c r="K141" s="263">
        <f t="shared" si="2"/>
        <v>2.8639227095387918</v>
      </c>
      <c r="L141" s="263">
        <f t="shared" si="2"/>
        <v>2.5874200671835963</v>
      </c>
      <c r="M141" s="263">
        <f t="shared" si="2"/>
        <v>2.190848256609065</v>
      </c>
      <c r="N141" s="263">
        <f t="shared" si="2"/>
        <v>1.9454971427398209</v>
      </c>
      <c r="O141" s="263">
        <f t="shared" si="2"/>
        <v>2.3025131232543896</v>
      </c>
      <c r="P141" s="263">
        <f t="shared" si="2"/>
        <v>1.9311244158108547</v>
      </c>
      <c r="Q141" s="263">
        <f t="shared" si="2"/>
        <v>1.9264457479379991</v>
      </c>
      <c r="R141" s="263">
        <f t="shared" si="2"/>
        <v>2.048477874214409</v>
      </c>
      <c r="S141" s="263">
        <f t="shared" si="2"/>
        <v>2.0978441356519015</v>
      </c>
      <c r="T141" s="263">
        <f t="shared" si="2"/>
        <v>1.9659938068479383</v>
      </c>
      <c r="U141" s="263">
        <f t="shared" si="2"/>
        <v>2.1827441371830854</v>
      </c>
      <c r="V141" s="263">
        <f t="shared" si="2"/>
        <v>1.5771770198398545</v>
      </c>
      <c r="W141" s="263">
        <f t="shared" si="2"/>
        <v>1.8574268025047633</v>
      </c>
      <c r="DA141" s="70"/>
    </row>
    <row r="142" spans="1:105" ht="12" customHeight="1" x14ac:dyDescent="0.25">
      <c r="A142" s="60" t="s">
        <v>626</v>
      </c>
      <c r="B142" s="264">
        <v>0.1334078274052363</v>
      </c>
      <c r="C142" s="264">
        <v>0.1706831774529608</v>
      </c>
      <c r="D142" s="264">
        <v>0.12901198564044181</v>
      </c>
      <c r="E142" s="264">
        <v>0.15848361643783709</v>
      </c>
      <c r="F142" s="264">
        <v>0.28661327341474419</v>
      </c>
      <c r="G142" s="264">
        <v>0.13370147850289779</v>
      </c>
      <c r="H142" s="264">
        <v>1.082945612603172</v>
      </c>
      <c r="I142" s="264">
        <v>0.77435242870050069</v>
      </c>
      <c r="J142" s="264">
        <v>0.75909173041479772</v>
      </c>
      <c r="K142" s="264">
        <v>0.8027394155886578</v>
      </c>
      <c r="L142" s="264">
        <v>0.70350117864841955</v>
      </c>
      <c r="M142" s="264">
        <v>0.57041205244315529</v>
      </c>
      <c r="N142" s="264">
        <v>0.51923394711105997</v>
      </c>
      <c r="O142" s="264">
        <v>0.6416083953438404</v>
      </c>
      <c r="P142" s="264">
        <v>0.5471582218547244</v>
      </c>
      <c r="Q142" s="264">
        <v>0.56202812209987041</v>
      </c>
      <c r="R142" s="264">
        <v>0.59416685390529334</v>
      </c>
      <c r="S142" s="264">
        <v>0.6007123666688019</v>
      </c>
      <c r="T142" s="264">
        <v>0.52653211425264601</v>
      </c>
      <c r="U142" s="264">
        <v>0.60878644504026391</v>
      </c>
      <c r="V142" s="264">
        <v>0.41387822119004603</v>
      </c>
      <c r="W142" s="264">
        <v>0.51392716128779703</v>
      </c>
      <c r="DA142" s="72" t="s">
        <v>775</v>
      </c>
    </row>
    <row r="143" spans="1:105" ht="12" customHeight="1" x14ac:dyDescent="0.25">
      <c r="A143" s="59" t="s">
        <v>33</v>
      </c>
      <c r="B143" s="232">
        <v>8.0283166574489223E-2</v>
      </c>
      <c r="C143" s="232">
        <v>0.13891721795313541</v>
      </c>
      <c r="D143" s="232">
        <v>6.5755683041890819E-2</v>
      </c>
      <c r="E143" s="232">
        <v>5.4938838224233157E-2</v>
      </c>
      <c r="F143" s="232">
        <v>2.719712145126877E-2</v>
      </c>
      <c r="G143" s="232">
        <v>2.9934137766428569E-2</v>
      </c>
      <c r="H143" s="232">
        <v>2.0632555759937748E-2</v>
      </c>
      <c r="I143" s="232">
        <v>1.1757155695718171E-2</v>
      </c>
      <c r="J143" s="232">
        <v>8.7507494083262517E-3</v>
      </c>
      <c r="K143" s="232">
        <v>6.2093066891426496E-3</v>
      </c>
      <c r="L143" s="232">
        <v>6.9314622819708904E-3</v>
      </c>
      <c r="M143" s="232">
        <v>2.6280890139807121E-3</v>
      </c>
      <c r="N143" s="232">
        <v>4.0338743366696156E-3</v>
      </c>
      <c r="O143" s="232">
        <v>4.3325847179522406E-3</v>
      </c>
      <c r="P143" s="232">
        <v>7.9264099587440136E-3</v>
      </c>
      <c r="Q143" s="232">
        <v>5.7856995512160711E-3</v>
      </c>
      <c r="R143" s="232">
        <v>2.4665261117450209E-3</v>
      </c>
      <c r="S143" s="232">
        <v>3.506932187499835E-3</v>
      </c>
      <c r="T143" s="232">
        <v>2.1792854348079041E-3</v>
      </c>
      <c r="U143" s="232">
        <v>1.7122075862944009E-3</v>
      </c>
      <c r="V143" s="232">
        <v>2.3587364283660099E-3</v>
      </c>
      <c r="W143" s="232">
        <v>1.5216870042609491E-3</v>
      </c>
      <c r="DA143" s="71" t="s">
        <v>776</v>
      </c>
    </row>
    <row r="144" spans="1:105" ht="12" customHeight="1" x14ac:dyDescent="0.25">
      <c r="A144" s="59" t="s">
        <v>160</v>
      </c>
      <c r="B144" s="232">
        <v>5.3032103353519627E-2</v>
      </c>
      <c r="C144" s="232">
        <v>2.8294241327313101E-2</v>
      </c>
      <c r="D144" s="232">
        <v>2.181839661370201E-2</v>
      </c>
      <c r="E144" s="232">
        <v>3.1603134388838668E-2</v>
      </c>
      <c r="F144" s="232">
        <v>5.1143467901898797E-2</v>
      </c>
      <c r="G144" s="232">
        <v>2.7868898885990739E-2</v>
      </c>
      <c r="H144" s="232">
        <v>1.0112421691083289E-2</v>
      </c>
      <c r="I144" s="232">
        <v>4.9779508211288803E-3</v>
      </c>
      <c r="J144" s="232">
        <v>9.3125613620929984E-3</v>
      </c>
      <c r="K144" s="232">
        <v>1.4249291880800661E-2</v>
      </c>
      <c r="L144" s="232">
        <v>1.1049735060782551E-2</v>
      </c>
      <c r="M144" s="232">
        <v>6.0458399776020114E-3</v>
      </c>
      <c r="N144" s="232">
        <v>6.2487503203656272E-3</v>
      </c>
      <c r="O144" s="232">
        <v>6.8689762331148509E-3</v>
      </c>
      <c r="P144" s="232">
        <v>5.8785728825431743E-3</v>
      </c>
      <c r="Q144" s="232">
        <v>3.4314051730821322E-3</v>
      </c>
      <c r="R144" s="232">
        <v>3.2955559647073591E-3</v>
      </c>
      <c r="S144" s="232">
        <v>3.8566863384049128E-3</v>
      </c>
      <c r="T144" s="232">
        <v>3.442555194584601E-3</v>
      </c>
      <c r="U144" s="232">
        <v>2.1044093317007591E-3</v>
      </c>
      <c r="V144" s="232">
        <v>4.9111355193655302E-3</v>
      </c>
      <c r="W144" s="232">
        <v>1.9932447401141131E-3</v>
      </c>
      <c r="DA144" s="71" t="s">
        <v>777</v>
      </c>
    </row>
    <row r="145" spans="1:105" ht="12" customHeight="1" x14ac:dyDescent="0.25">
      <c r="A145" s="59" t="s">
        <v>162</v>
      </c>
      <c r="B145" s="232">
        <v>9.2557477227425981E-5</v>
      </c>
      <c r="C145" s="232">
        <v>3.471718172512329E-3</v>
      </c>
      <c r="D145" s="232">
        <v>4.1437905984848922E-2</v>
      </c>
      <c r="E145" s="232">
        <v>7.194164382476527E-2</v>
      </c>
      <c r="F145" s="232">
        <v>0.20827268406157659</v>
      </c>
      <c r="G145" s="232">
        <v>7.589844185047849E-2</v>
      </c>
      <c r="H145" s="232">
        <v>1.0522006351521509</v>
      </c>
      <c r="I145" s="232">
        <v>0.75761732218365363</v>
      </c>
      <c r="J145" s="232">
        <v>0.74102841964437849</v>
      </c>
      <c r="K145" s="232">
        <v>0.78228081701871444</v>
      </c>
      <c r="L145" s="232">
        <v>0.68551998130566616</v>
      </c>
      <c r="M145" s="232">
        <v>0.56173812345157259</v>
      </c>
      <c r="N145" s="232">
        <v>0.50895132245402475</v>
      </c>
      <c r="O145" s="232">
        <v>0.63040683439277334</v>
      </c>
      <c r="P145" s="232">
        <v>0.53335323901343723</v>
      </c>
      <c r="Q145" s="232">
        <v>0.55281101737557226</v>
      </c>
      <c r="R145" s="232">
        <v>0.58840477182884099</v>
      </c>
      <c r="S145" s="232">
        <v>0.59334874814289718</v>
      </c>
      <c r="T145" s="232">
        <v>0.52091027362325348</v>
      </c>
      <c r="U145" s="232">
        <v>0.60496982812226874</v>
      </c>
      <c r="V145" s="232">
        <v>0.40660834924231443</v>
      </c>
      <c r="W145" s="232">
        <v>0.51041222954342191</v>
      </c>
      <c r="DA145" s="71" t="s">
        <v>778</v>
      </c>
    </row>
    <row r="146" spans="1:105" ht="12" customHeight="1" x14ac:dyDescent="0.25">
      <c r="A146" s="60" t="s">
        <v>631</v>
      </c>
      <c r="B146" s="264">
        <v>1.2242718902603851</v>
      </c>
      <c r="C146" s="264">
        <v>1.293125036799851</v>
      </c>
      <c r="D146" s="264">
        <v>0.71793312947578225</v>
      </c>
      <c r="E146" s="264">
        <v>0.91588750950029407</v>
      </c>
      <c r="F146" s="264">
        <v>1.8135082160107541</v>
      </c>
      <c r="G146" s="264">
        <v>1.183190913346019</v>
      </c>
      <c r="H146" s="264">
        <v>1.9133080254136059</v>
      </c>
      <c r="I146" s="264">
        <v>1.6826982092049501</v>
      </c>
      <c r="J146" s="264">
        <v>1.648872667727139</v>
      </c>
      <c r="K146" s="264">
        <v>1.729256388049643</v>
      </c>
      <c r="L146" s="264">
        <v>1.5421366532078831</v>
      </c>
      <c r="M146" s="264">
        <v>1.3021414858394329</v>
      </c>
      <c r="N146" s="264">
        <v>1.171168089745805</v>
      </c>
      <c r="O146" s="264">
        <v>1.397904712560867</v>
      </c>
      <c r="P146" s="264">
        <v>1.188724898644091</v>
      </c>
      <c r="Q146" s="264">
        <v>1.199955929317313</v>
      </c>
      <c r="R146" s="264">
        <v>1.275204776880001</v>
      </c>
      <c r="S146" s="264">
        <v>1.3027384708188749</v>
      </c>
      <c r="T146" s="264">
        <v>1.2043532913835751</v>
      </c>
      <c r="U146" s="264">
        <v>1.3476432800377209</v>
      </c>
      <c r="V146" s="264">
        <v>0.96184233252914897</v>
      </c>
      <c r="W146" s="264">
        <v>1.1452023742732129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4.5938037297498903E-3</v>
      </c>
      <c r="L147" s="231">
        <v>4.2095935496446781E-3</v>
      </c>
      <c r="M147" s="231">
        <v>2.385474518371867E-3</v>
      </c>
      <c r="N147" s="231">
        <v>1.8236687736729921E-3</v>
      </c>
      <c r="O147" s="231">
        <v>2.786094416984638E-4</v>
      </c>
      <c r="P147" s="231">
        <v>0</v>
      </c>
      <c r="Q147" s="231">
        <v>8.8543996463940667E-5</v>
      </c>
      <c r="R147" s="231">
        <v>0</v>
      </c>
      <c r="S147" s="231">
        <v>1.2260326482598381E-4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2.3848403456681749E-2</v>
      </c>
      <c r="C149" s="231">
        <v>3.9397613440493681E-2</v>
      </c>
      <c r="D149" s="231">
        <v>2.380934664816731E-2</v>
      </c>
      <c r="E149" s="231">
        <v>1.9718887991894252E-2</v>
      </c>
      <c r="F149" s="231">
        <v>7.8244129098542677E-3</v>
      </c>
      <c r="G149" s="231">
        <v>9.909408828936591E-3</v>
      </c>
      <c r="H149" s="231">
        <v>1.1984877176166061E-2</v>
      </c>
      <c r="I149" s="231">
        <v>1.2588295416359261E-2</v>
      </c>
      <c r="J149" s="231">
        <v>9.9854053245703716E-3</v>
      </c>
      <c r="K149" s="231">
        <v>8.502889942696247E-3</v>
      </c>
      <c r="L149" s="231">
        <v>7.9632098044326062E-3</v>
      </c>
      <c r="M149" s="231">
        <v>3.799145130837121E-3</v>
      </c>
      <c r="N149" s="231">
        <v>6.863178823922767E-3</v>
      </c>
      <c r="O149" s="231">
        <v>7.4717398275397978E-3</v>
      </c>
      <c r="P149" s="231">
        <v>1.5640033323687699E-2</v>
      </c>
      <c r="Q149" s="231">
        <v>1.22578172777587E-2</v>
      </c>
      <c r="R149" s="231">
        <v>5.2882096654009534E-3</v>
      </c>
      <c r="S149" s="231">
        <v>7.6018243818873977E-3</v>
      </c>
      <c r="T149" s="231">
        <v>4.9784334426434453E-3</v>
      </c>
      <c r="U149" s="231">
        <v>3.768306679860528E-3</v>
      </c>
      <c r="V149" s="231">
        <v>5.4605081784730022E-3</v>
      </c>
      <c r="W149" s="231">
        <v>3.3901433998485249E-3</v>
      </c>
      <c r="DA149" s="73" t="s">
        <v>782</v>
      </c>
    </row>
    <row r="150" spans="1:105" ht="12" customHeight="1" x14ac:dyDescent="0.25">
      <c r="A150" s="64" t="s">
        <v>160</v>
      </c>
      <c r="B150" s="231">
        <v>1.605295661346786E-2</v>
      </c>
      <c r="C150" s="231">
        <v>8.1769859946831235E-3</v>
      </c>
      <c r="D150" s="231">
        <v>8.0504170571340291E-3</v>
      </c>
      <c r="E150" s="231">
        <v>1.1558845793427039E-2</v>
      </c>
      <c r="F150" s="231">
        <v>1.498994410698668E-2</v>
      </c>
      <c r="G150" s="231">
        <v>9.4123861725277213E-3</v>
      </c>
      <c r="H150" s="231">
        <v>5.9958174471973526E-3</v>
      </c>
      <c r="I150" s="231">
        <v>5.4312103286562764E-3</v>
      </c>
      <c r="J150" s="231">
        <v>1.082856633910117E-2</v>
      </c>
      <c r="K150" s="231">
        <v>1.9883740771077071E-2</v>
      </c>
      <c r="L150" s="231">
        <v>1.2935896196293791E-2</v>
      </c>
      <c r="M150" s="231">
        <v>8.9060232510788061E-3</v>
      </c>
      <c r="N150" s="231">
        <v>1.083371695747328E-2</v>
      </c>
      <c r="O150" s="231">
        <v>1.207854430262364E-2</v>
      </c>
      <c r="P150" s="231">
        <v>1.1819916635718559E-2</v>
      </c>
      <c r="Q150" s="231">
        <v>7.4081647282929304E-3</v>
      </c>
      <c r="R150" s="231">
        <v>7.2000083881460439E-3</v>
      </c>
      <c r="S150" s="231">
        <v>8.5189515178892301E-3</v>
      </c>
      <c r="T150" s="231">
        <v>8.0138436336063268E-3</v>
      </c>
      <c r="U150" s="231">
        <v>4.7195588435622838E-3</v>
      </c>
      <c r="V150" s="231">
        <v>1.15855572864654E-2</v>
      </c>
      <c r="W150" s="231">
        <v>4.5251682053730671E-3</v>
      </c>
      <c r="DA150" s="73" t="s">
        <v>783</v>
      </c>
    </row>
    <row r="151" spans="1:105" ht="12" customHeight="1" x14ac:dyDescent="0.25">
      <c r="A151" s="64" t="s">
        <v>70</v>
      </c>
      <c r="B151" s="231">
        <v>1.0502735579346121</v>
      </c>
      <c r="C151" s="231">
        <v>1.076504928355527</v>
      </c>
      <c r="D151" s="231">
        <v>0.58192435719753322</v>
      </c>
      <c r="E151" s="231">
        <v>0.74227751011318122</v>
      </c>
      <c r="F151" s="231">
        <v>1.508840031221738</v>
      </c>
      <c r="G151" s="231">
        <v>1.1388916812472569</v>
      </c>
      <c r="H151" s="231">
        <v>1.2886150578220199</v>
      </c>
      <c r="I151" s="231">
        <v>0.85815226457951443</v>
      </c>
      <c r="J151" s="231">
        <v>0.78450890388065564</v>
      </c>
      <c r="K151" s="231">
        <v>0.62317542195653886</v>
      </c>
      <c r="L151" s="231">
        <v>0.72665142911876668</v>
      </c>
      <c r="M151" s="231">
        <v>0.47566292074804861</v>
      </c>
      <c r="N151" s="231">
        <v>0.28458217243620693</v>
      </c>
      <c r="O151" s="231">
        <v>0.2932566587270945</v>
      </c>
      <c r="P151" s="231">
        <v>0.1073439527273846</v>
      </c>
      <c r="Q151" s="231">
        <v>1.0151908275645711E-2</v>
      </c>
      <c r="R151" s="231">
        <v>2.45988751546487E-3</v>
      </c>
      <c r="S151" s="231">
        <v>1.0503482433172121E-3</v>
      </c>
      <c r="T151" s="231">
        <v>2.722118702142002E-3</v>
      </c>
      <c r="U151" s="231">
        <v>9.0858544725861586E-3</v>
      </c>
      <c r="V151" s="231">
        <v>4.2293379961711487E-3</v>
      </c>
      <c r="W151" s="231">
        <v>1.801515926719402E-3</v>
      </c>
      <c r="DA151" s="73" t="s">
        <v>784</v>
      </c>
    </row>
    <row r="152" spans="1:105" ht="12" customHeight="1" x14ac:dyDescent="0.25">
      <c r="A152" s="64" t="s">
        <v>34</v>
      </c>
      <c r="B152" s="231">
        <v>0.1340695437761403</v>
      </c>
      <c r="C152" s="231">
        <v>0.16806327784850519</v>
      </c>
      <c r="D152" s="231">
        <v>8.9180883860024832E-2</v>
      </c>
      <c r="E152" s="231">
        <v>0.1165726894207551</v>
      </c>
      <c r="F152" s="231">
        <v>0.2220127645495463</v>
      </c>
      <c r="G152" s="231">
        <v>0</v>
      </c>
      <c r="H152" s="231">
        <v>0</v>
      </c>
      <c r="I152" s="231">
        <v>0</v>
      </c>
      <c r="J152" s="231">
        <v>0</v>
      </c>
      <c r="K152" s="231">
        <v>4.4356569654716172E-3</v>
      </c>
      <c r="L152" s="231">
        <v>4.7089687082015131E-3</v>
      </c>
      <c r="M152" s="231">
        <v>1.294473125698547E-3</v>
      </c>
      <c r="N152" s="231">
        <v>3.2227779419031549E-3</v>
      </c>
      <c r="O152" s="231">
        <v>2.2182316050953681E-3</v>
      </c>
      <c r="P152" s="231">
        <v>4.1307605854618698E-3</v>
      </c>
      <c r="Q152" s="231">
        <v>1.6553731071323921E-3</v>
      </c>
      <c r="R152" s="231">
        <v>1.7528406571088941E-3</v>
      </c>
      <c r="S152" s="231">
        <v>2.3583422782361102E-3</v>
      </c>
      <c r="T152" s="231">
        <v>1.512614974733399E-3</v>
      </c>
      <c r="U152" s="231">
        <v>1.8222463272405619E-3</v>
      </c>
      <c r="V152" s="231">
        <v>1.524215297546013E-3</v>
      </c>
      <c r="W152" s="231">
        <v>1.0777143755922301E-3</v>
      </c>
      <c r="DA152" s="73" t="s">
        <v>785</v>
      </c>
    </row>
    <row r="153" spans="1:105" ht="12" customHeight="1" x14ac:dyDescent="0.25">
      <c r="A153" s="64" t="s">
        <v>162</v>
      </c>
      <c r="B153" s="231">
        <v>2.7428479483015069E-5</v>
      </c>
      <c r="C153" s="231">
        <v>9.8223116064194492E-4</v>
      </c>
      <c r="D153" s="231">
        <v>1.496812471292285E-2</v>
      </c>
      <c r="E153" s="231">
        <v>2.5759576181036459E-2</v>
      </c>
      <c r="F153" s="231">
        <v>5.9841063222629512E-2</v>
      </c>
      <c r="G153" s="231">
        <v>2.4977437097297519E-2</v>
      </c>
      <c r="H153" s="231">
        <v>0.60671227296822317</v>
      </c>
      <c r="I153" s="231">
        <v>0.80652643888041997</v>
      </c>
      <c r="J153" s="231">
        <v>0.84354979218281145</v>
      </c>
      <c r="K153" s="231">
        <v>1.0686648746841101</v>
      </c>
      <c r="L153" s="231">
        <v>0.78566755583054393</v>
      </c>
      <c r="M153" s="231">
        <v>0.81009344906539804</v>
      </c>
      <c r="N153" s="231">
        <v>0.86384257481262616</v>
      </c>
      <c r="O153" s="231">
        <v>1.082600928656815</v>
      </c>
      <c r="P153" s="231">
        <v>1.049790235371838</v>
      </c>
      <c r="Q153" s="231">
        <v>1.16839412193202</v>
      </c>
      <c r="R153" s="231">
        <v>1.2585038306538801</v>
      </c>
      <c r="S153" s="231">
        <v>1.283086401132719</v>
      </c>
      <c r="T153" s="231">
        <v>1.1871262806304499</v>
      </c>
      <c r="U153" s="231">
        <v>1.328247313714471</v>
      </c>
      <c r="V153" s="231">
        <v>0.93904271377049342</v>
      </c>
      <c r="W153" s="231">
        <v>1.1344078323656801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0.97999616400748746</v>
      </c>
      <c r="C157" s="265">
        <v>0.95532318825978213</v>
      </c>
      <c r="D157" s="265">
        <v>0.49752317620921321</v>
      </c>
      <c r="E157" s="265">
        <v>0.64173902010243222</v>
      </c>
      <c r="F157" s="265">
        <v>1.261237523351006</v>
      </c>
      <c r="G157" s="265">
        <v>1.0062119526615501</v>
      </c>
      <c r="H157" s="265">
        <v>8.1355224701077491E-2</v>
      </c>
      <c r="I157" s="265">
        <v>0.37037692876506928</v>
      </c>
      <c r="J157" s="265">
        <v>0.3540281273921061</v>
      </c>
      <c r="K157" s="265">
        <v>0.3319269059004909</v>
      </c>
      <c r="L157" s="265">
        <v>0.34178223532729368</v>
      </c>
      <c r="M157" s="265">
        <v>0.31829471832647699</v>
      </c>
      <c r="N157" s="265">
        <v>0.25509510588295597</v>
      </c>
      <c r="O157" s="265">
        <v>0.2630000153496822</v>
      </c>
      <c r="P157" s="265">
        <v>0.19524129531203929</v>
      </c>
      <c r="Q157" s="265">
        <v>0.1644616965208156</v>
      </c>
      <c r="R157" s="265">
        <v>0.17910624342911469</v>
      </c>
      <c r="S157" s="265">
        <v>0.1943932981642249</v>
      </c>
      <c r="T157" s="265">
        <v>0.2351084012117173</v>
      </c>
      <c r="U157" s="265">
        <v>0.2263144121051007</v>
      </c>
      <c r="V157" s="265">
        <v>0.20145646612065951</v>
      </c>
      <c r="W157" s="265">
        <v>0.1982972669437536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1</v>
      </c>
      <c r="C162" s="234">
        <f t="shared" si="3"/>
        <v>1</v>
      </c>
      <c r="D162" s="234">
        <f t="shared" si="3"/>
        <v>0.99999999999999978</v>
      </c>
      <c r="E162" s="234">
        <f t="shared" si="3"/>
        <v>0.99999999999999978</v>
      </c>
      <c r="F162" s="234">
        <f t="shared" si="3"/>
        <v>1.0000000000000004</v>
      </c>
      <c r="G162" s="234">
        <f t="shared" si="3"/>
        <v>1</v>
      </c>
      <c r="H162" s="234">
        <f t="shared" si="3"/>
        <v>0.99999999999999989</v>
      </c>
      <c r="I162" s="234">
        <f t="shared" si="3"/>
        <v>1</v>
      </c>
      <c r="J162" s="234">
        <f t="shared" si="3"/>
        <v>0.99999999999999967</v>
      </c>
      <c r="K162" s="234">
        <f t="shared" si="3"/>
        <v>1</v>
      </c>
      <c r="L162" s="234">
        <f t="shared" si="3"/>
        <v>1</v>
      </c>
      <c r="M162" s="234">
        <f t="shared" si="3"/>
        <v>1.0000000000000004</v>
      </c>
      <c r="N162" s="234">
        <f t="shared" si="3"/>
        <v>0.99999999999999978</v>
      </c>
      <c r="O162" s="234">
        <f t="shared" si="3"/>
        <v>0.99999999999999967</v>
      </c>
      <c r="P162" s="234">
        <f t="shared" si="3"/>
        <v>0.99999999999999989</v>
      </c>
      <c r="Q162" s="234">
        <f t="shared" si="3"/>
        <v>0.99999999999999978</v>
      </c>
      <c r="R162" s="234">
        <f t="shared" si="3"/>
        <v>1</v>
      </c>
      <c r="S162" s="234">
        <f t="shared" si="3"/>
        <v>1</v>
      </c>
      <c r="T162" s="234">
        <f t="shared" si="3"/>
        <v>0.99999999999999978</v>
      </c>
      <c r="U162" s="234">
        <f t="shared" si="3"/>
        <v>1.0000000000000004</v>
      </c>
      <c r="V162" s="234">
        <f t="shared" si="3"/>
        <v>1</v>
      </c>
      <c r="W162" s="234">
        <f t="shared" si="3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1.7272969921756961E-3</v>
      </c>
      <c r="C163" s="301">
        <f t="shared" si="4"/>
        <v>1.7280945779746865E-3</v>
      </c>
      <c r="D163" s="301">
        <f t="shared" si="4"/>
        <v>1.7176006310588899E-3</v>
      </c>
      <c r="E163" s="301">
        <f t="shared" si="4"/>
        <v>1.7176428396064871E-3</v>
      </c>
      <c r="F163" s="301">
        <f t="shared" si="4"/>
        <v>1.7271126752324293E-3</v>
      </c>
      <c r="G163" s="301">
        <f t="shared" si="4"/>
        <v>1.7100251688086628E-3</v>
      </c>
      <c r="H163" s="301">
        <f t="shared" si="4"/>
        <v>1.6935602285475988E-3</v>
      </c>
      <c r="I163" s="301">
        <f t="shared" si="4"/>
        <v>1.6309992090808771E-3</v>
      </c>
      <c r="J163" s="301">
        <f t="shared" si="4"/>
        <v>1.6227234328648895E-3</v>
      </c>
      <c r="K163" s="301">
        <f t="shared" si="4"/>
        <v>1.5959455842268688E-3</v>
      </c>
      <c r="L163" s="301">
        <f t="shared" si="4"/>
        <v>1.6218375197803736E-3</v>
      </c>
      <c r="M163" s="301">
        <f t="shared" si="4"/>
        <v>1.5893947668395806E-3</v>
      </c>
      <c r="N163" s="301">
        <f t="shared" si="4"/>
        <v>1.5615050930563423E-3</v>
      </c>
      <c r="O163" s="301">
        <f t="shared" si="4"/>
        <v>1.5564476865196526E-3</v>
      </c>
      <c r="P163" s="301">
        <f t="shared" si="4"/>
        <v>1.5303323052942447E-3</v>
      </c>
      <c r="Q163" s="301">
        <f t="shared" si="4"/>
        <v>1.5129592096058422E-3</v>
      </c>
      <c r="R163" s="301">
        <f t="shared" si="4"/>
        <v>1.5106390522957893E-3</v>
      </c>
      <c r="S163" s="301">
        <f t="shared" si="4"/>
        <v>1.5093262132255163E-3</v>
      </c>
      <c r="T163" s="301">
        <f t="shared" si="4"/>
        <v>1.5036452428592148E-3</v>
      </c>
      <c r="U163" s="301">
        <f t="shared" si="4"/>
        <v>1.5078743992743911E-3</v>
      </c>
      <c r="V163" s="301">
        <f t="shared" si="4"/>
        <v>1.5030166045549174E-3</v>
      </c>
      <c r="W163" s="301">
        <f t="shared" si="4"/>
        <v>1.5059699999935168E-3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2.2417325296457554E-4</v>
      </c>
      <c r="C164" s="235">
        <f t="shared" si="5"/>
        <v>2.2427676579640936E-4</v>
      </c>
      <c r="D164" s="235">
        <f t="shared" si="5"/>
        <v>2.2291483311939568E-4</v>
      </c>
      <c r="E164" s="235">
        <f t="shared" si="5"/>
        <v>2.2292031105831448E-4</v>
      </c>
      <c r="F164" s="235">
        <f t="shared" si="5"/>
        <v>2.2414933181555746E-4</v>
      </c>
      <c r="G164" s="235">
        <f t="shared" si="5"/>
        <v>2.2431143670660533E-4</v>
      </c>
      <c r="H164" s="235">
        <f t="shared" si="5"/>
        <v>2.1979480497255936E-4</v>
      </c>
      <c r="I164" s="235">
        <f t="shared" si="5"/>
        <v>2.116754674723129E-4</v>
      </c>
      <c r="J164" s="235">
        <f t="shared" si="5"/>
        <v>2.1060141495931212E-4</v>
      </c>
      <c r="K164" s="235">
        <f t="shared" si="5"/>
        <v>2.0712611368583689E-4</v>
      </c>
      <c r="L164" s="235">
        <f t="shared" si="5"/>
        <v>2.1048643877461467E-4</v>
      </c>
      <c r="M164" s="235">
        <f t="shared" si="5"/>
        <v>2.0627593097265136E-4</v>
      </c>
      <c r="N164" s="235">
        <f t="shared" si="5"/>
        <v>2.0265633403915916E-4</v>
      </c>
      <c r="O164" s="235">
        <f t="shared" si="5"/>
        <v>2.0199997020593891E-4</v>
      </c>
      <c r="P164" s="235">
        <f t="shared" si="5"/>
        <v>1.9861064573641887E-4</v>
      </c>
      <c r="Q164" s="235">
        <f t="shared" si="5"/>
        <v>1.963559186152719E-4</v>
      </c>
      <c r="R164" s="235">
        <f t="shared" si="5"/>
        <v>1.9605480235446664E-4</v>
      </c>
      <c r="S164" s="235">
        <f t="shared" si="5"/>
        <v>1.9588441856619213E-4</v>
      </c>
      <c r="T164" s="235">
        <f t="shared" si="5"/>
        <v>1.9514712694073449E-4</v>
      </c>
      <c r="U164" s="235">
        <f t="shared" si="5"/>
        <v>1.9569599824380556E-4</v>
      </c>
      <c r="V164" s="235">
        <f t="shared" si="5"/>
        <v>1.9506554056951362E-4</v>
      </c>
      <c r="W164" s="235">
        <f t="shared" si="5"/>
        <v>1.9544884017911202E-4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3.1225039039176349E-2</v>
      </c>
      <c r="C165" s="235">
        <f t="shared" si="6"/>
        <v>3.1239457316880433E-2</v>
      </c>
      <c r="D165" s="235">
        <f t="shared" si="6"/>
        <v>3.1049754038518295E-2</v>
      </c>
      <c r="E165" s="235">
        <f t="shared" si="6"/>
        <v>3.1050517059326228E-2</v>
      </c>
      <c r="F165" s="235">
        <f t="shared" si="6"/>
        <v>3.1221707068024254E-2</v>
      </c>
      <c r="G165" s="235">
        <f t="shared" si="6"/>
        <v>3.0826503203032315E-2</v>
      </c>
      <c r="H165" s="235">
        <f t="shared" si="6"/>
        <v>3.0615166060693436E-2</v>
      </c>
      <c r="I165" s="235">
        <f t="shared" si="6"/>
        <v>2.9484225473158186E-2</v>
      </c>
      <c r="J165" s="235">
        <f t="shared" si="6"/>
        <v>2.9334620954309217E-2</v>
      </c>
      <c r="K165" s="235">
        <f t="shared" si="6"/>
        <v>2.8850547067250501E-2</v>
      </c>
      <c r="L165" s="235">
        <f t="shared" si="6"/>
        <v>2.9318605948913726E-2</v>
      </c>
      <c r="M165" s="235">
        <f t="shared" si="6"/>
        <v>2.8732125319523752E-2</v>
      </c>
      <c r="N165" s="235">
        <f t="shared" si="6"/>
        <v>2.8227952524332009E-2</v>
      </c>
      <c r="O165" s="235">
        <f t="shared" si="6"/>
        <v>2.81365277622555E-2</v>
      </c>
      <c r="P165" s="235">
        <f t="shared" si="6"/>
        <v>2.7664429563752198E-2</v>
      </c>
      <c r="Q165" s="235">
        <f t="shared" si="6"/>
        <v>2.7350369159803708E-2</v>
      </c>
      <c r="R165" s="235">
        <f t="shared" si="6"/>
        <v>2.7246592798632941E-2</v>
      </c>
      <c r="S165" s="235">
        <f t="shared" si="6"/>
        <v>2.7284694030211786E-2</v>
      </c>
      <c r="T165" s="235">
        <f t="shared" si="6"/>
        <v>2.7181996855220044E-2</v>
      </c>
      <c r="U165" s="235">
        <f t="shared" si="6"/>
        <v>2.7258449008361538E-2</v>
      </c>
      <c r="V165" s="235">
        <f t="shared" si="6"/>
        <v>2.7170632708994988E-2</v>
      </c>
      <c r="W165" s="235">
        <f t="shared" si="6"/>
        <v>2.7224022420368373E-2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5.7065690322528266E-4</v>
      </c>
      <c r="C166" s="235">
        <f t="shared" si="7"/>
        <v>5.7092040616899833E-4</v>
      </c>
      <c r="D166" s="235">
        <f t="shared" si="7"/>
        <v>5.6745346141270827E-4</v>
      </c>
      <c r="E166" s="235">
        <f t="shared" si="7"/>
        <v>5.6746740608995267E-4</v>
      </c>
      <c r="F166" s="235">
        <f t="shared" si="7"/>
        <v>5.7059600939142984E-4</v>
      </c>
      <c r="G166" s="235">
        <f t="shared" si="7"/>
        <v>5.7100866466541886E-4</v>
      </c>
      <c r="H166" s="235">
        <f t="shared" si="7"/>
        <v>5.595110972960993E-4</v>
      </c>
      <c r="I166" s="235">
        <f t="shared" si="7"/>
        <v>5.3884245849616257E-4</v>
      </c>
      <c r="J166" s="235">
        <f t="shared" si="7"/>
        <v>5.361083433737527E-4</v>
      </c>
      <c r="K166" s="235">
        <f t="shared" si="7"/>
        <v>5.2726159365553533E-4</v>
      </c>
      <c r="L166" s="235">
        <f t="shared" si="7"/>
        <v>5.3581565924379327E-4</v>
      </c>
      <c r="M166" s="235">
        <f t="shared" si="7"/>
        <v>5.2509736296402275E-4</v>
      </c>
      <c r="N166" s="235">
        <f t="shared" si="7"/>
        <v>5.1588329326714936E-4</v>
      </c>
      <c r="O166" s="235">
        <f t="shared" si="7"/>
        <v>5.1421244918784415E-4</v>
      </c>
      <c r="P166" s="235">
        <f t="shared" si="7"/>
        <v>5.0558456258574503E-4</v>
      </c>
      <c r="Q166" s="235">
        <f t="shared" si="7"/>
        <v>4.99844914436128E-4</v>
      </c>
      <c r="R166" s="235">
        <f t="shared" si="7"/>
        <v>4.990783909074309E-4</v>
      </c>
      <c r="S166" s="235">
        <f t="shared" si="7"/>
        <v>4.9864466081835578E-4</v>
      </c>
      <c r="T166" s="235">
        <f t="shared" si="7"/>
        <v>4.9676780642027968E-4</v>
      </c>
      <c r="U166" s="235">
        <f t="shared" si="7"/>
        <v>4.981650168097339E-4</v>
      </c>
      <c r="V166" s="235">
        <f t="shared" si="7"/>
        <v>4.9656011961852911E-4</v>
      </c>
      <c r="W166" s="235">
        <f t="shared" si="7"/>
        <v>4.9753584961900082E-4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6.0408342090076377E-3</v>
      </c>
      <c r="C167" s="302">
        <f t="shared" si="8"/>
        <v>5.9873592525139154E-3</v>
      </c>
      <c r="D167" s="302">
        <f t="shared" si="8"/>
        <v>5.8785178670488084E-3</v>
      </c>
      <c r="E167" s="302">
        <f t="shared" si="8"/>
        <v>5.7592564287485193E-3</v>
      </c>
      <c r="F167" s="302">
        <f t="shared" si="8"/>
        <v>5.498980285290298E-3</v>
      </c>
      <c r="G167" s="302">
        <f t="shared" si="8"/>
        <v>6.1448633809082229E-3</v>
      </c>
      <c r="H167" s="302">
        <f t="shared" si="8"/>
        <v>3.9676618108509341E-3</v>
      </c>
      <c r="I167" s="302">
        <f t="shared" si="8"/>
        <v>4.3248669431851213E-3</v>
      </c>
      <c r="J167" s="302">
        <f t="shared" si="8"/>
        <v>4.2926574056645385E-3</v>
      </c>
      <c r="K167" s="302">
        <f t="shared" si="8"/>
        <v>4.1687151343369009E-3</v>
      </c>
      <c r="L167" s="302">
        <f t="shared" si="8"/>
        <v>4.3041673240229424E-3</v>
      </c>
      <c r="M167" s="302">
        <f t="shared" si="8"/>
        <v>4.2852769343645339E-3</v>
      </c>
      <c r="N167" s="302">
        <f t="shared" si="8"/>
        <v>4.153105026237067E-3</v>
      </c>
      <c r="O167" s="302">
        <f t="shared" si="8"/>
        <v>4.0715190599874248E-3</v>
      </c>
      <c r="P167" s="302">
        <f t="shared" si="8"/>
        <v>3.9564987852178128E-3</v>
      </c>
      <c r="Q167" s="302">
        <f t="shared" si="8"/>
        <v>3.8540125611054663E-3</v>
      </c>
      <c r="R167" s="302">
        <f t="shared" si="8"/>
        <v>3.853732995454186E-3</v>
      </c>
      <c r="S167" s="302">
        <f t="shared" si="8"/>
        <v>3.8693598998491606E-3</v>
      </c>
      <c r="T167" s="302">
        <f t="shared" si="8"/>
        <v>3.9546407579458473E-3</v>
      </c>
      <c r="U167" s="302">
        <f t="shared" si="8"/>
        <v>3.9066247285745722E-3</v>
      </c>
      <c r="V167" s="302">
        <f t="shared" si="8"/>
        <v>3.9837452151161969E-3</v>
      </c>
      <c r="W167" s="302">
        <f t="shared" si="8"/>
        <v>3.9137072891489866E-3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0.5902162638598788</v>
      </c>
      <c r="C168" s="303">
        <f t="shared" si="9"/>
        <v>0.59390358682452538</v>
      </c>
      <c r="D168" s="303">
        <f t="shared" si="9"/>
        <v>0.58945562559637088</v>
      </c>
      <c r="E168" s="303">
        <f t="shared" si="9"/>
        <v>0.58974664586335113</v>
      </c>
      <c r="F168" s="303">
        <f t="shared" si="9"/>
        <v>0.59484208648039605</v>
      </c>
      <c r="G168" s="303">
        <f t="shared" si="9"/>
        <v>0.58259069323018697</v>
      </c>
      <c r="H168" s="303">
        <f t="shared" si="9"/>
        <v>0.60824722458293379</v>
      </c>
      <c r="I168" s="303">
        <f t="shared" si="9"/>
        <v>0.5906084208612189</v>
      </c>
      <c r="J168" s="303">
        <f t="shared" si="9"/>
        <v>0.59012318534889374</v>
      </c>
      <c r="K168" s="303">
        <f t="shared" si="9"/>
        <v>0.59001479387664013</v>
      </c>
      <c r="L168" s="303">
        <f t="shared" si="9"/>
        <v>0.58943396328348219</v>
      </c>
      <c r="M168" s="303">
        <f t="shared" si="9"/>
        <v>0.5830415828887332</v>
      </c>
      <c r="N168" s="303">
        <f t="shared" si="9"/>
        <v>0.58314228378974364</v>
      </c>
      <c r="O168" s="303">
        <f t="shared" si="9"/>
        <v>0.58674269258164535</v>
      </c>
      <c r="P168" s="303">
        <f t="shared" si="9"/>
        <v>0.58790571540914427</v>
      </c>
      <c r="Q168" s="303">
        <f t="shared" si="9"/>
        <v>0.59109823797502448</v>
      </c>
      <c r="R168" s="303">
        <f t="shared" si="9"/>
        <v>0.59048078251773117</v>
      </c>
      <c r="S168" s="303">
        <f t="shared" si="9"/>
        <v>0.58890407379476573</v>
      </c>
      <c r="T168" s="303">
        <f t="shared" si="9"/>
        <v>0.5807943714927376</v>
      </c>
      <c r="U168" s="303">
        <f t="shared" si="9"/>
        <v>0.58570595858229546</v>
      </c>
      <c r="V168" s="303">
        <f t="shared" si="9"/>
        <v>0.57822609286267845</v>
      </c>
      <c r="W168" s="303">
        <f t="shared" si="9"/>
        <v>0.58462222104361716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0.36999573574357164</v>
      </c>
      <c r="C169" s="237">
        <f t="shared" si="10"/>
        <v>0.36634630485614028</v>
      </c>
      <c r="D169" s="237">
        <f t="shared" si="10"/>
        <v>0.37110813357247086</v>
      </c>
      <c r="E169" s="237">
        <f t="shared" si="10"/>
        <v>0.37093555009181917</v>
      </c>
      <c r="F169" s="237">
        <f t="shared" si="10"/>
        <v>0.36591536814985026</v>
      </c>
      <c r="G169" s="237">
        <f t="shared" si="10"/>
        <v>0.37793259491569187</v>
      </c>
      <c r="H169" s="237">
        <f t="shared" si="10"/>
        <v>0.35469708141470546</v>
      </c>
      <c r="I169" s="237">
        <f t="shared" si="10"/>
        <v>0.37320096958738841</v>
      </c>
      <c r="J169" s="237">
        <f t="shared" si="10"/>
        <v>0.37388010309993425</v>
      </c>
      <c r="K169" s="237">
        <f t="shared" si="10"/>
        <v>0.37463561063020423</v>
      </c>
      <c r="L169" s="237">
        <f t="shared" si="10"/>
        <v>0.37457512382578245</v>
      </c>
      <c r="M169" s="237">
        <f t="shared" si="10"/>
        <v>0.38162024679660278</v>
      </c>
      <c r="N169" s="237">
        <f t="shared" si="10"/>
        <v>0.38219661393932441</v>
      </c>
      <c r="O169" s="237">
        <f t="shared" si="10"/>
        <v>0.3787766004901979</v>
      </c>
      <c r="P169" s="237">
        <f t="shared" si="10"/>
        <v>0.37823882872826919</v>
      </c>
      <c r="Q169" s="237">
        <f t="shared" si="10"/>
        <v>0.37548822026140893</v>
      </c>
      <c r="R169" s="237">
        <f t="shared" si="10"/>
        <v>0.37621311944262414</v>
      </c>
      <c r="S169" s="237">
        <f t="shared" si="10"/>
        <v>0.37773801698256332</v>
      </c>
      <c r="T169" s="237">
        <f t="shared" si="10"/>
        <v>0.385873430717876</v>
      </c>
      <c r="U169" s="237">
        <f t="shared" si="10"/>
        <v>0.38092723226644093</v>
      </c>
      <c r="V169" s="237">
        <f t="shared" si="10"/>
        <v>0.38842488694846738</v>
      </c>
      <c r="W169" s="237">
        <f t="shared" si="10"/>
        <v>0.38204109455707375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0.99999999999999989</v>
      </c>
      <c r="C204" s="234">
        <f t="shared" si="41"/>
        <v>1.0000000000000002</v>
      </c>
      <c r="D204" s="234">
        <f t="shared" si="41"/>
        <v>0.99999999999999978</v>
      </c>
      <c r="E204" s="234">
        <f t="shared" si="41"/>
        <v>0.99999999999999989</v>
      </c>
      <c r="F204" s="234">
        <f t="shared" si="41"/>
        <v>1.0000000000000002</v>
      </c>
      <c r="G204" s="234">
        <f t="shared" si="41"/>
        <v>1</v>
      </c>
      <c r="H204" s="234">
        <f t="shared" si="41"/>
        <v>1</v>
      </c>
      <c r="I204" s="234">
        <f t="shared" si="41"/>
        <v>0.99999999999999978</v>
      </c>
      <c r="J204" s="234">
        <f t="shared" si="41"/>
        <v>0.99999999999999989</v>
      </c>
      <c r="K204" s="234">
        <f t="shared" si="41"/>
        <v>0.99999999999999978</v>
      </c>
      <c r="L204" s="234">
        <f t="shared" si="41"/>
        <v>0.99999999999999967</v>
      </c>
      <c r="M204" s="234">
        <f t="shared" si="41"/>
        <v>1.0000000000000002</v>
      </c>
      <c r="N204" s="234">
        <f t="shared" si="41"/>
        <v>1</v>
      </c>
      <c r="O204" s="234">
        <f t="shared" si="41"/>
        <v>1</v>
      </c>
      <c r="P204" s="234">
        <f t="shared" si="41"/>
        <v>1.0000000000000002</v>
      </c>
      <c r="Q204" s="234">
        <f t="shared" si="41"/>
        <v>0.99999999999999989</v>
      </c>
      <c r="R204" s="234">
        <f t="shared" si="41"/>
        <v>1</v>
      </c>
      <c r="S204" s="234">
        <f t="shared" si="41"/>
        <v>0.99999999999999978</v>
      </c>
      <c r="T204" s="234">
        <f t="shared" si="41"/>
        <v>1.0000000000000002</v>
      </c>
      <c r="U204" s="234">
        <f t="shared" si="41"/>
        <v>1</v>
      </c>
      <c r="V204" s="234">
        <f t="shared" si="41"/>
        <v>1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1.8209556328078378E-3</v>
      </c>
      <c r="C205" s="301">
        <f t="shared" si="42"/>
        <v>1.8294171674657512E-3</v>
      </c>
      <c r="D205" s="301">
        <f t="shared" si="42"/>
        <v>1.8149412452998551E-3</v>
      </c>
      <c r="E205" s="301">
        <f t="shared" si="42"/>
        <v>1.8143022212581189E-3</v>
      </c>
      <c r="F205" s="301">
        <f t="shared" si="42"/>
        <v>1.7943419250339438E-3</v>
      </c>
      <c r="G205" s="301">
        <f t="shared" si="42"/>
        <v>1.7651503952729032E-3</v>
      </c>
      <c r="H205" s="301">
        <f t="shared" si="42"/>
        <v>1.8119842568102989E-3</v>
      </c>
      <c r="I205" s="301">
        <f t="shared" si="42"/>
        <v>1.7096779700593481E-3</v>
      </c>
      <c r="J205" s="301">
        <f t="shared" si="42"/>
        <v>1.7012433054925166E-3</v>
      </c>
      <c r="K205" s="301">
        <f t="shared" si="42"/>
        <v>1.6771375953265255E-3</v>
      </c>
      <c r="L205" s="301">
        <f t="shared" si="42"/>
        <v>1.6988104902438464E-3</v>
      </c>
      <c r="M205" s="301">
        <f t="shared" si="42"/>
        <v>1.6588648629215935E-3</v>
      </c>
      <c r="N205" s="301">
        <f t="shared" si="42"/>
        <v>1.6351132371567774E-3</v>
      </c>
      <c r="O205" s="301">
        <f t="shared" si="42"/>
        <v>1.6202380810999395E-3</v>
      </c>
      <c r="P205" s="301">
        <f t="shared" si="42"/>
        <v>1.5984372230151E-3</v>
      </c>
      <c r="Q205" s="301">
        <f t="shared" si="42"/>
        <v>1.5881146718679301E-3</v>
      </c>
      <c r="R205" s="301">
        <f t="shared" si="42"/>
        <v>1.5849031749517329E-3</v>
      </c>
      <c r="S205" s="301">
        <f t="shared" si="42"/>
        <v>1.5815252187032487E-3</v>
      </c>
      <c r="T205" s="301">
        <f t="shared" si="42"/>
        <v>1.5652287573795175E-3</v>
      </c>
      <c r="U205" s="301">
        <f t="shared" si="42"/>
        <v>1.5756251472202566E-3</v>
      </c>
      <c r="V205" s="301">
        <f t="shared" si="42"/>
        <v>1.5614301845717003E-3</v>
      </c>
      <c r="W205" s="301">
        <f t="shared" si="42"/>
        <v>1.5725884144529413E-3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2.5097185248709503E-4</v>
      </c>
      <c r="C206" s="235">
        <f t="shared" si="43"/>
        <v>2.5213805719286579E-4</v>
      </c>
      <c r="D206" s="235">
        <f t="shared" si="43"/>
        <v>2.5014292401280466E-4</v>
      </c>
      <c r="E206" s="235">
        <f t="shared" si="43"/>
        <v>2.5005485100067362E-4</v>
      </c>
      <c r="F206" s="235">
        <f t="shared" si="43"/>
        <v>2.5016671273554405E-4</v>
      </c>
      <c r="G206" s="235">
        <f t="shared" si="43"/>
        <v>2.486315063934109E-4</v>
      </c>
      <c r="H206" s="235">
        <f t="shared" si="43"/>
        <v>2.5757005172275069E-4</v>
      </c>
      <c r="I206" s="235">
        <f t="shared" si="43"/>
        <v>2.4433744338830807E-4</v>
      </c>
      <c r="J206" s="235">
        <f t="shared" si="43"/>
        <v>2.4313200914151466E-4</v>
      </c>
      <c r="K206" s="235">
        <f t="shared" si="43"/>
        <v>2.3968695826283182E-4</v>
      </c>
      <c r="L206" s="235">
        <f t="shared" si="43"/>
        <v>2.4278432503462079E-4</v>
      </c>
      <c r="M206" s="235">
        <f t="shared" si="43"/>
        <v>2.370755233623839E-4</v>
      </c>
      <c r="N206" s="235">
        <f t="shared" si="43"/>
        <v>2.3368107621074316E-4</v>
      </c>
      <c r="O206" s="235">
        <f t="shared" si="43"/>
        <v>2.3331558557037246E-4</v>
      </c>
      <c r="P206" s="235">
        <f t="shared" si="43"/>
        <v>2.3098311437771201E-4</v>
      </c>
      <c r="Q206" s="235">
        <f t="shared" si="43"/>
        <v>2.2949144803137948E-4</v>
      </c>
      <c r="R206" s="235">
        <f t="shared" si="43"/>
        <v>2.2902736877394178E-4</v>
      </c>
      <c r="S206" s="235">
        <f t="shared" si="43"/>
        <v>2.2853923521244047E-4</v>
      </c>
      <c r="T206" s="235">
        <f t="shared" si="43"/>
        <v>2.2618430544998726E-4</v>
      </c>
      <c r="U206" s="235">
        <f t="shared" si="43"/>
        <v>2.2768664190031662E-4</v>
      </c>
      <c r="V206" s="235">
        <f t="shared" si="43"/>
        <v>2.256353904443137E-4</v>
      </c>
      <c r="W206" s="235">
        <f t="shared" si="43"/>
        <v>2.2724781703936637E-4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3.2185878216169077E-2</v>
      </c>
      <c r="C207" s="235">
        <f t="shared" si="44"/>
        <v>3.233543810610532E-2</v>
      </c>
      <c r="D207" s="235">
        <f t="shared" si="44"/>
        <v>3.2079572307123792E-2</v>
      </c>
      <c r="E207" s="235">
        <f t="shared" si="44"/>
        <v>3.2068277386141666E-2</v>
      </c>
      <c r="F207" s="235">
        <f t="shared" si="44"/>
        <v>3.1715473807704467E-2</v>
      </c>
      <c r="G207" s="235">
        <f t="shared" si="44"/>
        <v>3.1199505705624051E-2</v>
      </c>
      <c r="H207" s="235">
        <f t="shared" si="44"/>
        <v>3.2027306744088241E-2</v>
      </c>
      <c r="I207" s="235">
        <f t="shared" si="44"/>
        <v>3.0219015741941642E-2</v>
      </c>
      <c r="J207" s="235">
        <f t="shared" si="44"/>
        <v>3.0069930788057468E-2</v>
      </c>
      <c r="K207" s="235">
        <f t="shared" si="44"/>
        <v>2.9643855908616002E-2</v>
      </c>
      <c r="L207" s="235">
        <f t="shared" si="44"/>
        <v>3.0026930127357451E-2</v>
      </c>
      <c r="M207" s="235">
        <f t="shared" si="44"/>
        <v>2.9320880472385898E-2</v>
      </c>
      <c r="N207" s="235">
        <f t="shared" si="44"/>
        <v>2.8901064129511239E-2</v>
      </c>
      <c r="O207" s="235">
        <f t="shared" si="44"/>
        <v>2.8638141764646324E-2</v>
      </c>
      <c r="P207" s="235">
        <f t="shared" si="44"/>
        <v>2.8252805762667709E-2</v>
      </c>
      <c r="Q207" s="235">
        <f t="shared" si="44"/>
        <v>2.8070351908154684E-2</v>
      </c>
      <c r="R207" s="235">
        <f t="shared" si="44"/>
        <v>2.8013587840555212E-2</v>
      </c>
      <c r="S207" s="235">
        <f t="shared" si="44"/>
        <v>2.7953881559702225E-2</v>
      </c>
      <c r="T207" s="235">
        <f t="shared" si="44"/>
        <v>2.7665837243811168E-2</v>
      </c>
      <c r="U207" s="235">
        <f t="shared" si="44"/>
        <v>2.7849596216997067E-2</v>
      </c>
      <c r="V207" s="235">
        <f t="shared" si="44"/>
        <v>2.7598696452687595E-2</v>
      </c>
      <c r="W207" s="235">
        <f t="shared" si="44"/>
        <v>2.7795921152507341E-2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6.3991221042135544E-4</v>
      </c>
      <c r="C208" s="235">
        <f t="shared" si="45"/>
        <v>6.4288572567287937E-4</v>
      </c>
      <c r="D208" s="235">
        <f t="shared" si="45"/>
        <v>6.3779866084594402E-4</v>
      </c>
      <c r="E208" s="235">
        <f t="shared" si="45"/>
        <v>6.3757409783095755E-4</v>
      </c>
      <c r="F208" s="235">
        <f t="shared" si="45"/>
        <v>6.3907116961880778E-4</v>
      </c>
      <c r="G208" s="235">
        <f t="shared" si="45"/>
        <v>6.3621000672257541E-4</v>
      </c>
      <c r="H208" s="235">
        <f t="shared" si="45"/>
        <v>6.6005229687044723E-4</v>
      </c>
      <c r="I208" s="235">
        <f t="shared" si="45"/>
        <v>6.2299621227585597E-4</v>
      </c>
      <c r="J208" s="235">
        <f t="shared" si="45"/>
        <v>6.1992267201331692E-4</v>
      </c>
      <c r="K208" s="235">
        <f t="shared" si="45"/>
        <v>6.1113869842844898E-4</v>
      </c>
      <c r="L208" s="235">
        <f t="shared" si="45"/>
        <v>6.19036168992496E-4</v>
      </c>
      <c r="M208" s="235">
        <f t="shared" si="45"/>
        <v>6.0448022632109165E-4</v>
      </c>
      <c r="N208" s="235">
        <f t="shared" si="45"/>
        <v>5.9582527892982338E-4</v>
      </c>
      <c r="O208" s="235">
        <f t="shared" si="45"/>
        <v>5.9598764232514888E-4</v>
      </c>
      <c r="P208" s="235">
        <f t="shared" si="45"/>
        <v>5.8894618590365957E-4</v>
      </c>
      <c r="Q208" s="235">
        <f t="shared" si="45"/>
        <v>5.8514282907526035E-4</v>
      </c>
      <c r="R208" s="235">
        <f t="shared" si="45"/>
        <v>5.8395954903610586E-4</v>
      </c>
      <c r="S208" s="235">
        <f t="shared" si="45"/>
        <v>5.8271493684862094E-4</v>
      </c>
      <c r="T208" s="235">
        <f t="shared" si="45"/>
        <v>5.7671048537430284E-4</v>
      </c>
      <c r="U208" s="235">
        <f t="shared" si="45"/>
        <v>5.8054104816132374E-4</v>
      </c>
      <c r="V208" s="235">
        <f t="shared" si="45"/>
        <v>5.753108964915933E-4</v>
      </c>
      <c r="W208" s="235">
        <f t="shared" si="45"/>
        <v>5.794221601905182E-4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6.6771986783353754E-3</v>
      </c>
      <c r="C209" s="302">
        <f t="shared" si="46"/>
        <v>6.6899312404069249E-3</v>
      </c>
      <c r="D209" s="302">
        <f t="shared" si="46"/>
        <v>6.5179280178758528E-3</v>
      </c>
      <c r="E209" s="302">
        <f t="shared" si="46"/>
        <v>6.3872852552734937E-3</v>
      </c>
      <c r="F209" s="302">
        <f t="shared" si="46"/>
        <v>6.1932750846970582E-3</v>
      </c>
      <c r="G209" s="302">
        <f t="shared" si="46"/>
        <v>6.6688810726073904E-3</v>
      </c>
      <c r="H209" s="302">
        <f t="shared" si="46"/>
        <v>4.6979882603231347E-3</v>
      </c>
      <c r="I209" s="302">
        <f t="shared" si="46"/>
        <v>4.914442032474103E-3</v>
      </c>
      <c r="J209" s="302">
        <f t="shared" si="46"/>
        <v>4.8744876544679384E-3</v>
      </c>
      <c r="K209" s="302">
        <f t="shared" si="46"/>
        <v>4.7412067209727134E-3</v>
      </c>
      <c r="L209" s="302">
        <f t="shared" si="46"/>
        <v>4.8800324421409275E-3</v>
      </c>
      <c r="M209" s="302">
        <f t="shared" si="46"/>
        <v>4.8013922078273905E-3</v>
      </c>
      <c r="N209" s="302">
        <f t="shared" si="46"/>
        <v>4.6633590746811594E-3</v>
      </c>
      <c r="O209" s="302">
        <f t="shared" si="46"/>
        <v>4.6120810679290414E-3</v>
      </c>
      <c r="P209" s="302">
        <f t="shared" si="46"/>
        <v>4.4966727410411522E-3</v>
      </c>
      <c r="Q209" s="302">
        <f t="shared" si="46"/>
        <v>4.4126846576490186E-3</v>
      </c>
      <c r="R209" s="302">
        <f t="shared" si="46"/>
        <v>4.4064053685560376E-3</v>
      </c>
      <c r="S209" s="302">
        <f t="shared" si="46"/>
        <v>4.4107105284256426E-3</v>
      </c>
      <c r="T209" s="302">
        <f t="shared" si="46"/>
        <v>4.4343368551042466E-3</v>
      </c>
      <c r="U209" s="302">
        <f t="shared" si="46"/>
        <v>4.4239257660495055E-3</v>
      </c>
      <c r="V209" s="302">
        <f t="shared" si="46"/>
        <v>4.443981060357604E-3</v>
      </c>
      <c r="W209" s="302">
        <f t="shared" si="46"/>
        <v>4.4224617602824394E-3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0.42868329739038424</v>
      </c>
      <c r="C210" s="303">
        <f t="shared" si="47"/>
        <v>0.42906255423742745</v>
      </c>
      <c r="D210" s="303">
        <f t="shared" si="47"/>
        <v>0.43130515809385211</v>
      </c>
      <c r="E210" s="303">
        <f t="shared" si="47"/>
        <v>0.43121197779501641</v>
      </c>
      <c r="F210" s="303">
        <f t="shared" si="47"/>
        <v>0.43120573796353467</v>
      </c>
      <c r="G210" s="303">
        <f t="shared" si="47"/>
        <v>0.42992980339785575</v>
      </c>
      <c r="H210" s="303">
        <f t="shared" si="47"/>
        <v>0.44022769062805317</v>
      </c>
      <c r="I210" s="303">
        <f t="shared" si="47"/>
        <v>0.4445152768920097</v>
      </c>
      <c r="J210" s="303">
        <f t="shared" si="47"/>
        <v>0.44501798321930386</v>
      </c>
      <c r="K210" s="303">
        <f t="shared" si="47"/>
        <v>0.4466361477490533</v>
      </c>
      <c r="L210" s="303">
        <f t="shared" si="47"/>
        <v>0.44519277113192091</v>
      </c>
      <c r="M210" s="303">
        <f t="shared" si="47"/>
        <v>0.44818107081102826</v>
      </c>
      <c r="N210" s="303">
        <f t="shared" si="47"/>
        <v>0.44981797980385296</v>
      </c>
      <c r="O210" s="303">
        <f t="shared" si="47"/>
        <v>0.44974294639554291</v>
      </c>
      <c r="P210" s="303">
        <f t="shared" si="47"/>
        <v>0.45059754025475973</v>
      </c>
      <c r="Q210" s="303">
        <f t="shared" si="47"/>
        <v>0.45063764102031983</v>
      </c>
      <c r="R210" s="303">
        <f t="shared" si="47"/>
        <v>0.45089895040792483</v>
      </c>
      <c r="S210" s="303">
        <f t="shared" si="47"/>
        <v>0.4513368973616525</v>
      </c>
      <c r="T210" s="303">
        <f t="shared" si="47"/>
        <v>0.45353309247256385</v>
      </c>
      <c r="U210" s="303">
        <f t="shared" si="47"/>
        <v>0.45215841628709397</v>
      </c>
      <c r="V210" s="303">
        <f t="shared" si="47"/>
        <v>0.45418224665667184</v>
      </c>
      <c r="W210" s="303">
        <f t="shared" si="47"/>
        <v>0.45251011100423566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0.33915190615246654</v>
      </c>
      <c r="C211" s="304">
        <f t="shared" si="48"/>
        <v>0.34655976582969117</v>
      </c>
      <c r="D211" s="304">
        <f t="shared" si="48"/>
        <v>0.33607542146962843</v>
      </c>
      <c r="E211" s="304">
        <f t="shared" si="48"/>
        <v>0.33557785437343307</v>
      </c>
      <c r="F211" s="304">
        <f t="shared" si="48"/>
        <v>0.3517421250036854</v>
      </c>
      <c r="G211" s="304">
        <f t="shared" si="48"/>
        <v>0.33591120529631346</v>
      </c>
      <c r="H211" s="304">
        <f t="shared" si="48"/>
        <v>0.42968784101163493</v>
      </c>
      <c r="I211" s="304">
        <f t="shared" si="48"/>
        <v>0.36034563691421717</v>
      </c>
      <c r="J211" s="304">
        <f t="shared" si="48"/>
        <v>0.3579281534723141</v>
      </c>
      <c r="K211" s="304">
        <f t="shared" si="48"/>
        <v>0.35390428095874382</v>
      </c>
      <c r="L211" s="304">
        <f t="shared" si="48"/>
        <v>0.35511661800272487</v>
      </c>
      <c r="M211" s="304">
        <f t="shared" si="48"/>
        <v>0.331580875772302</v>
      </c>
      <c r="N211" s="304">
        <f t="shared" si="48"/>
        <v>0.32835764258029154</v>
      </c>
      <c r="O211" s="304">
        <f t="shared" si="48"/>
        <v>0.33985194414974523</v>
      </c>
      <c r="P211" s="304">
        <f t="shared" si="48"/>
        <v>0.34027922866648375</v>
      </c>
      <c r="Q211" s="304">
        <f t="shared" si="48"/>
        <v>0.34930537655461513</v>
      </c>
      <c r="R211" s="304">
        <f t="shared" si="48"/>
        <v>0.34661793018075898</v>
      </c>
      <c r="S211" s="304">
        <f t="shared" si="48"/>
        <v>0.34106666892880455</v>
      </c>
      <c r="T211" s="304">
        <f t="shared" si="48"/>
        <v>0.31375475714555112</v>
      </c>
      <c r="U211" s="304">
        <f t="shared" si="48"/>
        <v>0.33023247812987672</v>
      </c>
      <c r="V211" s="304">
        <f t="shared" si="48"/>
        <v>0.30593155168781366</v>
      </c>
      <c r="W211" s="304">
        <f t="shared" si="48"/>
        <v>0.32666703362065319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8.9531391237917618E-2</v>
      </c>
      <c r="C212" s="304">
        <f t="shared" si="49"/>
        <v>8.250278840773638E-2</v>
      </c>
      <c r="D212" s="304">
        <f t="shared" si="49"/>
        <v>9.5229736624223668E-2</v>
      </c>
      <c r="E212" s="304">
        <f t="shared" si="49"/>
        <v>9.5634123421583256E-2</v>
      </c>
      <c r="F212" s="304">
        <f t="shared" si="49"/>
        <v>7.9463612959849286E-2</v>
      </c>
      <c r="G212" s="304">
        <f t="shared" si="49"/>
        <v>9.4018598101542353E-2</v>
      </c>
      <c r="H212" s="304">
        <f t="shared" si="49"/>
        <v>1.0539849616418198E-2</v>
      </c>
      <c r="I212" s="304">
        <f t="shared" si="49"/>
        <v>8.4169639977792518E-2</v>
      </c>
      <c r="J212" s="304">
        <f t="shared" si="49"/>
        <v>8.708982974698963E-2</v>
      </c>
      <c r="K212" s="304">
        <f t="shared" si="49"/>
        <v>9.2731866790309564E-2</v>
      </c>
      <c r="L212" s="304">
        <f t="shared" si="49"/>
        <v>9.007615312919609E-2</v>
      </c>
      <c r="M212" s="304">
        <f t="shared" si="49"/>
        <v>0.11660019503872622</v>
      </c>
      <c r="N212" s="304">
        <f t="shared" si="49"/>
        <v>0.12146033722356142</v>
      </c>
      <c r="O212" s="304">
        <f t="shared" si="49"/>
        <v>0.10989100224579766</v>
      </c>
      <c r="P212" s="304">
        <f t="shared" si="49"/>
        <v>0.11031831158827587</v>
      </c>
      <c r="Q212" s="304">
        <f t="shared" si="49"/>
        <v>0.10133226446570476</v>
      </c>
      <c r="R212" s="304">
        <f t="shared" si="49"/>
        <v>0.10428102022716582</v>
      </c>
      <c r="S212" s="304">
        <f t="shared" si="49"/>
        <v>0.11027022843284801</v>
      </c>
      <c r="T212" s="304">
        <f t="shared" si="49"/>
        <v>0.13977833532701275</v>
      </c>
      <c r="U212" s="304">
        <f t="shared" si="49"/>
        <v>0.12192593815721722</v>
      </c>
      <c r="V212" s="304">
        <f t="shared" si="49"/>
        <v>0.1482506949688582</v>
      </c>
      <c r="W212" s="304">
        <f t="shared" si="49"/>
        <v>0.12584307738358247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0.29288488836434234</v>
      </c>
      <c r="C213" s="303">
        <f t="shared" si="50"/>
        <v>0.29314400412645369</v>
      </c>
      <c r="D213" s="303">
        <f t="shared" si="50"/>
        <v>0.29467619533645117</v>
      </c>
      <c r="E213" s="303">
        <f t="shared" si="50"/>
        <v>0.29461253271747739</v>
      </c>
      <c r="F213" s="303">
        <f t="shared" si="50"/>
        <v>0.29460826954147301</v>
      </c>
      <c r="G213" s="303">
        <f t="shared" si="50"/>
        <v>0.29373652586705412</v>
      </c>
      <c r="H213" s="303">
        <f t="shared" si="50"/>
        <v>0.30077224564005556</v>
      </c>
      <c r="I213" s="303">
        <f t="shared" si="50"/>
        <v>0.30370160918632816</v>
      </c>
      <c r="J213" s="303">
        <f t="shared" si="50"/>
        <v>0.30404506806948495</v>
      </c>
      <c r="K213" s="303">
        <f t="shared" si="50"/>
        <v>0.30513961394372247</v>
      </c>
      <c r="L213" s="303">
        <f t="shared" si="50"/>
        <v>0.30414127231949434</v>
      </c>
      <c r="M213" s="303">
        <f t="shared" si="50"/>
        <v>0.30621225075738695</v>
      </c>
      <c r="N213" s="303">
        <f t="shared" si="50"/>
        <v>0.30733756198092216</v>
      </c>
      <c r="O213" s="303">
        <f t="shared" si="50"/>
        <v>0.30727446116765217</v>
      </c>
      <c r="P213" s="303">
        <f t="shared" si="50"/>
        <v>0.3078571315424497</v>
      </c>
      <c r="Q213" s="303">
        <f t="shared" si="50"/>
        <v>0.30788529538695764</v>
      </c>
      <c r="R213" s="303">
        <f t="shared" si="50"/>
        <v>0.30806306090708557</v>
      </c>
      <c r="S213" s="303">
        <f t="shared" si="50"/>
        <v>0.30836351637835369</v>
      </c>
      <c r="T213" s="303">
        <f t="shared" si="50"/>
        <v>0.30986275874750552</v>
      </c>
      <c r="U213" s="303">
        <f t="shared" si="50"/>
        <v>0.30892355284988976</v>
      </c>
      <c r="V213" s="303">
        <f t="shared" si="50"/>
        <v>0.31030627369642283</v>
      </c>
      <c r="W213" s="303">
        <f t="shared" si="50"/>
        <v>0.30916383762094435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0.23171527506834744</v>
      </c>
      <c r="C214" s="304">
        <f t="shared" si="51"/>
        <v>0.23677647098568425</v>
      </c>
      <c r="D214" s="304">
        <f t="shared" si="51"/>
        <v>0.22961336002203503</v>
      </c>
      <c r="E214" s="304">
        <f t="shared" si="51"/>
        <v>0.22927341236298227</v>
      </c>
      <c r="F214" s="304">
        <f t="shared" si="51"/>
        <v>0.24031716104144116</v>
      </c>
      <c r="G214" s="304">
        <f t="shared" si="51"/>
        <v>0.22950116429180301</v>
      </c>
      <c r="H214" s="304">
        <f t="shared" si="51"/>
        <v>0.29357121238993</v>
      </c>
      <c r="I214" s="304">
        <f t="shared" si="51"/>
        <v>0.2461952501594378</v>
      </c>
      <c r="J214" s="304">
        <f t="shared" si="51"/>
        <v>0.24454357776558763</v>
      </c>
      <c r="K214" s="304">
        <f t="shared" si="51"/>
        <v>0.24165110962256808</v>
      </c>
      <c r="L214" s="304">
        <f t="shared" si="51"/>
        <v>0.24246905433960611</v>
      </c>
      <c r="M214" s="304">
        <f t="shared" si="51"/>
        <v>0.22643843898498062</v>
      </c>
      <c r="N214" s="304">
        <f t="shared" si="51"/>
        <v>0.22425473676683977</v>
      </c>
      <c r="O214" s="304">
        <f t="shared" si="51"/>
        <v>0.2321831179755309</v>
      </c>
      <c r="P214" s="304">
        <f t="shared" si="51"/>
        <v>0.23248548405637784</v>
      </c>
      <c r="Q214" s="304">
        <f t="shared" si="51"/>
        <v>0.23864892457403183</v>
      </c>
      <c r="R214" s="304">
        <f t="shared" si="51"/>
        <v>0.2368162100181424</v>
      </c>
      <c r="S214" s="304">
        <f t="shared" si="51"/>
        <v>0.23301900756704405</v>
      </c>
      <c r="T214" s="304">
        <f t="shared" si="51"/>
        <v>0.2143634416823848</v>
      </c>
      <c r="U214" s="304">
        <f t="shared" si="51"/>
        <v>0.22562134582834018</v>
      </c>
      <c r="V214" s="304">
        <f t="shared" si="51"/>
        <v>0.20901847333141568</v>
      </c>
      <c r="W214" s="304">
        <f t="shared" si="51"/>
        <v>0.22318536377956399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6.1169613295994837E-2</v>
      </c>
      <c r="C215" s="304">
        <f t="shared" si="52"/>
        <v>5.6367533140769491E-2</v>
      </c>
      <c r="D215" s="304">
        <f t="shared" si="52"/>
        <v>6.5062835314416187E-2</v>
      </c>
      <c r="E215" s="304">
        <f t="shared" si="52"/>
        <v>6.5339120354495142E-2</v>
      </c>
      <c r="F215" s="304">
        <f t="shared" si="52"/>
        <v>5.4291108500031861E-2</v>
      </c>
      <c r="G215" s="304">
        <f t="shared" si="52"/>
        <v>6.4235361575251046E-2</v>
      </c>
      <c r="H215" s="304">
        <f t="shared" si="52"/>
        <v>7.2010332501255096E-3</v>
      </c>
      <c r="I215" s="304">
        <f t="shared" si="52"/>
        <v>5.7506359026890365E-2</v>
      </c>
      <c r="J215" s="304">
        <f t="shared" si="52"/>
        <v>5.9501490303897273E-2</v>
      </c>
      <c r="K215" s="304">
        <f t="shared" si="52"/>
        <v>6.3488504321154451E-2</v>
      </c>
      <c r="L215" s="304">
        <f t="shared" si="52"/>
        <v>6.1672217979888269E-2</v>
      </c>
      <c r="M215" s="304">
        <f t="shared" si="52"/>
        <v>7.9773811772406292E-2</v>
      </c>
      <c r="N215" s="304">
        <f t="shared" si="52"/>
        <v>8.308282521408232E-2</v>
      </c>
      <c r="O215" s="304">
        <f t="shared" si="52"/>
        <v>7.5091343192121227E-2</v>
      </c>
      <c r="P215" s="304">
        <f t="shared" si="52"/>
        <v>7.5371647486071794E-2</v>
      </c>
      <c r="Q215" s="304">
        <f t="shared" si="52"/>
        <v>6.9236370812925829E-2</v>
      </c>
      <c r="R215" s="304">
        <f t="shared" si="52"/>
        <v>7.1246850888943183E-2</v>
      </c>
      <c r="S215" s="304">
        <f t="shared" si="52"/>
        <v>7.5344508811309691E-2</v>
      </c>
      <c r="T215" s="304">
        <f t="shared" si="52"/>
        <v>9.5499317065120687E-2</v>
      </c>
      <c r="U215" s="304">
        <f t="shared" si="52"/>
        <v>8.3302207021549571E-2</v>
      </c>
      <c r="V215" s="304">
        <f t="shared" si="52"/>
        <v>0.10128780036500715</v>
      </c>
      <c r="W215" s="304">
        <f t="shared" si="52"/>
        <v>8.5978473841380396E-2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0.23685689765505263</v>
      </c>
      <c r="C216" s="303">
        <f t="shared" si="53"/>
        <v>0.23604363133927533</v>
      </c>
      <c r="D216" s="303">
        <f t="shared" si="53"/>
        <v>0.23271826341453836</v>
      </c>
      <c r="E216" s="303">
        <f t="shared" si="53"/>
        <v>0.23301799567600118</v>
      </c>
      <c r="F216" s="303">
        <f t="shared" si="53"/>
        <v>0.23359366379520269</v>
      </c>
      <c r="G216" s="303">
        <f t="shared" si="53"/>
        <v>0.23581529204846988</v>
      </c>
      <c r="H216" s="303">
        <f t="shared" si="53"/>
        <v>0.21954516212207645</v>
      </c>
      <c r="I216" s="303">
        <f t="shared" si="53"/>
        <v>0.21407264452152258</v>
      </c>
      <c r="J216" s="303">
        <f t="shared" si="53"/>
        <v>0.21342823228203839</v>
      </c>
      <c r="K216" s="303">
        <f t="shared" si="53"/>
        <v>0.21131121242561746</v>
      </c>
      <c r="L216" s="303">
        <f t="shared" si="53"/>
        <v>0.21319836299481498</v>
      </c>
      <c r="M216" s="303">
        <f t="shared" si="53"/>
        <v>0.20898398513876665</v>
      </c>
      <c r="N216" s="303">
        <f t="shared" si="53"/>
        <v>0.20681541541873527</v>
      </c>
      <c r="O216" s="303">
        <f t="shared" si="53"/>
        <v>0.20728282829523431</v>
      </c>
      <c r="P216" s="303">
        <f t="shared" si="53"/>
        <v>0.20637748317578539</v>
      </c>
      <c r="Q216" s="303">
        <f t="shared" si="53"/>
        <v>0.20659127807794411</v>
      </c>
      <c r="R216" s="303">
        <f t="shared" si="53"/>
        <v>0.20622010538311655</v>
      </c>
      <c r="S216" s="303">
        <f t="shared" si="53"/>
        <v>0.2055422147811013</v>
      </c>
      <c r="T216" s="303">
        <f t="shared" si="53"/>
        <v>0.20213585113281157</v>
      </c>
      <c r="U216" s="303">
        <f t="shared" si="53"/>
        <v>0.20426065604268778</v>
      </c>
      <c r="V216" s="303">
        <f t="shared" si="53"/>
        <v>0.20110642566235254</v>
      </c>
      <c r="W216" s="303">
        <f t="shared" si="53"/>
        <v>0.20372841007034731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1.3517085225471645E-2</v>
      </c>
      <c r="C217" s="304">
        <f t="shared" si="54"/>
        <v>1.6654191240987392E-2</v>
      </c>
      <c r="D217" s="304">
        <f t="shared" si="54"/>
        <v>2.2331092113973557E-2</v>
      </c>
      <c r="E217" s="304">
        <f t="shared" si="54"/>
        <v>2.1519326562478149E-2</v>
      </c>
      <c r="F217" s="304">
        <f t="shared" si="54"/>
        <v>1.9917850004955072E-2</v>
      </c>
      <c r="G217" s="304">
        <f t="shared" si="54"/>
        <v>1.3571862699571049E-2</v>
      </c>
      <c r="H217" s="304">
        <f t="shared" si="54"/>
        <v>7.7253309531475495E-2</v>
      </c>
      <c r="I217" s="304">
        <f t="shared" si="54"/>
        <v>5.8628441682338897E-2</v>
      </c>
      <c r="J217" s="304">
        <f t="shared" si="54"/>
        <v>5.8657510715391332E-2</v>
      </c>
      <c r="K217" s="304">
        <f t="shared" si="54"/>
        <v>5.922919588747836E-2</v>
      </c>
      <c r="L217" s="304">
        <f t="shared" si="54"/>
        <v>5.7967123914295357E-2</v>
      </c>
      <c r="M217" s="304">
        <f t="shared" si="54"/>
        <v>5.4411337495029917E-2</v>
      </c>
      <c r="N217" s="304">
        <f t="shared" si="54"/>
        <v>5.5196989043146898E-2</v>
      </c>
      <c r="O217" s="304">
        <f t="shared" si="54"/>
        <v>5.7760540646501414E-2</v>
      </c>
      <c r="P217" s="304">
        <f t="shared" si="54"/>
        <v>5.8474293940249243E-2</v>
      </c>
      <c r="Q217" s="304">
        <f t="shared" si="54"/>
        <v>6.0271672942069247E-2</v>
      </c>
      <c r="R217" s="304">
        <f t="shared" si="54"/>
        <v>5.9814730131998284E-2</v>
      </c>
      <c r="S217" s="304">
        <f t="shared" si="54"/>
        <v>5.8856493765745817E-2</v>
      </c>
      <c r="T217" s="304">
        <f t="shared" si="54"/>
        <v>5.4135987963185576E-2</v>
      </c>
      <c r="U217" s="304">
        <f t="shared" si="54"/>
        <v>5.6970084828311514E-2</v>
      </c>
      <c r="V217" s="304">
        <f t="shared" si="54"/>
        <v>5.2773765199466437E-2</v>
      </c>
      <c r="W217" s="304">
        <f t="shared" si="54"/>
        <v>5.6369146455697995E-2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0.12404510141321257</v>
      </c>
      <c r="C218" s="304">
        <f t="shared" si="55"/>
        <v>0.12617501023092187</v>
      </c>
      <c r="D218" s="304">
        <f t="shared" si="55"/>
        <v>0.1242693131681505</v>
      </c>
      <c r="E218" s="304">
        <f t="shared" si="55"/>
        <v>0.12436163973556419</v>
      </c>
      <c r="F218" s="304">
        <f t="shared" si="55"/>
        <v>0.12602760576613856</v>
      </c>
      <c r="G218" s="304">
        <f t="shared" si="55"/>
        <v>0.12010416640953001</v>
      </c>
      <c r="H218" s="304">
        <f t="shared" si="55"/>
        <v>0.136488273645646</v>
      </c>
      <c r="I218" s="304">
        <f t="shared" si="55"/>
        <v>0.12740190405666732</v>
      </c>
      <c r="J218" s="304">
        <f t="shared" si="55"/>
        <v>0.12741380560511389</v>
      </c>
      <c r="K218" s="304">
        <f t="shared" si="55"/>
        <v>0.12759117511671961</v>
      </c>
      <c r="L218" s="304">
        <f t="shared" si="55"/>
        <v>0.12706905003488711</v>
      </c>
      <c r="M218" s="304">
        <f t="shared" si="55"/>
        <v>0.12421066411346528</v>
      </c>
      <c r="N218" s="304">
        <f t="shared" si="55"/>
        <v>0.12450062746678511</v>
      </c>
      <c r="O218" s="304">
        <f t="shared" si="55"/>
        <v>0.12584581585242033</v>
      </c>
      <c r="P218" s="304">
        <f t="shared" si="55"/>
        <v>0.12703793228544977</v>
      </c>
      <c r="Q218" s="304">
        <f t="shared" si="55"/>
        <v>0.12868279801817148</v>
      </c>
      <c r="R218" s="304">
        <f t="shared" si="55"/>
        <v>0.12837476390810298</v>
      </c>
      <c r="S218" s="304">
        <f t="shared" si="55"/>
        <v>0.12763948761591304</v>
      </c>
      <c r="T218" s="304">
        <f t="shared" si="55"/>
        <v>0.12382693005972999</v>
      </c>
      <c r="U218" s="304">
        <f t="shared" si="55"/>
        <v>0.1261121245512869</v>
      </c>
      <c r="V218" s="304">
        <f t="shared" si="55"/>
        <v>0.12264487188972491</v>
      </c>
      <c r="W218" s="304">
        <f t="shared" si="55"/>
        <v>0.12560939607679111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9.9294711016368442E-2</v>
      </c>
      <c r="C219" s="305">
        <f t="shared" si="56"/>
        <v>9.3214429867366083E-2</v>
      </c>
      <c r="D219" s="305">
        <f t="shared" si="56"/>
        <v>8.6117858132414293E-2</v>
      </c>
      <c r="E219" s="305">
        <f t="shared" si="56"/>
        <v>8.7137029377958822E-2</v>
      </c>
      <c r="F219" s="305">
        <f t="shared" si="56"/>
        <v>8.7648208024109095E-2</v>
      </c>
      <c r="G219" s="305">
        <f t="shared" si="56"/>
        <v>0.10213926293936879</v>
      </c>
      <c r="H219" s="305">
        <f t="shared" si="56"/>
        <v>5.8035789449549244E-3</v>
      </c>
      <c r="I219" s="305">
        <f t="shared" si="56"/>
        <v>2.8042298782516378E-2</v>
      </c>
      <c r="J219" s="305">
        <f t="shared" si="56"/>
        <v>2.735691596153314E-2</v>
      </c>
      <c r="K219" s="305">
        <f t="shared" si="56"/>
        <v>2.4490841421419485E-2</v>
      </c>
      <c r="L219" s="305">
        <f t="shared" si="56"/>
        <v>2.8162189045632523E-2</v>
      </c>
      <c r="M219" s="305">
        <f t="shared" si="56"/>
        <v>3.0361983530271464E-2</v>
      </c>
      <c r="N219" s="305">
        <f t="shared" si="56"/>
        <v>2.7117798908803274E-2</v>
      </c>
      <c r="O219" s="305">
        <f t="shared" si="56"/>
        <v>2.367647179631259E-2</v>
      </c>
      <c r="P219" s="305">
        <f t="shared" si="56"/>
        <v>2.086525695008638E-2</v>
      </c>
      <c r="Q219" s="305">
        <f t="shared" si="56"/>
        <v>1.7636807117703358E-2</v>
      </c>
      <c r="R219" s="305">
        <f t="shared" si="56"/>
        <v>1.8030611343015281E-2</v>
      </c>
      <c r="S219" s="305">
        <f t="shared" si="56"/>
        <v>1.9046233399442478E-2</v>
      </c>
      <c r="T219" s="305">
        <f t="shared" si="56"/>
        <v>2.4172933109896006E-2</v>
      </c>
      <c r="U219" s="305">
        <f t="shared" si="56"/>
        <v>2.1178446663089403E-2</v>
      </c>
      <c r="V219" s="305">
        <f t="shared" si="56"/>
        <v>2.5687788573161206E-2</v>
      </c>
      <c r="W219" s="305">
        <f t="shared" si="56"/>
        <v>2.1749867537858229E-2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0.4017028741711785</v>
      </c>
      <c r="C224" s="306">
        <f>IF(C$5=0,0,C$5/NFM_fec!C$5)</f>
        <v>0.40151747198774235</v>
      </c>
      <c r="D224" s="306">
        <f>IF(D$5=0,0,D$5/NFM_fec!D$5)</f>
        <v>0.40397060513205335</v>
      </c>
      <c r="E224" s="306">
        <f>IF(E$5=0,0,E$5/NFM_fec!E$5)</f>
        <v>0.4039606781482763</v>
      </c>
      <c r="F224" s="306">
        <f>IF(F$5=0,0,F$5/NFM_fec!F$5)</f>
        <v>0.40174574378051425</v>
      </c>
      <c r="G224" s="306">
        <f>IF(G$5=0,0,G$5/NFM_fec!G$5)</f>
        <v>0.41342909015036711</v>
      </c>
      <c r="H224" s="306">
        <f>IF(H$5=0,0,H$5/NFM_fec!H$5)</f>
        <v>0.4219247729687754</v>
      </c>
      <c r="I224" s="306">
        <f>IF(I$5=0,0,I$5/NFM_fec!I$5)</f>
        <v>0.43810874399060595</v>
      </c>
      <c r="J224" s="306">
        <f>IF(J$5=0,0,J$5/NFM_fec!J$5)</f>
        <v>0.44301556450364615</v>
      </c>
      <c r="K224" s="306">
        <f>IF(K$5=0,0,K$5/NFM_fec!K$5)</f>
        <v>0.45044877767051666</v>
      </c>
      <c r="L224" s="306">
        <f>IF(L$5=0,0,L$5/NFM_fec!L$5)</f>
        <v>0.44325755747754803</v>
      </c>
      <c r="M224" s="306">
        <f>IF(M$5=0,0,M$5/NFM_fec!M$5)</f>
        <v>0.45606983333930368</v>
      </c>
      <c r="N224" s="306">
        <f>IF(N$5=0,0,N$5/NFM_fec!N$5)</f>
        <v>0.46829500969071713</v>
      </c>
      <c r="O224" s="306">
        <f>IF(O$5=0,0,O$5/NFM_fec!O$5)</f>
        <v>0.46981665302237524</v>
      </c>
      <c r="P224" s="306">
        <f>IF(P$5=0,0,P$5/NFM_fec!P$5)</f>
        <v>0.47783415416071545</v>
      </c>
      <c r="Q224" s="306">
        <f>IF(Q$5=0,0,Q$5/NFM_fec!Q$5)</f>
        <v>0.48332105587684798</v>
      </c>
      <c r="R224" s="306">
        <f>IF(R$5=0,0,R$5/NFM_fec!R$5)</f>
        <v>0.49007274068825185</v>
      </c>
      <c r="S224" s="306">
        <f>IF(S$5=0,0,S$5/NFM_fec!S$5)</f>
        <v>0.49049901476703478</v>
      </c>
      <c r="T224" s="306">
        <f>IF(T$5=0,0,T$5/NFM_fec!T$5)</f>
        <v>0.49235218484192833</v>
      </c>
      <c r="U224" s="306">
        <f>IF(U$5=0,0,U$5/NFM_fec!U$5)</f>
        <v>0.49097127778366295</v>
      </c>
      <c r="V224" s="306">
        <f>IF(V$5=0,0,V$5/NFM_fec!V$5)</f>
        <v>0.49255811167044317</v>
      </c>
      <c r="W224" s="306">
        <f>IF(W$5=0,0,W$5/NFM_fec!W$5)</f>
        <v>0.49159214363645132</v>
      </c>
      <c r="DA224" s="111"/>
    </row>
    <row r="225" spans="1:105" ht="12" customHeight="1" x14ac:dyDescent="0.25">
      <c r="A225" s="55" t="s">
        <v>92</v>
      </c>
      <c r="B225" s="307">
        <f>IF(B$6=0,0,B$6/NFM_fec!B$6)</f>
        <v>0.46257344420301294</v>
      </c>
      <c r="C225" s="307">
        <f>IF(C$6=0,0,C$6/NFM_fec!C$6)</f>
        <v>0.46257344420301283</v>
      </c>
      <c r="D225" s="307">
        <f>IF(D$6=0,0,D$6/NFM_fec!D$6)</f>
        <v>0.46257344420301277</v>
      </c>
      <c r="E225" s="307">
        <f>IF(E$6=0,0,E$6/NFM_fec!E$6)</f>
        <v>0.46257344420301272</v>
      </c>
      <c r="F225" s="307">
        <f>IF(F$6=0,0,F$6/NFM_fec!F$6)</f>
        <v>0.46257344420301277</v>
      </c>
      <c r="G225" s="307">
        <f>IF(G$6=0,0,G$6/NFM_fec!G$6)</f>
        <v>0.4713160997827115</v>
      </c>
      <c r="H225" s="307">
        <f>IF(H$6=0,0,H$6/NFM_fec!H$6)</f>
        <v>0.47637000995964679</v>
      </c>
      <c r="I225" s="307">
        <f>IF(I$6=0,0,I$6/NFM_fec!I$6)</f>
        <v>0.47637000995964679</v>
      </c>
      <c r="J225" s="307">
        <f>IF(J$6=0,0,J$6/NFM_fec!J$6)</f>
        <v>0.4792611584287062</v>
      </c>
      <c r="K225" s="307">
        <f>IF(K$6=0,0,K$6/NFM_fec!K$6)</f>
        <v>0.47926115842870598</v>
      </c>
      <c r="L225" s="307">
        <f>IF(L$6=0,0,L$6/NFM_fec!L$6)</f>
        <v>0.47926115842870615</v>
      </c>
      <c r="M225" s="307">
        <f>IF(M$6=0,0,M$6/NFM_fec!M$6)</f>
        <v>0.48325000428158765</v>
      </c>
      <c r="N225" s="307">
        <f>IF(N$6=0,0,N$6/NFM_fec!N$6)</f>
        <v>0.48749669512299176</v>
      </c>
      <c r="O225" s="307">
        <f>IF(O$6=0,0,O$6/NFM_fec!O$6)</f>
        <v>0.48749669512299187</v>
      </c>
      <c r="P225" s="307">
        <f>IF(P$6=0,0,P$6/NFM_fec!P$6)</f>
        <v>0.48749669512299171</v>
      </c>
      <c r="Q225" s="307">
        <f>IF(Q$6=0,0,Q$6/NFM_fec!Q$6)</f>
        <v>0.48749669512299176</v>
      </c>
      <c r="R225" s="307">
        <f>IF(R$6=0,0,R$6/NFM_fec!R$6)</f>
        <v>0.49354868036572158</v>
      </c>
      <c r="S225" s="307">
        <f>IF(S$6=0,0,S$6/NFM_fec!S$6)</f>
        <v>0.49354868036572147</v>
      </c>
      <c r="T225" s="307">
        <f>IF(T$6=0,0,T$6/NFM_fec!T$6)</f>
        <v>0.49354868036572169</v>
      </c>
      <c r="U225" s="307">
        <f>IF(U$6=0,0,U$6/NFM_fec!U$6)</f>
        <v>0.49354868036572164</v>
      </c>
      <c r="V225" s="307">
        <f>IF(V$6=0,0,V$6/NFM_fec!V$6)</f>
        <v>0.49354868036572164</v>
      </c>
      <c r="W225" s="307">
        <f>IF(W$6=0,0,W$6/NFM_fec!W$6)</f>
        <v>0.49354868036572164</v>
      </c>
      <c r="DA225" s="76"/>
    </row>
    <row r="226" spans="1:105" ht="12" customHeight="1" x14ac:dyDescent="0.25">
      <c r="A226" s="202" t="s">
        <v>93</v>
      </c>
      <c r="B226" s="308">
        <f>IF(B$7=0,0,B$7/NFM_fec!B$7)</f>
        <v>0.12006805337095067</v>
      </c>
      <c r="C226" s="308">
        <f>IF(C$7=0,0,C$7/NFM_fec!C$7)</f>
        <v>0.12006805337095064</v>
      </c>
      <c r="D226" s="308">
        <f>IF(D$7=0,0,D$7/NFM_fec!D$7)</f>
        <v>0.12006805337095068</v>
      </c>
      <c r="E226" s="308">
        <f>IF(E$7=0,0,E$7/NFM_fec!E$7)</f>
        <v>0.12006805337095063</v>
      </c>
      <c r="F226" s="308">
        <f>IF(F$7=0,0,F$7/NFM_fec!F$7)</f>
        <v>0.12006805337095061</v>
      </c>
      <c r="G226" s="308">
        <f>IF(G$7=0,0,G$7/NFM_fec!G$7)</f>
        <v>0.123649164250451</v>
      </c>
      <c r="H226" s="308">
        <f>IF(H$7=0,0,H$7/NFM_fec!H$7)</f>
        <v>0.123649164250451</v>
      </c>
      <c r="I226" s="308">
        <f>IF(I$7=0,0,I$7/NFM_fec!I$7)</f>
        <v>0.12364916425045103</v>
      </c>
      <c r="J226" s="308">
        <f>IF(J$7=0,0,J$7/NFM_fec!J$7)</f>
        <v>0.12439960631113704</v>
      </c>
      <c r="K226" s="308">
        <f>IF(K$7=0,0,K$7/NFM_fec!K$7)</f>
        <v>0.12439960631113704</v>
      </c>
      <c r="L226" s="308">
        <f>IF(L$7=0,0,L$7/NFM_fec!L$7)</f>
        <v>0.12439960631113706</v>
      </c>
      <c r="M226" s="308">
        <f>IF(M$7=0,0,M$7/NFM_fec!M$7)</f>
        <v>0.12543497261405456</v>
      </c>
      <c r="N226" s="308">
        <f>IF(N$7=0,0,N$7/NFM_fec!N$7)</f>
        <v>0.12653726655026215</v>
      </c>
      <c r="O226" s="308">
        <f>IF(O$7=0,0,O$7/NFM_fec!O$7)</f>
        <v>0.1265372665502621</v>
      </c>
      <c r="P226" s="308">
        <f>IF(P$7=0,0,P$7/NFM_fec!P$7)</f>
        <v>0.12653726655026218</v>
      </c>
      <c r="Q226" s="308">
        <f>IF(Q$7=0,0,Q$7/NFM_fec!Q$7)</f>
        <v>0.12653726655026207</v>
      </c>
      <c r="R226" s="308">
        <f>IF(R$7=0,0,R$7/NFM_fec!R$7)</f>
        <v>0.12810815241980497</v>
      </c>
      <c r="S226" s="308">
        <f>IF(S$7=0,0,S$7/NFM_fec!S$7)</f>
        <v>0.12810815241980497</v>
      </c>
      <c r="T226" s="308">
        <f>IF(T$7=0,0,T$7/NFM_fec!T$7)</f>
        <v>0.12810815241980497</v>
      </c>
      <c r="U226" s="308">
        <f>IF(U$7=0,0,U$7/NFM_fec!U$7)</f>
        <v>0.12810815241980505</v>
      </c>
      <c r="V226" s="308">
        <f>IF(V$7=0,0,V$7/NFM_fec!V$7)</f>
        <v>0.128108152419805</v>
      </c>
      <c r="W226" s="308">
        <f>IF(W$7=0,0,W$7/NFM_fec!W$7)</f>
        <v>0.12810815241980494</v>
      </c>
      <c r="DA226" s="77"/>
    </row>
    <row r="227" spans="1:105" ht="12" customHeight="1" x14ac:dyDescent="0.25">
      <c r="A227" s="202" t="s">
        <v>94</v>
      </c>
      <c r="B227" s="308">
        <f>IF(B$8=0,0,B$8/NFM_fec!B$8)</f>
        <v>0.66016778569210655</v>
      </c>
      <c r="C227" s="308">
        <f>IF(C$8=0,0,C$8/NFM_fec!C$8)</f>
        <v>0.66016778569210655</v>
      </c>
      <c r="D227" s="308">
        <f>IF(D$8=0,0,D$8/NFM_fec!D$8)</f>
        <v>0.66016778569210655</v>
      </c>
      <c r="E227" s="308">
        <f>IF(E$8=0,0,E$8/NFM_fec!E$8)</f>
        <v>0.66016778569210666</v>
      </c>
      <c r="F227" s="308">
        <f>IF(F$8=0,0,F$8/NFM_fec!F$8)</f>
        <v>0.66016778569210643</v>
      </c>
      <c r="G227" s="308">
        <f>IF(G$8=0,0,G$8/NFM_fec!G$8)</f>
        <v>0.67076700903862885</v>
      </c>
      <c r="H227" s="308">
        <f>IF(H$8=0,0,H$8/NFM_fec!H$8)</f>
        <v>0.6798577362931516</v>
      </c>
      <c r="I227" s="308">
        <f>IF(I$8=0,0,I$8/NFM_fec!I$8)</f>
        <v>0.67985773629315172</v>
      </c>
      <c r="J227" s="308">
        <f>IF(J$8=0,0,J$8/NFM_fec!J$8)</f>
        <v>0.68398387692410478</v>
      </c>
      <c r="K227" s="308">
        <f>IF(K$8=0,0,K$8/NFM_fec!K$8)</f>
        <v>0.68398387692410501</v>
      </c>
      <c r="L227" s="308">
        <f>IF(L$8=0,0,L$8/NFM_fec!L$8)</f>
        <v>0.68398387692410478</v>
      </c>
      <c r="M227" s="308">
        <f>IF(M$8=0,0,M$8/NFM_fec!M$8)</f>
        <v>0.68967661083947474</v>
      </c>
      <c r="N227" s="308">
        <f>IF(N$8=0,0,N$8/NFM_fec!N$8)</f>
        <v>0.69573733162754137</v>
      </c>
      <c r="O227" s="308">
        <f>IF(O$8=0,0,O$8/NFM_fec!O$8)</f>
        <v>0.69573733162754114</v>
      </c>
      <c r="P227" s="308">
        <f>IF(P$8=0,0,P$8/NFM_fec!P$8)</f>
        <v>0.69573733162754114</v>
      </c>
      <c r="Q227" s="308">
        <f>IF(Q$8=0,0,Q$8/NFM_fec!Q$8)</f>
        <v>0.69573733162754126</v>
      </c>
      <c r="R227" s="308">
        <f>IF(R$8=0,0,R$8/NFM_fec!R$8)</f>
        <v>0.70277960038052012</v>
      </c>
      <c r="S227" s="308">
        <f>IF(S$8=0,0,S$8/NFM_fec!S$8)</f>
        <v>0.70437450210674579</v>
      </c>
      <c r="T227" s="308">
        <f>IF(T$8=0,0,T$8/NFM_fec!T$8)</f>
        <v>0.70437450210674579</v>
      </c>
      <c r="U227" s="308">
        <f>IF(U$8=0,0,U$8/NFM_fec!U$8)</f>
        <v>0.70437450210674579</v>
      </c>
      <c r="V227" s="308">
        <f>IF(V$8=0,0,V$8/NFM_fec!V$8)</f>
        <v>0.70437450210674579</v>
      </c>
      <c r="W227" s="308">
        <f>IF(W$8=0,0,W$8/NFM_fec!W$8)</f>
        <v>0.70437450210674579</v>
      </c>
      <c r="DA227" s="77"/>
    </row>
    <row r="228" spans="1:105" ht="12" customHeight="1" x14ac:dyDescent="0.25">
      <c r="A228" s="202" t="s">
        <v>95</v>
      </c>
      <c r="B228" s="308">
        <f>IF(B$9=0,0,B$9/NFM_fec!B$9)</f>
        <v>0.45846903638264402</v>
      </c>
      <c r="C228" s="308">
        <f>IF(C$9=0,0,C$9/NFM_fec!C$9)</f>
        <v>0.45846903638264408</v>
      </c>
      <c r="D228" s="308">
        <f>IF(D$9=0,0,D$9/NFM_fec!D$9)</f>
        <v>0.45846903638264402</v>
      </c>
      <c r="E228" s="308">
        <f>IF(E$9=0,0,E$9/NFM_fec!E$9)</f>
        <v>0.45846903638264408</v>
      </c>
      <c r="F228" s="308">
        <f>IF(F$9=0,0,F$9/NFM_fec!F$9)</f>
        <v>0.45846903638264414</v>
      </c>
      <c r="G228" s="308">
        <f>IF(G$9=0,0,G$9/NFM_fec!G$9)</f>
        <v>0.47214318540071387</v>
      </c>
      <c r="H228" s="308">
        <f>IF(H$9=0,0,H$9/NFM_fec!H$9)</f>
        <v>0.47214318540071382</v>
      </c>
      <c r="I228" s="308">
        <f>IF(I$9=0,0,I$9/NFM_fec!I$9)</f>
        <v>0.47214318540071382</v>
      </c>
      <c r="J228" s="308">
        <f>IF(J$9=0,0,J$9/NFM_fec!J$9)</f>
        <v>0.47500868074909586</v>
      </c>
      <c r="K228" s="308">
        <f>IF(K$9=0,0,K$9/NFM_fec!K$9)</f>
        <v>0.47500868074909586</v>
      </c>
      <c r="L228" s="308">
        <f>IF(L$9=0,0,L$9/NFM_fec!L$9)</f>
        <v>0.47500868074909575</v>
      </c>
      <c r="M228" s="308">
        <f>IF(M$9=0,0,M$9/NFM_fec!M$9)</f>
        <v>0.47896213362748236</v>
      </c>
      <c r="N228" s="308">
        <f>IF(N$9=0,0,N$9/NFM_fec!N$9)</f>
        <v>0.4831711436393476</v>
      </c>
      <c r="O228" s="308">
        <f>IF(O$9=0,0,O$9/NFM_fec!O$9)</f>
        <v>0.4831711436393476</v>
      </c>
      <c r="P228" s="308">
        <f>IF(P$9=0,0,P$9/NFM_fec!P$9)</f>
        <v>0.48317114363934766</v>
      </c>
      <c r="Q228" s="308">
        <f>IF(Q$9=0,0,Q$9/NFM_fec!Q$9)</f>
        <v>0.48317114363934782</v>
      </c>
      <c r="R228" s="308">
        <f>IF(R$9=0,0,R$9/NFM_fec!R$9)</f>
        <v>0.48916942970009836</v>
      </c>
      <c r="S228" s="308">
        <f>IF(S$9=0,0,S$9/NFM_fec!S$9)</f>
        <v>0.48916942970009825</v>
      </c>
      <c r="T228" s="308">
        <f>IF(T$9=0,0,T$9/NFM_fec!T$9)</f>
        <v>0.48916942970009802</v>
      </c>
      <c r="U228" s="308">
        <f>IF(U$9=0,0,U$9/NFM_fec!U$9)</f>
        <v>0.48916942970009847</v>
      </c>
      <c r="V228" s="308">
        <f>IF(V$9=0,0,V$9/NFM_fec!V$9)</f>
        <v>0.48916942970009847</v>
      </c>
      <c r="W228" s="308">
        <f>IF(W$9=0,0,W$9/NFM_fec!W$9)</f>
        <v>0.4891694297000983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0.80381816411688056</v>
      </c>
      <c r="C229" s="309">
        <f>IF(C$10=0,0,C$10/NFM_fec!C$10)</f>
        <v>0.80986207287572587</v>
      </c>
      <c r="D229" s="309">
        <f>IF(D$10=0,0,D$10/NFM_fec!D$10)</f>
        <v>0.79331998698454698</v>
      </c>
      <c r="E229" s="309">
        <f>IF(E$10=0,0,E$10/NFM_fec!E$10)</f>
        <v>0.7880810895878072</v>
      </c>
      <c r="F229" s="309">
        <f>IF(F$10=0,0,F$10/NFM_fec!F$10)</f>
        <v>0.78324783276523979</v>
      </c>
      <c r="G229" s="309">
        <f>IF(G$10=0,0,G$10/NFM_fec!G$10)</f>
        <v>0.82215791428923779</v>
      </c>
      <c r="H229" s="309">
        <f>IF(H$10=0,0,H$10/NFM_fec!H$10)</f>
        <v>0.68608935229081214</v>
      </c>
      <c r="I229" s="309">
        <f>IF(I$10=0,0,I$10/NFM_fec!I$10)</f>
        <v>0.72354974451341558</v>
      </c>
      <c r="J229" s="309">
        <f>IF(J$10=0,0,J$10/NFM_fec!J$10)</f>
        <v>0.72663824309665492</v>
      </c>
      <c r="K229" s="309">
        <f>IF(K$10=0,0,K$10/NFM_fec!K$10)</f>
        <v>0.72227081434574125</v>
      </c>
      <c r="L229" s="309">
        <f>IF(L$10=0,0,L$10/NFM_fec!L$10)</f>
        <v>0.72777626685512808</v>
      </c>
      <c r="M229" s="309">
        <f>IF(M$10=0,0,M$10/NFM_fec!M$10)</f>
        <v>0.73884155736150714</v>
      </c>
      <c r="N229" s="309">
        <f>IF(N$10=0,0,N$10/NFM_fec!N$10)</f>
        <v>0.74080686950009755</v>
      </c>
      <c r="O229" s="309">
        <f>IF(O$10=0,0,O$10/NFM_fec!O$10)</f>
        <v>0.73478266148257532</v>
      </c>
      <c r="P229" s="309">
        <f>IF(P$10=0,0,P$10/NFM_fec!P$10)</f>
        <v>0.73071964928254718</v>
      </c>
      <c r="Q229" s="309">
        <f>IF(Q$10=0,0,Q$10/NFM_fec!Q$10)</f>
        <v>0.72528704299911628</v>
      </c>
      <c r="R229" s="309">
        <f>IF(R$10=0,0,R$10/NFM_fec!R$10)</f>
        <v>0.73496472271351099</v>
      </c>
      <c r="S229" s="309">
        <f>IF(S$10=0,0,S$10/NFM_fec!S$10)</f>
        <v>0.73693378974366996</v>
      </c>
      <c r="T229" s="309">
        <f>IF(T$10=0,0,T$10/NFM_fec!T$10)</f>
        <v>0.74689462556345754</v>
      </c>
      <c r="U229" s="309">
        <f>IF(U$10=0,0,U$10/NFM_fec!U$10)</f>
        <v>0.74112919378741238</v>
      </c>
      <c r="V229" s="309">
        <f>IF(V$10=0,0,V$10/NFM_fec!V$10)</f>
        <v>0.74961386693286725</v>
      </c>
      <c r="W229" s="309">
        <f>IF(W$10=0,0,W$10/NFM_fec!W$10)</f>
        <v>0.74226263041813312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0.43236941499536591</v>
      </c>
      <c r="C230" s="310">
        <f>IF(C$16=0,0,C$16/NFM_fec!C$16)</f>
        <v>0.43284660026887983</v>
      </c>
      <c r="D230" s="310">
        <f>IF(D$16=0,0,D$16/NFM_fec!D$16)</f>
        <v>0.43444907672014227</v>
      </c>
      <c r="E230" s="310">
        <f>IF(E$16=0,0,E$16/NFM_fec!E$16)</f>
        <v>0.43438992594046866</v>
      </c>
      <c r="F230" s="310">
        <f>IF(F$16=0,0,F$16/NFM_fec!F$16)</f>
        <v>0.43359662711467317</v>
      </c>
      <c r="G230" s="310">
        <f>IF(G$16=0,0,G$16/NFM_fec!G$16)</f>
        <v>0.44507533999427468</v>
      </c>
      <c r="H230" s="310">
        <f>IF(H$16=0,0,H$16/NFM_fec!H$16)</f>
        <v>0.46528839804299404</v>
      </c>
      <c r="I230" s="310">
        <f>IF(I$16=0,0,I$16/NFM_fec!I$16)</f>
        <v>0.47725826720212267</v>
      </c>
      <c r="J230" s="310">
        <f>IF(J$16=0,0,J$16/NFM_fec!J$16)</f>
        <v>0.48264707828378384</v>
      </c>
      <c r="K230" s="310">
        <f>IF(K$16=0,0,K$16/NFM_fec!K$16)</f>
        <v>0.49115279917804416</v>
      </c>
      <c r="L230" s="310">
        <f>IF(L$16=0,0,L$16/NFM_fec!L$16)</f>
        <v>0.4824989966787504</v>
      </c>
      <c r="M230" s="310">
        <f>IF(M$16=0,0,M$16/NFM_fec!M$16)</f>
        <v>0.495198631554645</v>
      </c>
      <c r="N230" s="310">
        <f>IF(N$16=0,0,N$16/NFM_fec!N$16)</f>
        <v>0.50946219139068938</v>
      </c>
      <c r="O230" s="310">
        <f>IF(O$16=0,0,O$16/NFM_fec!O$16)</f>
        <v>0.51260901626669497</v>
      </c>
      <c r="P230" s="310">
        <f>IF(P$16=0,0,P$16/NFM_fec!P$16)</f>
        <v>0.52266178980872435</v>
      </c>
      <c r="Q230" s="310">
        <f>IF(Q$16=0,0,Q$16/NFM_fec!Q$16)</f>
        <v>0.53037283109616606</v>
      </c>
      <c r="R230" s="310">
        <f>IF(R$16=0,0,R$16/NFM_fec!R$16)</f>
        <v>0.5376951942050604</v>
      </c>
      <c r="S230" s="310">
        <f>IF(S$16=0,0,S$16/NFM_fec!S$16)</f>
        <v>0.53769435996029546</v>
      </c>
      <c r="T230" s="310">
        <f>IF(T$16=0,0,T$16/NFM_fec!T$16)</f>
        <v>0.53764194686648137</v>
      </c>
      <c r="U230" s="310">
        <f>IF(U$16=0,0,U$16/NFM_fec!U$16)</f>
        <v>0.53734287827052918</v>
      </c>
      <c r="V230" s="310">
        <f>IF(V$16=0,0,V$16/NFM_fec!V$16)</f>
        <v>0.53721547120858582</v>
      </c>
      <c r="W230" s="310">
        <f>IF(W$16=0,0,W$16/NFM_fec!W$16)</f>
        <v>0.53783973870726465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0.3481760830427395</v>
      </c>
      <c r="C231" s="311">
        <f>IF(C$27=0,0,C$27/NFM_fec!C$27)</f>
        <v>0.34662304588743509</v>
      </c>
      <c r="D231" s="311">
        <f>IF(D$27=0,0,D$27/NFM_fec!D$27)</f>
        <v>0.35096674847617471</v>
      </c>
      <c r="E231" s="311">
        <f>IF(E$27=0,0,E$27/NFM_fec!E$27)</f>
        <v>0.35103363652530706</v>
      </c>
      <c r="F231" s="311">
        <f>IF(F$27=0,0,F$27/NFM_fec!F$27)</f>
        <v>0.34647857788442044</v>
      </c>
      <c r="G231" s="311">
        <f>IF(G$27=0,0,G$27/NFM_fec!G$27)</f>
        <v>0.36002472240120065</v>
      </c>
      <c r="H231" s="311">
        <f>IF(H$27=0,0,H$27/NFM_fec!H$27)</f>
        <v>0.35275324036759143</v>
      </c>
      <c r="I231" s="311">
        <f>IF(I$27=0,0,I$27/NFM_fec!I$27)</f>
        <v>0.3771942979916571</v>
      </c>
      <c r="J231" s="311">
        <f>IF(J$27=0,0,J$27/NFM_fec!J$27)</f>
        <v>0.38167637438469326</v>
      </c>
      <c r="K231" s="311">
        <f>IF(K$27=0,0,K$27/NFM_fec!K$27)</f>
        <v>0.38835794014772262</v>
      </c>
      <c r="L231" s="311">
        <f>IF(L$27=0,0,L$27/NFM_fec!L$27)</f>
        <v>0.38244793038043262</v>
      </c>
      <c r="M231" s="311">
        <f>IF(M$27=0,0,M$27/NFM_fec!M$27)</f>
        <v>0.39679063115426688</v>
      </c>
      <c r="N231" s="311">
        <f>IF(N$27=0,0,N$27/NFM_fec!N$27)</f>
        <v>0.40714156481981884</v>
      </c>
      <c r="O231" s="311">
        <f>IF(O$27=0,0,O$27/NFM_fec!O$27)</f>
        <v>0.40639791868904229</v>
      </c>
      <c r="P231" s="311">
        <f>IF(P$27=0,0,P$27/NFM_fec!P$27)</f>
        <v>0.41246797809224017</v>
      </c>
      <c r="Q231" s="311">
        <f>IF(Q$27=0,0,Q$27/NFM_fec!Q$27)</f>
        <v>0.41526777606391191</v>
      </c>
      <c r="R231" s="311">
        <f>IF(R$27=0,0,R$27/NFM_fec!R$27)</f>
        <v>0.42142402677618379</v>
      </c>
      <c r="S231" s="311">
        <f>IF(S$27=0,0,S$27/NFM_fec!S$27)</f>
        <v>0.42256950913915425</v>
      </c>
      <c r="T231" s="311">
        <f>IF(T$27=0,0,T$27/NFM_fec!T$27)</f>
        <v>0.42811389405425287</v>
      </c>
      <c r="U231" s="311">
        <f>IF(U$27=0,0,U$27/NFM_fec!U$27)</f>
        <v>0.42457159245682236</v>
      </c>
      <c r="V231" s="311">
        <f>IF(V$27=0,0,V$27/NFM_fec!V$27)</f>
        <v>0.42948045395355328</v>
      </c>
      <c r="W231" s="311">
        <f>IF(W$27=0,0,W$27/NFM_fec!W$27)</f>
        <v>0.42557400858496708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0.45063432097406864</v>
      </c>
      <c r="C253" s="306">
        <f>IF(C$115=0,0,C$115/NFM_fec!C$115)</f>
        <v>0.44855001893920593</v>
      </c>
      <c r="D253" s="306">
        <f>IF(D$115=0,0,D$115/NFM_fec!D$115)</f>
        <v>0.45212764172957537</v>
      </c>
      <c r="E253" s="306">
        <f>IF(E$115=0,0,E$115/NFM_fec!E$115)</f>
        <v>0.45228688776364406</v>
      </c>
      <c r="F253" s="306">
        <f>IF(F$115=0,0,F$115/NFM_fec!F$115)</f>
        <v>0.45731813634079255</v>
      </c>
      <c r="G253" s="306">
        <f>IF(G$115=0,0,G$115/NFM_fec!G$115)</f>
        <v>0.46488112701740031</v>
      </c>
      <c r="H253" s="306">
        <f>IF(H$115=0,0,H$115/NFM_fec!H$115)</f>
        <v>0.45286547166640007</v>
      </c>
      <c r="I253" s="306">
        <f>IF(I$115=0,0,I$115/NFM_fec!I$115)</f>
        <v>0.47996471819946052</v>
      </c>
      <c r="J253" s="306">
        <f>IF(J$115=0,0,J$115/NFM_fec!J$115)</f>
        <v>0.48234435513216045</v>
      </c>
      <c r="K253" s="306">
        <f>IF(K$115=0,0,K$115/NFM_fec!K$115)</f>
        <v>0.48927715137865063</v>
      </c>
      <c r="L253" s="306">
        <f>IF(L$115=0,0,L$115/NFM_fec!L$115)</f>
        <v>0.48303510593134774</v>
      </c>
      <c r="M253" s="306">
        <f>IF(M$115=0,0,M$115/NFM_fec!M$115)</f>
        <v>0.49466663828531504</v>
      </c>
      <c r="N253" s="306">
        <f>IF(N$115=0,0,N$115/NFM_fec!N$115)</f>
        <v>0.50185215706414399</v>
      </c>
      <c r="O253" s="306">
        <f>IF(O$115=0,0,O$115/NFM_fec!O$115)</f>
        <v>0.50645958435557437</v>
      </c>
      <c r="P253" s="306">
        <f>IF(P$115=0,0,P$115/NFM_fec!P$115)</f>
        <v>0.51336711463900209</v>
      </c>
      <c r="Q253" s="306">
        <f>IF(Q$115=0,0,Q$115/NFM_fec!Q$115)</f>
        <v>0.51670393810119375</v>
      </c>
      <c r="R253" s="306">
        <f>IF(R$115=0,0,R$115/NFM_fec!R$115)</f>
        <v>0.51775093777301295</v>
      </c>
      <c r="S253" s="306">
        <f>IF(S$115=0,0,S$115/NFM_fec!S$115)</f>
        <v>0.51885679431893916</v>
      </c>
      <c r="T253" s="306">
        <f>IF(T$115=0,0,T$115/NFM_fec!T$115)</f>
        <v>0.52425889905397749</v>
      </c>
      <c r="U253" s="306">
        <f>IF(U$115=0,0,U$115/NFM_fec!U$115)</f>
        <v>0.52079970071492687</v>
      </c>
      <c r="V253" s="306">
        <f>IF(V$115=0,0,V$115/NFM_fec!V$115)</f>
        <v>0.52553429107455774</v>
      </c>
      <c r="W253" s="306">
        <f>IF(W$115=0,0,W$115/NFM_fec!W$115)</f>
        <v>0.52180538631060058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0.5445000000000001</v>
      </c>
      <c r="C254" s="307">
        <f>IF(C$116=0,0,C$116/NFM_fec!C$116)</f>
        <v>0.54449999999999987</v>
      </c>
      <c r="D254" s="307">
        <f>IF(D$116=0,0,D$116/NFM_fec!D$116)</f>
        <v>0.54450000000000021</v>
      </c>
      <c r="E254" s="307">
        <f>IF(E$116=0,0,E$116/NFM_fec!E$116)</f>
        <v>0.54449999999999998</v>
      </c>
      <c r="F254" s="307">
        <f>IF(F$116=0,0,F$116/NFM_fec!F$116)</f>
        <v>0.5445000000000001</v>
      </c>
      <c r="G254" s="307">
        <f>IF(G$116=0,0,G$116/NFM_fec!G$116)</f>
        <v>0.5445000000000001</v>
      </c>
      <c r="H254" s="307">
        <f>IF(H$116=0,0,H$116/NFM_fec!H$116)</f>
        <v>0.54449999999999976</v>
      </c>
      <c r="I254" s="307">
        <f>IF(I$116=0,0,I$116/NFM_fec!I$116)</f>
        <v>0.5445000000000001</v>
      </c>
      <c r="J254" s="307">
        <f>IF(J$116=0,0,J$116/NFM_fec!J$116)</f>
        <v>0.54449999999999998</v>
      </c>
      <c r="K254" s="307">
        <f>IF(K$116=0,0,K$116/NFM_fec!K$116)</f>
        <v>0.54449999999999987</v>
      </c>
      <c r="L254" s="307">
        <f>IF(L$116=0,0,L$116/NFM_fec!L$116)</f>
        <v>0.5445000000000001</v>
      </c>
      <c r="M254" s="307">
        <f>IF(M$116=0,0,M$116/NFM_fec!M$116)</f>
        <v>0.5445000000000001</v>
      </c>
      <c r="N254" s="307">
        <f>IF(N$116=0,0,N$116/NFM_fec!N$116)</f>
        <v>0.5445000000000001</v>
      </c>
      <c r="O254" s="307">
        <f>IF(O$116=0,0,O$116/NFM_fec!O$116)</f>
        <v>0.54450000000000021</v>
      </c>
      <c r="P254" s="307">
        <f>IF(P$116=0,0,P$116/NFM_fec!P$116)</f>
        <v>0.54449999999999998</v>
      </c>
      <c r="Q254" s="307">
        <f>IF(Q$116=0,0,Q$116/NFM_fec!Q$116)</f>
        <v>0.5445000000000001</v>
      </c>
      <c r="R254" s="307">
        <f>IF(R$116=0,0,R$116/NFM_fec!R$116)</f>
        <v>0.5445000000000001</v>
      </c>
      <c r="S254" s="307">
        <f>IF(S$116=0,0,S$116/NFM_fec!S$116)</f>
        <v>0.5445000000000001</v>
      </c>
      <c r="T254" s="307">
        <f>IF(T$116=0,0,T$116/NFM_fec!T$116)</f>
        <v>0.54449999999999998</v>
      </c>
      <c r="U254" s="307">
        <f>IF(U$116=0,0,U$116/NFM_fec!U$116)</f>
        <v>0.54449999999999998</v>
      </c>
      <c r="V254" s="307">
        <f>IF(V$116=0,0,V$116/NFM_fec!V$116)</f>
        <v>0.54449999999999976</v>
      </c>
      <c r="W254" s="307">
        <f>IF(W$116=0,0,W$116/NFM_fec!W$116)</f>
        <v>0.54450000000000021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0.15034894784643518</v>
      </c>
      <c r="C255" s="308">
        <f>IF(C$117=0,0,C$117/NFM_fec!C$117)</f>
        <v>0.15034894784643513</v>
      </c>
      <c r="D255" s="308">
        <f>IF(D$117=0,0,D$117/NFM_fec!D$117)</f>
        <v>0.1503489478464351</v>
      </c>
      <c r="E255" s="308">
        <f>IF(E$117=0,0,E$117/NFM_fec!E$117)</f>
        <v>0.15034894784643507</v>
      </c>
      <c r="F255" s="308">
        <f>IF(F$117=0,0,F$117/NFM_fec!F$117)</f>
        <v>0.15208943921704901</v>
      </c>
      <c r="G255" s="308">
        <f>IF(G$117=0,0,G$117/NFM_fec!G$117)</f>
        <v>0.15365588145060158</v>
      </c>
      <c r="H255" s="308">
        <f>IF(H$117=0,0,H$117/NFM_fec!H$117)</f>
        <v>0.15506567946079886</v>
      </c>
      <c r="I255" s="308">
        <f>IF(I$117=0,0,I$117/NFM_fec!I$117)</f>
        <v>0.15590155645490611</v>
      </c>
      <c r="J255" s="308">
        <f>IF(J$117=0,0,J$117/NFM_fec!J$117)</f>
        <v>0.15590155645490608</v>
      </c>
      <c r="K255" s="308">
        <f>IF(K$117=0,0,K$117/NFM_fec!K$117)</f>
        <v>0.15590155645490608</v>
      </c>
      <c r="L255" s="308">
        <f>IF(L$117=0,0,L$117/NFM_fec!L$117)</f>
        <v>0.15590155645490605</v>
      </c>
      <c r="M255" s="308">
        <f>IF(M$117=0,0,M$117/NFM_fec!M$117)</f>
        <v>0.15590155645490611</v>
      </c>
      <c r="N255" s="308">
        <f>IF(N$117=0,0,N$117/NFM_fec!N$117)</f>
        <v>0.15590155645490608</v>
      </c>
      <c r="O255" s="308">
        <f>IF(O$117=0,0,O$117/NFM_fec!O$117)</f>
        <v>0.1570867869646729</v>
      </c>
      <c r="P255" s="308">
        <f>IF(P$117=0,0,P$117/NFM_fec!P$117)</f>
        <v>0.15763744586796921</v>
      </c>
      <c r="Q255" s="308">
        <f>IF(Q$117=0,0,Q$117/NFM_fec!Q$117)</f>
        <v>0.15763744586796924</v>
      </c>
      <c r="R255" s="308">
        <f>IF(R$117=0,0,R$117/NFM_fec!R$117)</f>
        <v>0.15763744586796918</v>
      </c>
      <c r="S255" s="308">
        <f>IF(S$117=0,0,S$117/NFM_fec!S$117)</f>
        <v>0.1576374458679691</v>
      </c>
      <c r="T255" s="308">
        <f>IF(T$117=0,0,T$117/NFM_fec!T$117)</f>
        <v>0.15763744586796913</v>
      </c>
      <c r="U255" s="308">
        <f>IF(U$117=0,0,U$117/NFM_fec!U$117)</f>
        <v>0.15763744586796918</v>
      </c>
      <c r="V255" s="308">
        <f>IF(V$117=0,0,V$117/NFM_fec!V$117)</f>
        <v>0.15763744586796913</v>
      </c>
      <c r="W255" s="308">
        <f>IF(W$117=0,0,W$117/NFM_fec!W$117)</f>
        <v>0.15763744586796918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0.75849841896575676</v>
      </c>
      <c r="C256" s="308">
        <f>IF(C$118=0,0,C$118/NFM_fec!C$118)</f>
        <v>0.75849841896575732</v>
      </c>
      <c r="D256" s="308">
        <f>IF(D$118=0,0,D$118/NFM_fec!D$118)</f>
        <v>0.75849841896575709</v>
      </c>
      <c r="E256" s="308">
        <f>IF(E$118=0,0,E$118/NFM_fec!E$118)</f>
        <v>0.75849841896575709</v>
      </c>
      <c r="F256" s="308">
        <f>IF(F$118=0,0,F$118/NFM_fec!F$118)</f>
        <v>0.7584984189657572</v>
      </c>
      <c r="G256" s="308">
        <f>IF(G$118=0,0,G$118/NFM_fec!G$118)</f>
        <v>0.7584984189657572</v>
      </c>
      <c r="H256" s="308">
        <f>IF(H$118=0,0,H$118/NFM_fec!H$118)</f>
        <v>0.75849841896575709</v>
      </c>
      <c r="I256" s="308">
        <f>IF(I$118=0,0,I$118/NFM_fec!I$118)</f>
        <v>0.75849841896575709</v>
      </c>
      <c r="J256" s="308">
        <f>IF(J$118=0,0,J$118/NFM_fec!J$118)</f>
        <v>0.7584984189657572</v>
      </c>
      <c r="K256" s="308">
        <f>IF(K$118=0,0,K$118/NFM_fec!K$118)</f>
        <v>0.75849841896575709</v>
      </c>
      <c r="L256" s="308">
        <f>IF(L$118=0,0,L$118/NFM_fec!L$118)</f>
        <v>0.75849841896575698</v>
      </c>
      <c r="M256" s="308">
        <f>IF(M$118=0,0,M$118/NFM_fec!M$118)</f>
        <v>0.7584984189657572</v>
      </c>
      <c r="N256" s="308">
        <f>IF(N$118=0,0,N$118/NFM_fec!N$118)</f>
        <v>0.75849841896575743</v>
      </c>
      <c r="O256" s="308">
        <f>IF(O$118=0,0,O$118/NFM_fec!O$118)</f>
        <v>0.75849841896575732</v>
      </c>
      <c r="P256" s="308">
        <f>IF(P$118=0,0,P$118/NFM_fec!P$118)</f>
        <v>0.75849841896575698</v>
      </c>
      <c r="Q256" s="308">
        <f>IF(Q$118=0,0,Q$118/NFM_fec!Q$118)</f>
        <v>0.7584984189657572</v>
      </c>
      <c r="R256" s="308">
        <f>IF(R$118=0,0,R$118/NFM_fec!R$118)</f>
        <v>0.75849841896575698</v>
      </c>
      <c r="S256" s="308">
        <f>IF(S$118=0,0,S$118/NFM_fec!S$118)</f>
        <v>0.75849841896575709</v>
      </c>
      <c r="T256" s="308">
        <f>IF(T$118=0,0,T$118/NFM_fec!T$118)</f>
        <v>0.75849841896575709</v>
      </c>
      <c r="U256" s="308">
        <f>IF(U$118=0,0,U$118/NFM_fec!U$118)</f>
        <v>0.75849841896575709</v>
      </c>
      <c r="V256" s="308">
        <f>IF(V$118=0,0,V$118/NFM_fec!V$118)</f>
        <v>0.75849841896575698</v>
      </c>
      <c r="W256" s="308">
        <f>IF(W$118=0,0,W$118/NFM_fec!W$118)</f>
        <v>0.75849841896575676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0.57403737734756333</v>
      </c>
      <c r="C257" s="308">
        <f>IF(C$119=0,0,C$119/NFM_fec!C$119)</f>
        <v>0.57403737734756344</v>
      </c>
      <c r="D257" s="308">
        <f>IF(D$119=0,0,D$119/NFM_fec!D$119)</f>
        <v>0.57403737734756333</v>
      </c>
      <c r="E257" s="308">
        <f>IF(E$119=0,0,E$119/NFM_fec!E$119)</f>
        <v>0.57403737734756333</v>
      </c>
      <c r="F257" s="308">
        <f>IF(F$119=0,0,F$119/NFM_fec!F$119)</f>
        <v>0.58178585753803547</v>
      </c>
      <c r="G257" s="308">
        <f>IF(G$119=0,0,G$119/NFM_fec!G$119)</f>
        <v>0.58875948970946068</v>
      </c>
      <c r="H257" s="308">
        <f>IF(H$119=0,0,H$119/NFM_fec!H$119)</f>
        <v>0.59503575866374303</v>
      </c>
      <c r="I257" s="308">
        <f>IF(I$119=0,0,I$119/NFM_fec!I$119)</f>
        <v>0.59523742516099898</v>
      </c>
      <c r="J257" s="308">
        <f>IF(J$119=0,0,J$119/NFM_fec!J$119)</f>
        <v>0.59523742516099909</v>
      </c>
      <c r="K257" s="308">
        <f>IF(K$119=0,0,K$119/NFM_fec!K$119)</f>
        <v>0.59523742516099942</v>
      </c>
      <c r="L257" s="308">
        <f>IF(L$119=0,0,L$119/NFM_fec!L$119)</f>
        <v>0.5952374251609992</v>
      </c>
      <c r="M257" s="308">
        <f>IF(M$119=0,0,M$119/NFM_fec!M$119)</f>
        <v>0.59523742516099887</v>
      </c>
      <c r="N257" s="308">
        <f>IF(N$119=0,0,N$119/NFM_fec!N$119)</f>
        <v>0.59523742516099909</v>
      </c>
      <c r="O257" s="308">
        <f>IF(O$119=0,0,O$119/NFM_fec!O$119)</f>
        <v>0.60086590057012801</v>
      </c>
      <c r="P257" s="308">
        <f>IF(P$119=0,0,P$119/NFM_fec!P$119)</f>
        <v>0.60186510975948349</v>
      </c>
      <c r="Q257" s="308">
        <f>IF(Q$119=0,0,Q$119/NFM_fec!Q$119)</f>
        <v>0.60186510975948349</v>
      </c>
      <c r="R257" s="308">
        <f>IF(R$119=0,0,R$119/NFM_fec!R$119)</f>
        <v>0.6018651097594836</v>
      </c>
      <c r="S257" s="308">
        <f>IF(S$119=0,0,S$119/NFM_fec!S$119)</f>
        <v>0.6018651097594836</v>
      </c>
      <c r="T257" s="308">
        <f>IF(T$119=0,0,T$119/NFM_fec!T$119)</f>
        <v>0.60186510975948349</v>
      </c>
      <c r="U257" s="308">
        <f>IF(U$119=0,0,U$119/NFM_fec!U$119)</f>
        <v>0.60186510975948337</v>
      </c>
      <c r="V257" s="308">
        <f>IF(V$119=0,0,V$119/NFM_fec!V$119)</f>
        <v>0.60186510975948349</v>
      </c>
      <c r="W257" s="308">
        <f>IF(W$119=0,0,W$119/NFM_fec!W$119)</f>
        <v>0.60186510975948337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1.0056110617685157</v>
      </c>
      <c r="C258" s="309">
        <f>IF(C$120=0,0,C$120/NFM_fec!C$120)</f>
        <v>1.0131722513204982</v>
      </c>
      <c r="D258" s="309">
        <f>IF(D$120=0,0,D$120/NFM_fec!D$120)</f>
        <v>0.99247739109029831</v>
      </c>
      <c r="E258" s="309">
        <f>IF(E$120=0,0,E$120/NFM_fec!E$120)</f>
        <v>0.98592330534203765</v>
      </c>
      <c r="F258" s="309">
        <f>IF(F$120=0,0,F$120/NFM_fec!F$120)</f>
        <v>1.0049626673060688</v>
      </c>
      <c r="G258" s="309">
        <f>IF(G$120=0,0,G$120/NFM_fec!G$120)</f>
        <v>1.0277209495237658</v>
      </c>
      <c r="H258" s="309">
        <f>IF(H$120=0,0,H$120/NFM_fec!H$120)</f>
        <v>0.86424972017967383</v>
      </c>
      <c r="I258" s="309">
        <f>IF(I$120=0,0,I$120/NFM_fec!I$120)</f>
        <v>0.91143764604983579</v>
      </c>
      <c r="J258" s="309">
        <f>IF(J$120=0,0,J$120/NFM_fec!J$120)</f>
        <v>0.9098064233876183</v>
      </c>
      <c r="K258" s="309">
        <f>IF(K$120=0,0,K$120/NFM_fec!K$120)</f>
        <v>0.90433806995450539</v>
      </c>
      <c r="L258" s="309">
        <f>IF(L$120=0,0,L$120/NFM_fec!L$120)</f>
        <v>0.91123131580865935</v>
      </c>
      <c r="M258" s="309">
        <f>IF(M$120=0,0,M$120/NFM_fec!M$120)</f>
        <v>0.91745005121416212</v>
      </c>
      <c r="N258" s="309">
        <f>IF(N$120=0,0,N$120/NFM_fec!N$120)</f>
        <v>0.91187709244657056</v>
      </c>
      <c r="O258" s="309">
        <f>IF(O$120=0,0,O$120/NFM_fec!O$120)</f>
        <v>0.9145324989397382</v>
      </c>
      <c r="P258" s="309">
        <f>IF(P$120=0,0,P$120/NFM_fec!P$120)</f>
        <v>0.90947555231416499</v>
      </c>
      <c r="Q258" s="309">
        <f>IF(Q$120=0,0,Q$120/NFM_fec!Q$120)</f>
        <v>0.90271396788848268</v>
      </c>
      <c r="R258" s="309">
        <f>IF(R$120=0,0,R$120/NFM_fec!R$120)</f>
        <v>0.90354215247822223</v>
      </c>
      <c r="S258" s="309">
        <f>IF(S$120=0,0,S$120/NFM_fec!S$120)</f>
        <v>0.90596286058545661</v>
      </c>
      <c r="T258" s="309">
        <f>IF(T$120=0,0,T$120/NFM_fec!T$120)</f>
        <v>0.91820839395454767</v>
      </c>
      <c r="U258" s="309">
        <f>IF(U$120=0,0,U$120/NFM_fec!U$120)</f>
        <v>0.91112055629934485</v>
      </c>
      <c r="V258" s="309">
        <f>IF(V$120=0,0,V$120/NFM_fec!V$120)</f>
        <v>0.92155134243097669</v>
      </c>
      <c r="W258" s="309">
        <f>IF(W$120=0,0,W$120/NFM_fec!W$120)</f>
        <v>0.91251396708678878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0.36386383728995181</v>
      </c>
      <c r="C259" s="310">
        <f>IF(C$126=0,0,C$126/NFM_fec!C$126)</f>
        <v>0.36224082500879634</v>
      </c>
      <c r="D259" s="310">
        <f>IF(D$126=0,0,D$126/NFM_fec!D$126)</f>
        <v>0.36678024161137518</v>
      </c>
      <c r="E259" s="310">
        <f>IF(E$126=0,0,E$126/NFM_fec!E$126)</f>
        <v>0.36685014343235439</v>
      </c>
      <c r="F259" s="310">
        <f>IF(F$126=0,0,F$126/NFM_fec!F$126)</f>
        <v>0.37069613756580583</v>
      </c>
      <c r="G259" s="310">
        <f>IF(G$126=0,0,G$126/NFM_fec!G$126)</f>
        <v>0.37594128871563426</v>
      </c>
      <c r="H259" s="310">
        <f>IF(H$126=0,0,H$126/NFM_fec!H$126)</f>
        <v>0.37119089432490093</v>
      </c>
      <c r="I259" s="310">
        <f>IF(I$126=0,0,I$126/NFM_fec!I$126)</f>
        <v>0.39690943351753732</v>
      </c>
      <c r="J259" s="310">
        <f>IF(J$126=0,0,J$126/NFM_fec!J$126)</f>
        <v>0.39920296627038232</v>
      </c>
      <c r="K259" s="310">
        <f>IF(K$126=0,0,K$126/NFM_fec!K$126)</f>
        <v>0.40602531447432977</v>
      </c>
      <c r="L259" s="310">
        <f>IF(L$126=0,0,L$126/NFM_fec!L$126)</f>
        <v>0.39985682700499775</v>
      </c>
      <c r="M259" s="310">
        <f>IF(M$126=0,0,M$126/NFM_fec!M$126)</f>
        <v>0.41146864561590385</v>
      </c>
      <c r="N259" s="310">
        <f>IF(N$126=0,0,N$126/NFM_fec!N$126)</f>
        <v>0.41853354251337838</v>
      </c>
      <c r="O259" s="310">
        <f>IF(O$126=0,0,O$126/NFM_fec!O$126)</f>
        <v>0.42251733960531163</v>
      </c>
      <c r="P259" s="310">
        <f>IF(P$126=0,0,P$126/NFM_fec!P$126)</f>
        <v>0.42884289106273227</v>
      </c>
      <c r="Q259" s="310">
        <f>IF(Q$126=0,0,Q$126/NFM_fec!Q$126)</f>
        <v>0.43174750997684586</v>
      </c>
      <c r="R259" s="310">
        <f>IF(R$126=0,0,R$126/NFM_fec!R$126)</f>
        <v>0.43278176197867479</v>
      </c>
      <c r="S259" s="310">
        <f>IF(S$126=0,0,S$126/NFM_fec!S$126)</f>
        <v>0.43395000097911285</v>
      </c>
      <c r="T259" s="310">
        <f>IF(T$126=0,0,T$126/NFM_fec!T$126)</f>
        <v>0.43965192685786886</v>
      </c>
      <c r="U259" s="310">
        <f>IF(U$126=0,0,U$126/NFM_fec!U$126)</f>
        <v>0.4360141572258821</v>
      </c>
      <c r="V259" s="310">
        <f>IF(V$126=0,0,V$126/NFM_fec!V$126)</f>
        <v>0.44105531670631404</v>
      </c>
      <c r="W259" s="310">
        <f>IF(W$126=0,0,W$126/NFM_fec!W$126)</f>
        <v>0.43704358931947457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0.48515178305326878</v>
      </c>
      <c r="C260" s="310">
        <f>IF(C$134=0,0,C$134/NFM_fec!C$134)</f>
        <v>0.48298776667839532</v>
      </c>
      <c r="D260" s="310">
        <f>IF(D$134=0,0,D$134/NFM_fec!D$134)</f>
        <v>0.48904032214850029</v>
      </c>
      <c r="E260" s="310">
        <f>IF(E$134=0,0,E$134/NFM_fec!E$134)</f>
        <v>0.48913352457647258</v>
      </c>
      <c r="F260" s="310">
        <f>IF(F$134=0,0,F$134/NFM_fec!F$134)</f>
        <v>0.49426151675440777</v>
      </c>
      <c r="G260" s="310">
        <f>IF(G$134=0,0,G$134/NFM_fec!G$134)</f>
        <v>0.50125505162084594</v>
      </c>
      <c r="H260" s="310">
        <f>IF(H$134=0,0,H$134/NFM_fec!H$134)</f>
        <v>0.49492119243320137</v>
      </c>
      <c r="I260" s="310">
        <f>IF(I$134=0,0,I$134/NFM_fec!I$134)</f>
        <v>0.52921257802338317</v>
      </c>
      <c r="J260" s="310">
        <f>IF(J$134=0,0,J$134/NFM_fec!J$134)</f>
        <v>0.53227062169384309</v>
      </c>
      <c r="K260" s="310">
        <f>IF(K$134=0,0,K$134/NFM_fec!K$134)</f>
        <v>0.5415884663424918</v>
      </c>
      <c r="L260" s="310">
        <f>IF(L$134=0,0,L$134/NFM_fec!L$134)</f>
        <v>0.53334660285769153</v>
      </c>
      <c r="M260" s="310">
        <f>IF(M$134=0,0,M$134/NFM_fec!M$134)</f>
        <v>0.5487809080538425</v>
      </c>
      <c r="N260" s="310">
        <f>IF(N$134=0,0,N$134/NFM_fec!N$134)</f>
        <v>0.55819149749930363</v>
      </c>
      <c r="O260" s="310">
        <f>IF(O$134=0,0,O$134/NFM_fec!O$134)</f>
        <v>0.56337580169196966</v>
      </c>
      <c r="P260" s="310">
        <f>IF(P$134=0,0,P$134/NFM_fec!P$134)</f>
        <v>0.5717905214169765</v>
      </c>
      <c r="Q260" s="310">
        <f>IF(Q$134=0,0,Q$134/NFM_fec!Q$134)</f>
        <v>0.57567178742334368</v>
      </c>
      <c r="R260" s="310">
        <f>IF(R$134=0,0,R$134/NFM_fec!R$134)</f>
        <v>0.57704234930489984</v>
      </c>
      <c r="S260" s="310">
        <f>IF(S$134=0,0,S$134/NFM_fec!S$134)</f>
        <v>0.57861082141806397</v>
      </c>
      <c r="T260" s="310">
        <f>IF(T$134=0,0,T$134/NFM_fec!T$134)</f>
        <v>0.58620256914382507</v>
      </c>
      <c r="U260" s="310">
        <f>IF(U$134=0,0,U$134/NFM_fec!U$134)</f>
        <v>0.58135220963450973</v>
      </c>
      <c r="V260" s="310">
        <f>IF(V$134=0,0,V$134/NFM_fec!V$134)</f>
        <v>0.58807375560841879</v>
      </c>
      <c r="W260" s="310">
        <f>IF(W$134=0,0,W$134/NFM_fec!W$134)</f>
        <v>0.58272478575929942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0.61995861624647763</v>
      </c>
      <c r="C261" s="311">
        <f>IF(C$141=0,0,C$141/NFM_fec!C$141)</f>
        <v>0.61693217960937197</v>
      </c>
      <c r="D261" s="311">
        <f>IF(D$141=0,0,D$141/NFM_fec!D$141)</f>
        <v>0.61514706678371378</v>
      </c>
      <c r="E261" s="311">
        <f>IF(E$141=0,0,E$141/NFM_fec!E$141)</f>
        <v>0.61585765150460281</v>
      </c>
      <c r="F261" s="311">
        <f>IF(F$141=0,0,F$141/NFM_fec!F$141)</f>
        <v>0.62565790327195603</v>
      </c>
      <c r="G261" s="311">
        <f>IF(G$141=0,0,G$141/NFM_fec!G$141)</f>
        <v>0.64095259143607908</v>
      </c>
      <c r="H261" s="311">
        <f>IF(H$141=0,0,H$141/NFM_fec!H$141)</f>
        <v>0.60866772576806349</v>
      </c>
      <c r="I261" s="311">
        <f>IF(I$141=0,0,I$141/NFM_fec!I$141)</f>
        <v>0.63207135134999226</v>
      </c>
      <c r="J261" s="311">
        <f>IF(J$141=0,0,J$141/NFM_fec!J$141)</f>
        <v>0.63427516773669301</v>
      </c>
      <c r="K261" s="311">
        <f>IF(K$141=0,0,K$141/NFM_fec!K$141)</f>
        <v>0.63951219033983542</v>
      </c>
      <c r="L261" s="311">
        <f>IF(L$141=0,0,L$141/NFM_fec!L$141)</f>
        <v>0.63461000783521315</v>
      </c>
      <c r="M261" s="311">
        <f>IF(M$141=0,0,M$141/NFM_fec!M$141)</f>
        <v>0.64326210878808565</v>
      </c>
      <c r="N261" s="311">
        <f>IF(N$141=0,0,N$141/NFM_fec!N$141)</f>
        <v>0.64922802692876835</v>
      </c>
      <c r="O261" s="311">
        <f>IF(O$141=0,0,O$141/NFM_fec!O$141)</f>
        <v>0.65515846135074274</v>
      </c>
      <c r="P261" s="311">
        <f>IF(P$141=0,0,P$141/NFM_fec!P$141)</f>
        <v>0.66313669422338084</v>
      </c>
      <c r="Q261" s="311">
        <f>IF(Q$141=0,0,Q$141/NFM_fec!Q$141)</f>
        <v>0.66745053192330539</v>
      </c>
      <c r="R261" s="311">
        <f>IF(R$141=0,0,R$141/NFM_fec!R$141)</f>
        <v>0.66833245125172391</v>
      </c>
      <c r="S261" s="311">
        <f>IF(S$141=0,0,S$141/NFM_fec!S$141)</f>
        <v>0.66894225584022327</v>
      </c>
      <c r="T261" s="311">
        <f>IF(T$141=0,0,T$141/NFM_fec!T$141)</f>
        <v>0.67218048006039188</v>
      </c>
      <c r="U261" s="311">
        <f>IF(U$141=0,0,U$141/NFM_fec!U$141)</f>
        <v>0.67007119094668832</v>
      </c>
      <c r="V261" s="311">
        <f>IF(V$141=0,0,V$141/NFM_fec!V$141)</f>
        <v>0.67274487525493154</v>
      </c>
      <c r="W261" s="311">
        <f>IF(W$141=0,0,W$141/NFM_fec!W$141)</f>
        <v>0.67081941212297536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IE: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1279.5707694973539</v>
      </c>
      <c r="C5" s="225">
        <v>1133.6842940784979</v>
      </c>
      <c r="D5" s="225">
        <v>1157.990559974465</v>
      </c>
      <c r="E5" s="225">
        <v>1147.506972694697</v>
      </c>
      <c r="F5" s="225">
        <v>1173.8335786843729</v>
      </c>
      <c r="G5" s="225">
        <v>1105.039722966425</v>
      </c>
      <c r="H5" s="225">
        <v>1439.428634270477</v>
      </c>
      <c r="I5" s="225">
        <v>1114.5169699921289</v>
      </c>
      <c r="J5" s="225">
        <v>1121.782799769936</v>
      </c>
      <c r="K5" s="225">
        <v>867.13885555703553</v>
      </c>
      <c r="L5" s="225">
        <v>1154.298372686912</v>
      </c>
      <c r="M5" s="225">
        <v>945.84232051019342</v>
      </c>
      <c r="N5" s="225">
        <v>798.44772429634031</v>
      </c>
      <c r="O5" s="225">
        <v>926.58564771662896</v>
      </c>
      <c r="P5" s="225">
        <v>861.46643241477409</v>
      </c>
      <c r="Q5" s="225">
        <v>842.29144061820159</v>
      </c>
      <c r="R5" s="225">
        <v>841.30487619185988</v>
      </c>
      <c r="S5" s="225">
        <v>868.64705550466317</v>
      </c>
      <c r="T5" s="225">
        <v>897.12246198888829</v>
      </c>
      <c r="U5" s="225">
        <v>940.5638928841521</v>
      </c>
      <c r="V5" s="225">
        <v>900.82694040417653</v>
      </c>
      <c r="W5" s="225">
        <v>921.73521928863306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0.27849890530311888</v>
      </c>
      <c r="C10" s="262">
        <v>0.1473994249015996</v>
      </c>
      <c r="D10" s="262">
        <v>0.44030976333198851</v>
      </c>
      <c r="E10" s="262">
        <v>0.51885713482901741</v>
      </c>
      <c r="F10" s="262">
        <v>0.58072179982597438</v>
      </c>
      <c r="G10" s="262">
        <v>0.34782723042152852</v>
      </c>
      <c r="H10" s="262">
        <v>2.694994451185019</v>
      </c>
      <c r="I10" s="262">
        <v>1.903129430583683</v>
      </c>
      <c r="J10" s="262">
        <v>1.958562213076239</v>
      </c>
      <c r="K10" s="262">
        <v>1.6222689607603491</v>
      </c>
      <c r="L10" s="262">
        <v>2.0036260259122018</v>
      </c>
      <c r="M10" s="262">
        <v>1.691299871420179</v>
      </c>
      <c r="N10" s="262">
        <v>1.543623239757886</v>
      </c>
      <c r="O10" s="262">
        <v>1.868499518697571</v>
      </c>
      <c r="P10" s="262">
        <v>1.866453761215791</v>
      </c>
      <c r="Q10" s="262">
        <v>1.941690303468822</v>
      </c>
      <c r="R10" s="262">
        <v>1.944468541436895</v>
      </c>
      <c r="S10" s="262">
        <v>1.9950494542777011</v>
      </c>
      <c r="T10" s="262">
        <v>1.9935474710976531</v>
      </c>
      <c r="U10" s="262">
        <v>2.1275490896357532</v>
      </c>
      <c r="V10" s="262">
        <v>1.9782328959069351</v>
      </c>
      <c r="W10" s="262">
        <v>2.0834348505470319</v>
      </c>
      <c r="DA10" s="68" t="s">
        <v>796</v>
      </c>
    </row>
    <row r="11" spans="1:105" ht="12" customHeight="1" x14ac:dyDescent="0.25">
      <c r="A11" s="37" t="s">
        <v>160</v>
      </c>
      <c r="B11" s="228">
        <v>0.27815948190091738</v>
      </c>
      <c r="C11" s="228">
        <v>0.13575353169707799</v>
      </c>
      <c r="D11" s="228">
        <v>0.1891483836259828</v>
      </c>
      <c r="E11" s="228">
        <v>0.20020965914735031</v>
      </c>
      <c r="F11" s="228">
        <v>0.15051842753674041</v>
      </c>
      <c r="G11" s="228">
        <v>0.1197713541390043</v>
      </c>
      <c r="H11" s="228">
        <v>3.6543488931503762E-2</v>
      </c>
      <c r="I11" s="228">
        <v>1.7718682550540071E-2</v>
      </c>
      <c r="J11" s="228">
        <v>3.458274475649855E-2</v>
      </c>
      <c r="K11" s="228">
        <v>4.1191581829918077E-2</v>
      </c>
      <c r="L11" s="228">
        <v>4.515172704858933E-2</v>
      </c>
      <c r="M11" s="228">
        <v>2.5640918327717501E-2</v>
      </c>
      <c r="N11" s="228">
        <v>2.6639290477629411E-2</v>
      </c>
      <c r="O11" s="228">
        <v>2.867297292264908E-2</v>
      </c>
      <c r="P11" s="228">
        <v>2.8967158409046481E-2</v>
      </c>
      <c r="Q11" s="228">
        <v>1.708682303678534E-2</v>
      </c>
      <c r="R11" s="228">
        <v>1.5453006001680271E-2</v>
      </c>
      <c r="S11" s="228">
        <v>1.8376544150750459E-2</v>
      </c>
      <c r="T11" s="228">
        <v>1.8667384069038489E-2</v>
      </c>
      <c r="U11" s="228">
        <v>1.0532838815440969E-2</v>
      </c>
      <c r="V11" s="228">
        <v>3.3594579376166903E-2</v>
      </c>
      <c r="W11" s="228">
        <v>1.1572447193065881E-2</v>
      </c>
      <c r="DA11" s="69" t="s">
        <v>797</v>
      </c>
    </row>
    <row r="12" spans="1:105" ht="12" customHeight="1" x14ac:dyDescent="0.25">
      <c r="A12" s="37" t="s">
        <v>162</v>
      </c>
      <c r="B12" s="228">
        <v>3.3942340220153829E-4</v>
      </c>
      <c r="C12" s="228">
        <v>1.1645893204521571E-2</v>
      </c>
      <c r="D12" s="228">
        <v>0.25116137970600572</v>
      </c>
      <c r="E12" s="228">
        <v>0.31864747568166712</v>
      </c>
      <c r="F12" s="228">
        <v>0.43020337228923411</v>
      </c>
      <c r="G12" s="228">
        <v>0.22805587628252419</v>
      </c>
      <c r="H12" s="228">
        <v>2.6584509622535148</v>
      </c>
      <c r="I12" s="228">
        <v>1.885410748033143</v>
      </c>
      <c r="J12" s="228">
        <v>1.9239794683197411</v>
      </c>
      <c r="K12" s="228">
        <v>1.5810773789304311</v>
      </c>
      <c r="L12" s="228">
        <v>1.958474298863613</v>
      </c>
      <c r="M12" s="228">
        <v>1.665658953092461</v>
      </c>
      <c r="N12" s="228">
        <v>1.516983949280257</v>
      </c>
      <c r="O12" s="228">
        <v>1.8398265457749221</v>
      </c>
      <c r="P12" s="228">
        <v>1.8374866028067449</v>
      </c>
      <c r="Q12" s="228">
        <v>1.924603480432036</v>
      </c>
      <c r="R12" s="228">
        <v>1.929015535435215</v>
      </c>
      <c r="S12" s="228">
        <v>1.97667291012695</v>
      </c>
      <c r="T12" s="228">
        <v>1.974880087028615</v>
      </c>
      <c r="U12" s="228">
        <v>2.1170162508203121</v>
      </c>
      <c r="V12" s="228">
        <v>1.9446383165307679</v>
      </c>
      <c r="W12" s="228">
        <v>2.071862403353967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769.50272606893668</v>
      </c>
      <c r="C16" s="296">
        <v>680.26144514146597</v>
      </c>
      <c r="D16" s="296">
        <v>699.31292722444368</v>
      </c>
      <c r="E16" s="296">
        <v>693.48425568334517</v>
      </c>
      <c r="F16" s="296">
        <v>702.89551788788572</v>
      </c>
      <c r="G16" s="296">
        <v>661.04734695779609</v>
      </c>
      <c r="H16" s="296">
        <v>818.31585059654037</v>
      </c>
      <c r="I16" s="296">
        <v>661.79916573381047</v>
      </c>
      <c r="J16" s="296">
        <v>667.39079739710996</v>
      </c>
      <c r="K16" s="296">
        <v>518.8159020318559</v>
      </c>
      <c r="L16" s="296">
        <v>688.89032733437159</v>
      </c>
      <c r="M16" s="296">
        <v>574.40912138689691</v>
      </c>
      <c r="N16" s="296">
        <v>486.97293955826279</v>
      </c>
      <c r="O16" s="296">
        <v>560.35151739584626</v>
      </c>
      <c r="P16" s="296">
        <v>521.61218578668115</v>
      </c>
      <c r="Q16" s="296">
        <v>506.97413420252121</v>
      </c>
      <c r="R16" s="296">
        <v>507.42271165705517</v>
      </c>
      <c r="S16" s="296">
        <v>526.13376931195251</v>
      </c>
      <c r="T16" s="296">
        <v>554.62476541776948</v>
      </c>
      <c r="U16" s="296">
        <v>574.18826938669008</v>
      </c>
      <c r="V16" s="296">
        <v>560.25118970451717</v>
      </c>
      <c r="W16" s="296">
        <v>564.13771444768747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2.2830478479897041</v>
      </c>
      <c r="L17" s="231">
        <v>2.9529004795339251</v>
      </c>
      <c r="M17" s="231">
        <v>1.744187620177637</v>
      </c>
      <c r="N17" s="231">
        <v>1.3367892614898049</v>
      </c>
      <c r="O17" s="231">
        <v>0.20015974674444709</v>
      </c>
      <c r="P17" s="231">
        <v>0</v>
      </c>
      <c r="Q17" s="231">
        <v>7.5596676046924882E-2</v>
      </c>
      <c r="R17" s="231">
        <v>0</v>
      </c>
      <c r="S17" s="231">
        <v>0.1005652278199282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10.940294967360289</v>
      </c>
      <c r="C19" s="231">
        <v>15.19192854603908</v>
      </c>
      <c r="D19" s="231">
        <v>17.150450827418108</v>
      </c>
      <c r="E19" s="231">
        <v>11.040639360868299</v>
      </c>
      <c r="F19" s="231">
        <v>2.2402718293250339</v>
      </c>
      <c r="G19" s="231">
        <v>4.0433218932880779</v>
      </c>
      <c r="H19" s="231">
        <v>4.2087743459688918</v>
      </c>
      <c r="I19" s="231">
        <v>4.3581287315776818</v>
      </c>
      <c r="J19" s="231">
        <v>3.617062534769778</v>
      </c>
      <c r="K19" s="231">
        <v>2.4045737835493548</v>
      </c>
      <c r="L19" s="231">
        <v>3.1785260543658489</v>
      </c>
      <c r="M19" s="231">
        <v>1.580641115866523</v>
      </c>
      <c r="N19" s="231">
        <v>2.86266991389367</v>
      </c>
      <c r="O19" s="231">
        <v>3.0640367904086911</v>
      </c>
      <c r="P19" s="231">
        <v>7.4939277777745579</v>
      </c>
      <c r="Q19" s="231">
        <v>5.9550538874628396</v>
      </c>
      <c r="R19" s="231">
        <v>2.4324244036447471</v>
      </c>
      <c r="S19" s="231">
        <v>3.5480735281464062</v>
      </c>
      <c r="T19" s="231">
        <v>2.6487529501830678</v>
      </c>
      <c r="U19" s="231">
        <v>1.8524669970728269</v>
      </c>
      <c r="V19" s="231">
        <v>3.660495805240652</v>
      </c>
      <c r="W19" s="231">
        <v>1.9329605442410489</v>
      </c>
      <c r="DA19" s="73" t="s">
        <v>805</v>
      </c>
    </row>
    <row r="20" spans="1:105" ht="12" customHeight="1" x14ac:dyDescent="0.25">
      <c r="A20" s="46" t="s">
        <v>160</v>
      </c>
      <c r="B20" s="231">
        <v>8.8779218829197841</v>
      </c>
      <c r="C20" s="231">
        <v>3.8012183277683511</v>
      </c>
      <c r="D20" s="231">
        <v>6.9908986933179547</v>
      </c>
      <c r="E20" s="231">
        <v>7.8021238513796654</v>
      </c>
      <c r="F20" s="231">
        <v>5.1708297561839824</v>
      </c>
      <c r="G20" s="231">
        <v>4.624441644799802</v>
      </c>
      <c r="H20" s="231">
        <v>2.534111472393167</v>
      </c>
      <c r="I20" s="231">
        <v>2.266816243767424</v>
      </c>
      <c r="J20" s="231">
        <v>4.7287662502673804</v>
      </c>
      <c r="K20" s="231">
        <v>6.7788528826487653</v>
      </c>
      <c r="L20" s="231">
        <v>6.224732684746531</v>
      </c>
      <c r="M20" s="231">
        <v>4.4670188104053121</v>
      </c>
      <c r="N20" s="231">
        <v>5.4476601960333921</v>
      </c>
      <c r="O20" s="231">
        <v>5.967698247110258</v>
      </c>
      <c r="P20" s="231">
        <v>6.827674508134403</v>
      </c>
      <c r="Q20" s="231">
        <v>4.3388011803398889</v>
      </c>
      <c r="R20" s="231">
        <v>3.9925490008255911</v>
      </c>
      <c r="S20" s="231">
        <v>4.7934421671488128</v>
      </c>
      <c r="T20" s="231">
        <v>5.1401545662494357</v>
      </c>
      <c r="U20" s="231">
        <v>2.7969983543025738</v>
      </c>
      <c r="V20" s="231">
        <v>9.3628991793190526</v>
      </c>
      <c r="W20" s="231">
        <v>3.1104714092012129</v>
      </c>
      <c r="DA20" s="73" t="s">
        <v>806</v>
      </c>
    </row>
    <row r="21" spans="1:105" ht="12" customHeight="1" x14ac:dyDescent="0.25">
      <c r="A21" s="46" t="s">
        <v>70</v>
      </c>
      <c r="B21" s="231">
        <v>671.33619995796255</v>
      </c>
      <c r="C21" s="231">
        <v>578.39819627087184</v>
      </c>
      <c r="D21" s="231">
        <v>584.06678767322569</v>
      </c>
      <c r="E21" s="231">
        <v>579.08993860686201</v>
      </c>
      <c r="F21" s="231">
        <v>600.00245678257522</v>
      </c>
      <c r="G21" s="231">
        <v>643.57421339443295</v>
      </c>
      <c r="H21" s="231">
        <v>627.22244764861239</v>
      </c>
      <c r="I21" s="231">
        <v>413.96668754460637</v>
      </c>
      <c r="J21" s="231">
        <v>395.96437046816379</v>
      </c>
      <c r="K21" s="231">
        <v>245.55556421883759</v>
      </c>
      <c r="L21" s="231">
        <v>404.13983774460911</v>
      </c>
      <c r="M21" s="231">
        <v>275.74941629159241</v>
      </c>
      <c r="N21" s="231">
        <v>165.3946899879065</v>
      </c>
      <c r="O21" s="231">
        <v>167.0419997678888</v>
      </c>
      <c r="P21" s="231">
        <v>71.666686547059783</v>
      </c>
      <c r="Q21" s="231">
        <v>6.8720791185103067</v>
      </c>
      <c r="R21" s="231">
        <v>1.5765721401014881</v>
      </c>
      <c r="S21" s="231">
        <v>0.68308697701532084</v>
      </c>
      <c r="T21" s="231">
        <v>2.018011889289741</v>
      </c>
      <c r="U21" s="231">
        <v>6.2235463588435316</v>
      </c>
      <c r="V21" s="231">
        <v>3.9504553616261782</v>
      </c>
      <c r="W21" s="231">
        <v>1.4312349717974131</v>
      </c>
      <c r="DA21" s="73" t="s">
        <v>807</v>
      </c>
    </row>
    <row r="22" spans="1:105" ht="12" customHeight="1" x14ac:dyDescent="0.25">
      <c r="A22" s="46" t="s">
        <v>34</v>
      </c>
      <c r="B22" s="231">
        <v>78.337475999036414</v>
      </c>
      <c r="C22" s="231">
        <v>82.544006740635069</v>
      </c>
      <c r="D22" s="231">
        <v>81.821899383789358</v>
      </c>
      <c r="E22" s="231">
        <v>83.133935849271538</v>
      </c>
      <c r="F22" s="231">
        <v>80.702982386912637</v>
      </c>
      <c r="G22" s="231">
        <v>0</v>
      </c>
      <c r="H22" s="231">
        <v>0</v>
      </c>
      <c r="I22" s="231">
        <v>0</v>
      </c>
      <c r="J22" s="231">
        <v>0</v>
      </c>
      <c r="K22" s="231">
        <v>1.5977146753579321</v>
      </c>
      <c r="L22" s="231">
        <v>2.3940496010530068</v>
      </c>
      <c r="M22" s="231">
        <v>0.685977941956319</v>
      </c>
      <c r="N22" s="231">
        <v>1.712166767635644</v>
      </c>
      <c r="O22" s="231">
        <v>1.155011999421395</v>
      </c>
      <c r="P22" s="231">
        <v>2.5209926279621571</v>
      </c>
      <c r="Q22" s="231">
        <v>1.0243259378919649</v>
      </c>
      <c r="R22" s="231">
        <v>1.0269347414823049</v>
      </c>
      <c r="S22" s="231">
        <v>1.4020107310419481</v>
      </c>
      <c r="T22" s="231">
        <v>1.025054285440828</v>
      </c>
      <c r="U22" s="231">
        <v>1.140987915910266</v>
      </c>
      <c r="V22" s="231">
        <v>1.301436220955527</v>
      </c>
      <c r="W22" s="231">
        <v>0.78266933477300293</v>
      </c>
      <c r="DA22" s="73" t="s">
        <v>808</v>
      </c>
    </row>
    <row r="23" spans="1:105" ht="12" customHeight="1" x14ac:dyDescent="0.25">
      <c r="A23" s="46" t="s">
        <v>162</v>
      </c>
      <c r="B23" s="231">
        <v>1.083326165761808E-2</v>
      </c>
      <c r="C23" s="231">
        <v>0.32609525615172719</v>
      </c>
      <c r="D23" s="231">
        <v>9.2828906466925449</v>
      </c>
      <c r="E23" s="231">
        <v>12.41761801496359</v>
      </c>
      <c r="F23" s="231">
        <v>14.77897713288881</v>
      </c>
      <c r="G23" s="231">
        <v>8.805370025275268</v>
      </c>
      <c r="H23" s="231">
        <v>184.3505171295659</v>
      </c>
      <c r="I23" s="231">
        <v>241.20753321385899</v>
      </c>
      <c r="J23" s="231">
        <v>263.08059814390901</v>
      </c>
      <c r="K23" s="231">
        <v>260.19614862347271</v>
      </c>
      <c r="L23" s="231">
        <v>270.00028077006323</v>
      </c>
      <c r="M23" s="231">
        <v>290.18187960689869</v>
      </c>
      <c r="N23" s="231">
        <v>310.21896343130379</v>
      </c>
      <c r="O23" s="231">
        <v>382.9226108442727</v>
      </c>
      <c r="P23" s="231">
        <v>433.10290432575022</v>
      </c>
      <c r="Q23" s="231">
        <v>488.70827740226929</v>
      </c>
      <c r="R23" s="231">
        <v>498.39423137100113</v>
      </c>
      <c r="S23" s="231">
        <v>515.60659068078019</v>
      </c>
      <c r="T23" s="231">
        <v>543.79279172660642</v>
      </c>
      <c r="U23" s="231">
        <v>562.17426976056083</v>
      </c>
      <c r="V23" s="231">
        <v>541.97590313737578</v>
      </c>
      <c r="W23" s="231">
        <v>556.88037818767486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509.78954452311473</v>
      </c>
      <c r="C27" s="263">
        <v>453.27544951213042</v>
      </c>
      <c r="D27" s="263">
        <v>458.23732298668921</v>
      </c>
      <c r="E27" s="263">
        <v>453.50385987652248</v>
      </c>
      <c r="F27" s="263">
        <v>470.35733899666099</v>
      </c>
      <c r="G27" s="263">
        <v>443.64454877820759</v>
      </c>
      <c r="H27" s="263">
        <v>618.41778922275194</v>
      </c>
      <c r="I27" s="263">
        <v>450.81467482773519</v>
      </c>
      <c r="J27" s="263">
        <v>452.43344015974981</v>
      </c>
      <c r="K27" s="263">
        <v>346.70068456441908</v>
      </c>
      <c r="L27" s="263">
        <v>463.40441932662782</v>
      </c>
      <c r="M27" s="263">
        <v>369.74189925187642</v>
      </c>
      <c r="N27" s="263">
        <v>309.93116149831968</v>
      </c>
      <c r="O27" s="263">
        <v>364.36563080208532</v>
      </c>
      <c r="P27" s="263">
        <v>337.98779286687721</v>
      </c>
      <c r="Q27" s="263">
        <v>333.37561611221139</v>
      </c>
      <c r="R27" s="263">
        <v>331.9376959933677</v>
      </c>
      <c r="S27" s="263">
        <v>340.5182367384329</v>
      </c>
      <c r="T27" s="263">
        <v>340.50414910002121</v>
      </c>
      <c r="U27" s="263">
        <v>364.24807440782621</v>
      </c>
      <c r="V27" s="263">
        <v>338.59751780375228</v>
      </c>
      <c r="W27" s="263">
        <v>355.51406999039841</v>
      </c>
      <c r="DA27" s="70" t="s">
        <v>813</v>
      </c>
    </row>
    <row r="28" spans="1:105" ht="12" customHeight="1" x14ac:dyDescent="0.25">
      <c r="A28" s="18" t="s">
        <v>33</v>
      </c>
      <c r="B28" s="297">
        <v>8.0693408527050217</v>
      </c>
      <c r="C28" s="297">
        <v>11.520708278288801</v>
      </c>
      <c r="D28" s="297">
        <v>12.72727265795829</v>
      </c>
      <c r="E28" s="297">
        <v>8.2034405536472956</v>
      </c>
      <c r="F28" s="297">
        <v>1.693572706432537</v>
      </c>
      <c r="G28" s="297">
        <v>2.7135691946546161</v>
      </c>
      <c r="H28" s="297">
        <v>3.1806556410634439</v>
      </c>
      <c r="I28" s="297">
        <v>2.9687380835621209</v>
      </c>
      <c r="J28" s="297">
        <v>2.4520566544538349</v>
      </c>
      <c r="K28" s="297">
        <v>1.618975503668151</v>
      </c>
      <c r="L28" s="297">
        <v>2.154864006518042</v>
      </c>
      <c r="M28" s="297">
        <v>1.0217670462602559</v>
      </c>
      <c r="N28" s="297">
        <v>1.833409051002201</v>
      </c>
      <c r="O28" s="297">
        <v>1.997203929196558</v>
      </c>
      <c r="P28" s="297">
        <v>4.8794048962786976</v>
      </c>
      <c r="Q28" s="297">
        <v>3.924433610640198</v>
      </c>
      <c r="R28" s="297">
        <v>1.594431448741114</v>
      </c>
      <c r="S28" s="297">
        <v>2.3029201407198538</v>
      </c>
      <c r="T28" s="297">
        <v>1.6291760117314611</v>
      </c>
      <c r="U28" s="297">
        <v>1.1774901625150309</v>
      </c>
      <c r="V28" s="297">
        <v>2.21743508403208</v>
      </c>
      <c r="W28" s="297">
        <v>1.2198251816068399</v>
      </c>
      <c r="DA28" s="122" t="s">
        <v>814</v>
      </c>
    </row>
    <row r="29" spans="1:105" ht="12" customHeight="1" x14ac:dyDescent="0.25">
      <c r="A29" s="18" t="s">
        <v>160</v>
      </c>
      <c r="B29" s="297">
        <v>6.5481760730125673</v>
      </c>
      <c r="C29" s="297">
        <v>2.8826312158848202</v>
      </c>
      <c r="D29" s="297">
        <v>5.1879145737544787</v>
      </c>
      <c r="E29" s="297">
        <v>5.797151515865937</v>
      </c>
      <c r="F29" s="297">
        <v>3.9089792720916492</v>
      </c>
      <c r="G29" s="297">
        <v>3.103572438948679</v>
      </c>
      <c r="H29" s="297">
        <v>1.9150791387689401</v>
      </c>
      <c r="I29" s="297">
        <v>1.5441452342949531</v>
      </c>
      <c r="J29" s="297">
        <v>3.2056959590450829</v>
      </c>
      <c r="K29" s="297">
        <v>4.5641339163977959</v>
      </c>
      <c r="L29" s="297">
        <v>4.2200227977155418</v>
      </c>
      <c r="M29" s="297">
        <v>2.887595779763497</v>
      </c>
      <c r="N29" s="297">
        <v>3.488977007693884</v>
      </c>
      <c r="O29" s="297">
        <v>3.8898718268321639</v>
      </c>
      <c r="P29" s="297">
        <v>4.4455977443489161</v>
      </c>
      <c r="Q29" s="297">
        <v>2.8593086651757829</v>
      </c>
      <c r="R29" s="297">
        <v>2.617078532026583</v>
      </c>
      <c r="S29" s="297">
        <v>3.111241754865719</v>
      </c>
      <c r="T29" s="297">
        <v>3.1615694907849892</v>
      </c>
      <c r="U29" s="297">
        <v>1.7778659765416249</v>
      </c>
      <c r="V29" s="297">
        <v>5.6718057424770949</v>
      </c>
      <c r="W29" s="297">
        <v>1.9629119502289221</v>
      </c>
      <c r="DA29" s="122" t="s">
        <v>815</v>
      </c>
    </row>
    <row r="30" spans="1:105" ht="12" customHeight="1" x14ac:dyDescent="0.25">
      <c r="A30" s="18" t="s">
        <v>70</v>
      </c>
      <c r="B30" s="297">
        <v>495.1640372021543</v>
      </c>
      <c r="C30" s="297">
        <v>438.62481762807539</v>
      </c>
      <c r="D30" s="297">
        <v>433.43334422970707</v>
      </c>
      <c r="E30" s="297">
        <v>430.2767014937661</v>
      </c>
      <c r="F30" s="297">
        <v>453.58236054130532</v>
      </c>
      <c r="G30" s="297">
        <v>431.91791453463281</v>
      </c>
      <c r="H30" s="297">
        <v>474.00465131278497</v>
      </c>
      <c r="I30" s="297">
        <v>281.99228300326962</v>
      </c>
      <c r="J30" s="297">
        <v>268.42971615775048</v>
      </c>
      <c r="K30" s="297">
        <v>165.3301079715234</v>
      </c>
      <c r="L30" s="297">
        <v>273.98434842455532</v>
      </c>
      <c r="M30" s="297">
        <v>178.251510582648</v>
      </c>
      <c r="N30" s="297">
        <v>105.9277285654926</v>
      </c>
      <c r="O30" s="297">
        <v>108.8815053793069</v>
      </c>
      <c r="P30" s="297">
        <v>46.663217421831142</v>
      </c>
      <c r="Q30" s="297">
        <v>4.5287614146428341</v>
      </c>
      <c r="R30" s="297">
        <v>1.0334282938537811</v>
      </c>
      <c r="S30" s="297">
        <v>0.44336588426166079</v>
      </c>
      <c r="T30" s="297">
        <v>1.2412243131970859</v>
      </c>
      <c r="U30" s="297">
        <v>3.9558948283959121</v>
      </c>
      <c r="V30" s="297">
        <v>2.3930851946971772</v>
      </c>
      <c r="W30" s="297">
        <v>0.90320336056333106</v>
      </c>
      <c r="DA30" s="122" t="s">
        <v>816</v>
      </c>
    </row>
    <row r="31" spans="1:105" ht="12" customHeight="1" x14ac:dyDescent="0.25">
      <c r="A31" s="18" t="s">
        <v>162</v>
      </c>
      <c r="B31" s="297">
        <v>7.9903952427850151E-3</v>
      </c>
      <c r="C31" s="297">
        <v>0.24729238988142929</v>
      </c>
      <c r="D31" s="297">
        <v>6.8887915252693661</v>
      </c>
      <c r="E31" s="297">
        <v>9.2265663132431257</v>
      </c>
      <c r="F31" s="297">
        <v>11.172426476831641</v>
      </c>
      <c r="G31" s="297">
        <v>5.9094926099715579</v>
      </c>
      <c r="H31" s="297">
        <v>139.31740313013461</v>
      </c>
      <c r="I31" s="297">
        <v>164.30950850660861</v>
      </c>
      <c r="J31" s="297">
        <v>178.34597138850029</v>
      </c>
      <c r="K31" s="297">
        <v>175.1874671728298</v>
      </c>
      <c r="L31" s="297">
        <v>183.0451840978389</v>
      </c>
      <c r="M31" s="297">
        <v>187.5810258432046</v>
      </c>
      <c r="N31" s="297">
        <v>198.681046874131</v>
      </c>
      <c r="O31" s="297">
        <v>249.59704966674971</v>
      </c>
      <c r="P31" s="297">
        <v>281.99957280441839</v>
      </c>
      <c r="Q31" s="297">
        <v>322.06311242175258</v>
      </c>
      <c r="R31" s="297">
        <v>326.69275771874618</v>
      </c>
      <c r="S31" s="297">
        <v>334.66070895858559</v>
      </c>
      <c r="T31" s="297">
        <v>334.47217928430757</v>
      </c>
      <c r="U31" s="297">
        <v>357.33682344037362</v>
      </c>
      <c r="V31" s="297">
        <v>328.31519178254598</v>
      </c>
      <c r="W31" s="297">
        <v>351.42812949799929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55.676886621445092</v>
      </c>
      <c r="C115" s="225">
        <f t="shared" si="3"/>
        <v>58.950556880176549</v>
      </c>
      <c r="D115" s="225">
        <f t="shared" si="3"/>
        <v>32.130228823817276</v>
      </c>
      <c r="E115" s="225">
        <f t="shared" si="3"/>
        <v>40.887828503331619</v>
      </c>
      <c r="F115" s="225">
        <f t="shared" si="3"/>
        <v>81.516189353953209</v>
      </c>
      <c r="G115" s="225">
        <f t="shared" si="3"/>
        <v>53.155237315956455</v>
      </c>
      <c r="H115" s="225">
        <f t="shared" si="3"/>
        <v>87.491906647092122</v>
      </c>
      <c r="I115" s="225">
        <f t="shared" si="3"/>
        <v>65.023238449850183</v>
      </c>
      <c r="J115" s="225">
        <f t="shared" si="3"/>
        <v>62.476256992861465</v>
      </c>
      <c r="K115" s="225">
        <f t="shared" si="3"/>
        <v>61.746287324408591</v>
      </c>
      <c r="L115" s="225">
        <f t="shared" si="3"/>
        <v>58.192002153872679</v>
      </c>
      <c r="M115" s="225">
        <f t="shared" si="3"/>
        <v>44.893591851283709</v>
      </c>
      <c r="N115" s="225">
        <f t="shared" si="3"/>
        <v>37.759390824744756</v>
      </c>
      <c r="O115" s="225">
        <f t="shared" si="3"/>
        <v>44.728615285028859</v>
      </c>
      <c r="P115" s="225">
        <f t="shared" si="3"/>
        <v>35.557783826838659</v>
      </c>
      <c r="Q115" s="225">
        <f t="shared" si="3"/>
        <v>34.643119623864351</v>
      </c>
      <c r="R115" s="225">
        <f t="shared" si="3"/>
        <v>36.462652049952652</v>
      </c>
      <c r="S115" s="225">
        <f t="shared" si="3"/>
        <v>36.914676296909946</v>
      </c>
      <c r="T115" s="225">
        <f t="shared" si="3"/>
        <v>32.592779332113352</v>
      </c>
      <c r="U115" s="225">
        <f t="shared" si="3"/>
        <v>37.572097597162802</v>
      </c>
      <c r="V115" s="225">
        <f t="shared" si="3"/>
        <v>25.772847236851518</v>
      </c>
      <c r="W115" s="225">
        <f t="shared" si="3"/>
        <v>31.650217512632253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1.380187147214108E-2</v>
      </c>
      <c r="C120" s="262">
        <v>8.690344684387688E-3</v>
      </c>
      <c r="D120" s="262">
        <v>1.389678890140735E-2</v>
      </c>
      <c r="E120" s="262">
        <v>2.106784898633703E-2</v>
      </c>
      <c r="F120" s="262">
        <v>4.5581484545608952E-2</v>
      </c>
      <c r="G120" s="262">
        <v>1.896172579914443E-2</v>
      </c>
      <c r="H120" s="262">
        <v>0.16914592802625819</v>
      </c>
      <c r="I120" s="262">
        <v>0.120522837223056</v>
      </c>
      <c r="J120" s="262">
        <v>0.1185444434501047</v>
      </c>
      <c r="K120" s="262">
        <v>0.1257724319324553</v>
      </c>
      <c r="L120" s="262">
        <v>0.11005586622504709</v>
      </c>
      <c r="M120" s="262">
        <v>8.9126607344235567E-2</v>
      </c>
      <c r="N120" s="262">
        <v>8.113897165568229E-2</v>
      </c>
      <c r="O120" s="262">
        <v>9.9140240344342045E-2</v>
      </c>
      <c r="P120" s="262">
        <v>8.4463800186457674E-2</v>
      </c>
      <c r="Q120" s="262">
        <v>8.6662780799533046E-2</v>
      </c>
      <c r="R120" s="262">
        <v>9.1663291092966087E-2</v>
      </c>
      <c r="S120" s="262">
        <v>9.2683856846281859E-2</v>
      </c>
      <c r="T120" s="262">
        <v>8.124619760687378E-2</v>
      </c>
      <c r="U120" s="262">
        <v>9.3842714416519535E-2</v>
      </c>
      <c r="V120" s="262">
        <v>6.3987593767659001E-2</v>
      </c>
      <c r="W120" s="262">
        <v>7.9231926398299554E-2</v>
      </c>
      <c r="DA120" s="68" t="s">
        <v>899</v>
      </c>
    </row>
    <row r="121" spans="1:105" ht="12" customHeight="1" x14ac:dyDescent="0.25">
      <c r="A121" s="37" t="s">
        <v>160</v>
      </c>
      <c r="B121" s="228">
        <v>1.378505029948073E-2</v>
      </c>
      <c r="C121" s="228">
        <v>8.0037285312213914E-3</v>
      </c>
      <c r="D121" s="228">
        <v>5.9697862214124868E-3</v>
      </c>
      <c r="E121" s="228">
        <v>8.1293800959533272E-3</v>
      </c>
      <c r="F121" s="228">
        <v>1.181435479200418E-2</v>
      </c>
      <c r="G121" s="228">
        <v>6.5293093155004908E-3</v>
      </c>
      <c r="H121" s="228">
        <v>2.293578877655412E-3</v>
      </c>
      <c r="I121" s="228">
        <v>1.1221022903265131E-3</v>
      </c>
      <c r="J121" s="228">
        <v>2.0931641603036321E-3</v>
      </c>
      <c r="K121" s="228">
        <v>3.1935305101722078E-3</v>
      </c>
      <c r="L121" s="228">
        <v>2.480109744844737E-3</v>
      </c>
      <c r="M121" s="228">
        <v>1.351202171984524E-3</v>
      </c>
      <c r="N121" s="228">
        <v>1.4002669688562631E-3</v>
      </c>
      <c r="O121" s="228">
        <v>1.5213519717252549E-3</v>
      </c>
      <c r="P121" s="228">
        <v>1.3108689487370019E-3</v>
      </c>
      <c r="Q121" s="228">
        <v>7.6263016648531038E-4</v>
      </c>
      <c r="R121" s="228">
        <v>7.2846300015049176E-4</v>
      </c>
      <c r="S121" s="228">
        <v>8.5371767789795146E-4</v>
      </c>
      <c r="T121" s="228">
        <v>7.6078146964889408E-4</v>
      </c>
      <c r="U121" s="228">
        <v>4.6458631190591382E-4</v>
      </c>
      <c r="V121" s="228">
        <v>1.0866447031415011E-3</v>
      </c>
      <c r="W121" s="228">
        <v>4.4009405142112249E-4</v>
      </c>
      <c r="DA121" s="69" t="s">
        <v>900</v>
      </c>
    </row>
    <row r="122" spans="1:105" ht="12" customHeight="1" x14ac:dyDescent="0.25">
      <c r="A122" s="37" t="s">
        <v>162</v>
      </c>
      <c r="B122" s="228">
        <v>1.6821172660350912E-5</v>
      </c>
      <c r="C122" s="228">
        <v>6.8661615316629662E-4</v>
      </c>
      <c r="D122" s="228">
        <v>7.9270026799948649E-3</v>
      </c>
      <c r="E122" s="228">
        <v>1.2938468890383701E-2</v>
      </c>
      <c r="F122" s="228">
        <v>3.3767129753604769E-2</v>
      </c>
      <c r="G122" s="228">
        <v>1.2432416483643941E-2</v>
      </c>
      <c r="H122" s="228">
        <v>0.16685234914860281</v>
      </c>
      <c r="I122" s="228">
        <v>0.1194007349327295</v>
      </c>
      <c r="J122" s="228">
        <v>0.1164512792898011</v>
      </c>
      <c r="K122" s="228">
        <v>0.1225789014222831</v>
      </c>
      <c r="L122" s="228">
        <v>0.1075757564802023</v>
      </c>
      <c r="M122" s="228">
        <v>8.7775405172251048E-2</v>
      </c>
      <c r="N122" s="228">
        <v>7.973870468682602E-2</v>
      </c>
      <c r="O122" s="228">
        <v>9.7618888372616786E-2</v>
      </c>
      <c r="P122" s="228">
        <v>8.3152931237720676E-2</v>
      </c>
      <c r="Q122" s="228">
        <v>8.5900150633047734E-2</v>
      </c>
      <c r="R122" s="228">
        <v>9.0934828092815598E-2</v>
      </c>
      <c r="S122" s="228">
        <v>9.1830139168383909E-2</v>
      </c>
      <c r="T122" s="228">
        <v>8.0485416137224888E-2</v>
      </c>
      <c r="U122" s="228">
        <v>9.3378128104613628E-2</v>
      </c>
      <c r="V122" s="228">
        <v>6.29009490645175E-2</v>
      </c>
      <c r="W122" s="228">
        <v>7.8791832346878435E-2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31.701523818871951</v>
      </c>
      <c r="C126" s="296">
        <v>33.533442370771702</v>
      </c>
      <c r="D126" s="296">
        <v>18.147689158091961</v>
      </c>
      <c r="E126" s="296">
        <v>23.106178240308839</v>
      </c>
      <c r="F126" s="296">
        <v>46.325806491231219</v>
      </c>
      <c r="G126" s="296">
        <v>30.34758669107638</v>
      </c>
      <c r="H126" s="296">
        <v>48.703522570330072</v>
      </c>
      <c r="I126" s="296">
        <v>35.82397671188027</v>
      </c>
      <c r="J126" s="296">
        <v>34.361590306248083</v>
      </c>
      <c r="K126" s="296">
        <v>33.807074743552583</v>
      </c>
      <c r="L126" s="296">
        <v>32.009891550167183</v>
      </c>
      <c r="M126" s="296">
        <v>24.48960656928168</v>
      </c>
      <c r="N126" s="296">
        <v>20.4743361672224</v>
      </c>
      <c r="O126" s="296">
        <v>24.263712597227389</v>
      </c>
      <c r="P126" s="296">
        <v>19.192392856939559</v>
      </c>
      <c r="Q126" s="296">
        <v>18.672392479963449</v>
      </c>
      <c r="R126" s="296">
        <v>19.634770428853258</v>
      </c>
      <c r="S126" s="296">
        <v>19.85252935013483</v>
      </c>
      <c r="T126" s="296">
        <v>17.412999962285632</v>
      </c>
      <c r="U126" s="296">
        <v>20.160113098783061</v>
      </c>
      <c r="V126" s="296">
        <v>13.74285161618474</v>
      </c>
      <c r="W126" s="296">
        <v>16.964919832925698</v>
      </c>
      <c r="DA126" s="70" t="s">
        <v>905</v>
      </c>
    </row>
    <row r="127" spans="1:105" ht="12" customHeight="1" x14ac:dyDescent="0.25">
      <c r="A127" s="60" t="s">
        <v>606</v>
      </c>
      <c r="B127" s="264">
        <v>31.701523818871951</v>
      </c>
      <c r="C127" s="264">
        <v>33.533442370771702</v>
      </c>
      <c r="D127" s="264">
        <v>18.147689158091961</v>
      </c>
      <c r="E127" s="264">
        <v>23.106178240308839</v>
      </c>
      <c r="F127" s="264">
        <v>46.325806491231219</v>
      </c>
      <c r="G127" s="264">
        <v>30.34758669107638</v>
      </c>
      <c r="H127" s="264">
        <v>48.703522570330072</v>
      </c>
      <c r="I127" s="264">
        <v>35.82397671188027</v>
      </c>
      <c r="J127" s="264">
        <v>34.361590306248083</v>
      </c>
      <c r="K127" s="264">
        <v>33.807074743552583</v>
      </c>
      <c r="L127" s="264">
        <v>32.009891550167183</v>
      </c>
      <c r="M127" s="264">
        <v>24.48960656928168</v>
      </c>
      <c r="N127" s="264">
        <v>20.4743361672224</v>
      </c>
      <c r="O127" s="264">
        <v>24.263712597227389</v>
      </c>
      <c r="P127" s="264">
        <v>19.192392856939559</v>
      </c>
      <c r="Q127" s="264">
        <v>18.672392479963449</v>
      </c>
      <c r="R127" s="264">
        <v>19.634770428853258</v>
      </c>
      <c r="S127" s="264">
        <v>19.85252935013483</v>
      </c>
      <c r="T127" s="264">
        <v>17.412999962285632</v>
      </c>
      <c r="U127" s="264">
        <v>20.160113098783061</v>
      </c>
      <c r="V127" s="264">
        <v>13.74285161618474</v>
      </c>
      <c r="W127" s="264">
        <v>16.964919832925698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0.1492274848929383</v>
      </c>
      <c r="L128" s="232">
        <v>0.13768759886129539</v>
      </c>
      <c r="M128" s="232">
        <v>7.4451360537212324E-2</v>
      </c>
      <c r="N128" s="232">
        <v>5.6402401057635818E-2</v>
      </c>
      <c r="O128" s="232">
        <v>8.6849944906185229E-3</v>
      </c>
      <c r="P128" s="232">
        <v>0</v>
      </c>
      <c r="Q128" s="232">
        <v>2.789942366359259E-3</v>
      </c>
      <c r="R128" s="232">
        <v>0</v>
      </c>
      <c r="S128" s="232">
        <v>3.804751864643002E-3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0.50179609211860932</v>
      </c>
      <c r="C129" s="232">
        <v>0.85230516573594217</v>
      </c>
      <c r="D129" s="232">
        <v>0.50404141356599885</v>
      </c>
      <c r="E129" s="232">
        <v>0.41796812857990201</v>
      </c>
      <c r="F129" s="232">
        <v>0.16680109987096711</v>
      </c>
      <c r="G129" s="232">
        <v>0.185622198230108</v>
      </c>
      <c r="H129" s="232">
        <v>0.25049268714872519</v>
      </c>
      <c r="I129" s="232">
        <v>0.23591069658466771</v>
      </c>
      <c r="J129" s="232">
        <v>0.18622974937109391</v>
      </c>
      <c r="K129" s="232">
        <v>0.1571708180687176</v>
      </c>
      <c r="L129" s="232">
        <v>0.14820804946761271</v>
      </c>
      <c r="M129" s="232">
        <v>6.7470311241708561E-2</v>
      </c>
      <c r="N129" s="232">
        <v>0.12078302933037879</v>
      </c>
      <c r="O129" s="232">
        <v>0.13294952195222151</v>
      </c>
      <c r="P129" s="232">
        <v>0.27707348506027257</v>
      </c>
      <c r="Q129" s="232">
        <v>0.2197749689982674</v>
      </c>
      <c r="R129" s="232">
        <v>9.4313769838304806E-2</v>
      </c>
      <c r="S129" s="232">
        <v>0.13423665082604641</v>
      </c>
      <c r="T129" s="232">
        <v>8.331423245742417E-2</v>
      </c>
      <c r="U129" s="232">
        <v>6.5170790230256945E-2</v>
      </c>
      <c r="V129" s="232">
        <v>9.0000309293576622E-2</v>
      </c>
      <c r="W129" s="232">
        <v>5.8209331677654803E-2</v>
      </c>
      <c r="DA129" s="71" t="s">
        <v>908</v>
      </c>
    </row>
    <row r="130" spans="1:105" ht="12" customHeight="1" x14ac:dyDescent="0.25">
      <c r="A130" s="59" t="s">
        <v>160</v>
      </c>
      <c r="B130" s="232">
        <v>0.40720168151538638</v>
      </c>
      <c r="C130" s="232">
        <v>0.21325784985289459</v>
      </c>
      <c r="D130" s="232">
        <v>0.20545829931440621</v>
      </c>
      <c r="E130" s="232">
        <v>0.29536687129442751</v>
      </c>
      <c r="F130" s="232">
        <v>0.38499796287527921</v>
      </c>
      <c r="G130" s="232">
        <v>0.21230044165406159</v>
      </c>
      <c r="H130" s="232">
        <v>0.15082214917560441</v>
      </c>
      <c r="I130" s="232">
        <v>0.12270546191576651</v>
      </c>
      <c r="J130" s="232">
        <v>0.24346743943641369</v>
      </c>
      <c r="K130" s="232">
        <v>0.44308802683555598</v>
      </c>
      <c r="L130" s="232">
        <v>0.2902463197985769</v>
      </c>
      <c r="M130" s="232">
        <v>0.19067652134013199</v>
      </c>
      <c r="N130" s="232">
        <v>0.22985007738614141</v>
      </c>
      <c r="O130" s="232">
        <v>0.25894030763337927</v>
      </c>
      <c r="P130" s="232">
        <v>0.25244005906176109</v>
      </c>
      <c r="Q130" s="232">
        <v>0.1601261571967254</v>
      </c>
      <c r="R130" s="232">
        <v>0.15480536495514199</v>
      </c>
      <c r="S130" s="232">
        <v>0.18135351968947441</v>
      </c>
      <c r="T130" s="232">
        <v>0.16167911483401939</v>
      </c>
      <c r="U130" s="232">
        <v>9.8399913904355985E-2</v>
      </c>
      <c r="V130" s="232">
        <v>0.23020483203856329</v>
      </c>
      <c r="W130" s="232">
        <v>9.3668990022321402E-2</v>
      </c>
      <c r="DA130" s="71" t="s">
        <v>909</v>
      </c>
    </row>
    <row r="131" spans="1:105" ht="12" customHeight="1" x14ac:dyDescent="0.25">
      <c r="A131" s="59" t="s">
        <v>70</v>
      </c>
      <c r="B131" s="232">
        <v>30.792029158419009</v>
      </c>
      <c r="C131" s="232">
        <v>32.449584596193063</v>
      </c>
      <c r="D131" s="232">
        <v>17.165370883727601</v>
      </c>
      <c r="E131" s="232">
        <v>21.92274650115235</v>
      </c>
      <c r="F131" s="232">
        <v>44.67362772970688</v>
      </c>
      <c r="G131" s="232">
        <v>29.545424125839169</v>
      </c>
      <c r="H131" s="232">
        <v>37.330258986677158</v>
      </c>
      <c r="I131" s="232">
        <v>22.408509623381889</v>
      </c>
      <c r="J131" s="232">
        <v>20.38680414378366</v>
      </c>
      <c r="K131" s="232">
        <v>16.050315932760419</v>
      </c>
      <c r="L131" s="232">
        <v>18.844198864443801</v>
      </c>
      <c r="M131" s="232">
        <v>11.770476394139481</v>
      </c>
      <c r="N131" s="232">
        <v>6.9784055768856046</v>
      </c>
      <c r="O131" s="232">
        <v>7.2480050124077362</v>
      </c>
      <c r="P131" s="232">
        <v>2.64973711959269</v>
      </c>
      <c r="Q131" s="232">
        <v>0.25361835573039859</v>
      </c>
      <c r="R131" s="232">
        <v>6.1129325019192549E-2</v>
      </c>
      <c r="S131" s="232">
        <v>2.5843688776463689E-2</v>
      </c>
      <c r="T131" s="232">
        <v>6.3474818077884979E-2</v>
      </c>
      <c r="U131" s="232">
        <v>0.21894772478072169</v>
      </c>
      <c r="V131" s="232">
        <v>9.7129521057721754E-2</v>
      </c>
      <c r="W131" s="232">
        <v>4.3100326817444468E-2</v>
      </c>
      <c r="DA131" s="71" t="s">
        <v>910</v>
      </c>
    </row>
    <row r="132" spans="1:105" ht="12" customHeight="1" x14ac:dyDescent="0.25">
      <c r="A132" s="59" t="s">
        <v>162</v>
      </c>
      <c r="B132" s="232">
        <v>4.9688681894860813E-4</v>
      </c>
      <c r="C132" s="232">
        <v>1.8294758989803601E-2</v>
      </c>
      <c r="D132" s="232">
        <v>0.27281856148395423</v>
      </c>
      <c r="E132" s="232">
        <v>0.47009673928215567</v>
      </c>
      <c r="F132" s="232">
        <v>1.1003796987780921</v>
      </c>
      <c r="G132" s="232">
        <v>0.40423992535304298</v>
      </c>
      <c r="H132" s="232">
        <v>10.971948747328581</v>
      </c>
      <c r="I132" s="232">
        <v>13.05685092999795</v>
      </c>
      <c r="J132" s="232">
        <v>13.54508897365691</v>
      </c>
      <c r="K132" s="232">
        <v>17.007272480994938</v>
      </c>
      <c r="L132" s="232">
        <v>12.5895507175959</v>
      </c>
      <c r="M132" s="232">
        <v>12.386531982023151</v>
      </c>
      <c r="N132" s="232">
        <v>13.08889508256264</v>
      </c>
      <c r="O132" s="232">
        <v>16.615132760743439</v>
      </c>
      <c r="P132" s="232">
        <v>16.013142193224841</v>
      </c>
      <c r="Q132" s="232">
        <v>18.0360830556717</v>
      </c>
      <c r="R132" s="232">
        <v>19.324521969040621</v>
      </c>
      <c r="S132" s="232">
        <v>19.50729073897821</v>
      </c>
      <c r="T132" s="232">
        <v>17.104531796916302</v>
      </c>
      <c r="U132" s="232">
        <v>19.777594669867721</v>
      </c>
      <c r="V132" s="232">
        <v>13.32551695379488</v>
      </c>
      <c r="W132" s="232">
        <v>16.769941184408282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16.244330000477849</v>
      </c>
      <c r="C134" s="296">
        <v>17.183032179624899</v>
      </c>
      <c r="D134" s="296">
        <v>9.2991445179252494</v>
      </c>
      <c r="E134" s="296">
        <v>11.83994771134612</v>
      </c>
      <c r="F134" s="296">
        <v>23.738028887237789</v>
      </c>
      <c r="G134" s="296">
        <v>15.55055257736492</v>
      </c>
      <c r="H134" s="296">
        <v>24.956405797351199</v>
      </c>
      <c r="I134" s="296">
        <v>18.356735876866249</v>
      </c>
      <c r="J134" s="296">
        <v>17.607387438695579</v>
      </c>
      <c r="K134" s="296">
        <v>17.282783592243021</v>
      </c>
      <c r="L134" s="296">
        <v>16.366397553343791</v>
      </c>
      <c r="M134" s="296">
        <v>12.52800217467208</v>
      </c>
      <c r="N134" s="296">
        <v>10.474898603347761</v>
      </c>
      <c r="O134" s="296">
        <v>12.4305623160412</v>
      </c>
      <c r="P134" s="296">
        <v>9.8344661552623727</v>
      </c>
      <c r="Q134" s="296">
        <v>9.5671566038610258</v>
      </c>
      <c r="R134" s="296">
        <v>10.061146970482319</v>
      </c>
      <c r="S134" s="296">
        <v>10.171551469341161</v>
      </c>
      <c r="T134" s="296">
        <v>8.9226789002895757</v>
      </c>
      <c r="U134" s="296">
        <v>10.33034032984353</v>
      </c>
      <c r="V134" s="296">
        <v>7.0420405680312559</v>
      </c>
      <c r="W134" s="296">
        <v>8.693076010233975</v>
      </c>
      <c r="DA134" s="70" t="s">
        <v>913</v>
      </c>
    </row>
    <row r="135" spans="1:105" ht="12" customHeight="1" x14ac:dyDescent="0.25">
      <c r="A135" s="60" t="s">
        <v>617</v>
      </c>
      <c r="B135" s="264">
        <v>16.244330000477849</v>
      </c>
      <c r="C135" s="264">
        <v>17.183032179624899</v>
      </c>
      <c r="D135" s="264">
        <v>9.2991445179252494</v>
      </c>
      <c r="E135" s="264">
        <v>11.83994771134612</v>
      </c>
      <c r="F135" s="264">
        <v>23.738028887237789</v>
      </c>
      <c r="G135" s="264">
        <v>15.55055257736492</v>
      </c>
      <c r="H135" s="264">
        <v>24.956405797351199</v>
      </c>
      <c r="I135" s="264">
        <v>18.356735876866249</v>
      </c>
      <c r="J135" s="264">
        <v>17.607387438695579</v>
      </c>
      <c r="K135" s="264">
        <v>17.282783592243021</v>
      </c>
      <c r="L135" s="264">
        <v>16.366397553343791</v>
      </c>
      <c r="M135" s="264">
        <v>12.52800217467208</v>
      </c>
      <c r="N135" s="264">
        <v>10.474898603347761</v>
      </c>
      <c r="O135" s="264">
        <v>12.4305623160412</v>
      </c>
      <c r="P135" s="264">
        <v>9.8344661552623727</v>
      </c>
      <c r="Q135" s="264">
        <v>9.5671566038610258</v>
      </c>
      <c r="R135" s="264">
        <v>10.061146970482319</v>
      </c>
      <c r="S135" s="264">
        <v>10.171551469341161</v>
      </c>
      <c r="T135" s="264">
        <v>8.9226789002895757</v>
      </c>
      <c r="U135" s="264">
        <v>10.33034032984353</v>
      </c>
      <c r="V135" s="264">
        <v>7.0420405680312559</v>
      </c>
      <c r="W135" s="264">
        <v>8.693076010233975</v>
      </c>
      <c r="DA135" s="72" t="s">
        <v>914</v>
      </c>
    </row>
    <row r="136" spans="1:105" ht="12" customHeight="1" x14ac:dyDescent="0.25">
      <c r="A136" s="59" t="s">
        <v>33</v>
      </c>
      <c r="B136" s="299">
        <v>0.25712774439165509</v>
      </c>
      <c r="C136" s="299">
        <v>0.43673378139269747</v>
      </c>
      <c r="D136" s="299">
        <v>0.25827828033298522</v>
      </c>
      <c r="E136" s="299">
        <v>0.21417305518582749</v>
      </c>
      <c r="F136" s="299">
        <v>8.5471352299274786E-2</v>
      </c>
      <c r="G136" s="299">
        <v>9.5115561658552658E-2</v>
      </c>
      <c r="H136" s="299">
        <v>0.12835616029056679</v>
      </c>
      <c r="I136" s="299">
        <v>0.12088413250604139</v>
      </c>
      <c r="J136" s="299">
        <v>9.5426879855202484E-2</v>
      </c>
      <c r="K136" s="299">
        <v>8.0704782300019859E-2</v>
      </c>
      <c r="L136" s="299">
        <v>7.6104930236341753E-2</v>
      </c>
      <c r="M136" s="299">
        <v>3.4620636188263387E-2</v>
      </c>
      <c r="N136" s="299">
        <v>6.1964643422317577E-2</v>
      </c>
      <c r="O136" s="299">
        <v>6.8135866286480912E-2</v>
      </c>
      <c r="P136" s="299">
        <v>0.1419765545472664</v>
      </c>
      <c r="Q136" s="299">
        <v>0.1126227267977902</v>
      </c>
      <c r="R136" s="299">
        <v>4.8327771548019371E-2</v>
      </c>
      <c r="S136" s="299">
        <v>6.8790062363407609E-2</v>
      </c>
      <c r="T136" s="299">
        <v>4.2691445796345297E-2</v>
      </c>
      <c r="U136" s="299">
        <v>3.3394477468682217E-2</v>
      </c>
      <c r="V136" s="299">
        <v>4.6117490523897339E-2</v>
      </c>
      <c r="W136" s="299">
        <v>2.982732307385786E-2</v>
      </c>
      <c r="DA136" s="71" t="s">
        <v>915</v>
      </c>
    </row>
    <row r="137" spans="1:105" ht="12" customHeight="1" x14ac:dyDescent="0.25">
      <c r="A137" s="59" t="s">
        <v>160</v>
      </c>
      <c r="B137" s="299">
        <v>0.20865616836209211</v>
      </c>
      <c r="C137" s="299">
        <v>0.1092764785691632</v>
      </c>
      <c r="D137" s="299">
        <v>0.10527987343666199</v>
      </c>
      <c r="E137" s="299">
        <v>0.15135035640334341</v>
      </c>
      <c r="F137" s="299">
        <v>0.19727865430666541</v>
      </c>
      <c r="G137" s="299">
        <v>0.1087858884380432</v>
      </c>
      <c r="H137" s="299">
        <v>7.7283501467879781E-2</v>
      </c>
      <c r="I137" s="299">
        <v>6.2876094777317398E-2</v>
      </c>
      <c r="J137" s="299">
        <v>0.12475631938620139</v>
      </c>
      <c r="K137" s="299">
        <v>0.22751884341452219</v>
      </c>
      <c r="L137" s="299">
        <v>0.14904167485486469</v>
      </c>
      <c r="M137" s="299">
        <v>9.7840699908903914E-2</v>
      </c>
      <c r="N137" s="299">
        <v>0.1179187023606314</v>
      </c>
      <c r="O137" s="299">
        <v>0.13270542020774351</v>
      </c>
      <c r="P137" s="299">
        <v>0.1293540224807177</v>
      </c>
      <c r="Q137" s="299">
        <v>8.2055952674432955E-2</v>
      </c>
      <c r="R137" s="299">
        <v>7.9324560186558826E-2</v>
      </c>
      <c r="S137" s="299">
        <v>9.2935274029064083E-2</v>
      </c>
      <c r="T137" s="299">
        <v>8.2846771358841914E-2</v>
      </c>
      <c r="U137" s="299">
        <v>5.0421572244089233E-2</v>
      </c>
      <c r="V137" s="299">
        <v>0.1179603630634581</v>
      </c>
      <c r="W137" s="299">
        <v>4.7997376827301041E-2</v>
      </c>
      <c r="DA137" s="71" t="s">
        <v>916</v>
      </c>
    </row>
    <row r="138" spans="1:105" ht="12" customHeight="1" x14ac:dyDescent="0.25">
      <c r="A138" s="59" t="s">
        <v>70</v>
      </c>
      <c r="B138" s="299">
        <v>15.77829147556394</v>
      </c>
      <c r="C138" s="299">
        <v>16.627647414386651</v>
      </c>
      <c r="D138" s="299">
        <v>8.7957900954234738</v>
      </c>
      <c r="E138" s="299">
        <v>11.233539772922249</v>
      </c>
      <c r="F138" s="299">
        <v>22.891428036902479</v>
      </c>
      <c r="G138" s="299">
        <v>15.13951260659903</v>
      </c>
      <c r="H138" s="299">
        <v>19.12857720807396</v>
      </c>
      <c r="I138" s="299">
        <v>11.48245198624814</v>
      </c>
      <c r="J138" s="299">
        <v>10.44650017642323</v>
      </c>
      <c r="K138" s="299">
        <v>8.2415887956607037</v>
      </c>
      <c r="L138" s="299">
        <v>9.6765084291298393</v>
      </c>
      <c r="M138" s="299">
        <v>6.0397139646235667</v>
      </c>
      <c r="N138" s="299">
        <v>3.580092465186</v>
      </c>
      <c r="O138" s="299">
        <v>3.714560933484464</v>
      </c>
      <c r="P138" s="299">
        <v>1.3577645172865671</v>
      </c>
      <c r="Q138" s="299">
        <v>0.12996562310312329</v>
      </c>
      <c r="R138" s="299">
        <v>3.1323570879173139E-2</v>
      </c>
      <c r="S138" s="299">
        <v>1.3243692774615051E-2</v>
      </c>
      <c r="T138" s="299">
        <v>3.2525436236716249E-2</v>
      </c>
      <c r="U138" s="299">
        <v>0.11219205469468831</v>
      </c>
      <c r="V138" s="299">
        <v>4.9770604147133371E-2</v>
      </c>
      <c r="W138" s="299">
        <v>2.2085245363953818E-2</v>
      </c>
      <c r="DA138" s="71" t="s">
        <v>917</v>
      </c>
    </row>
    <row r="139" spans="1:105" ht="12" customHeight="1" x14ac:dyDescent="0.25">
      <c r="A139" s="59" t="s">
        <v>162</v>
      </c>
      <c r="B139" s="299">
        <v>2.5461216016006938E-4</v>
      </c>
      <c r="C139" s="299">
        <v>9.3745052763887469E-3</v>
      </c>
      <c r="D139" s="299">
        <v>0.13979626873212889</v>
      </c>
      <c r="E139" s="299">
        <v>0.24088452683469991</v>
      </c>
      <c r="F139" s="299">
        <v>0.56385084372937233</v>
      </c>
      <c r="G139" s="299">
        <v>0.20713852066928901</v>
      </c>
      <c r="H139" s="299">
        <v>5.6221889275187902</v>
      </c>
      <c r="I139" s="299">
        <v>6.6905236633347478</v>
      </c>
      <c r="J139" s="299">
        <v>6.9407040630309451</v>
      </c>
      <c r="K139" s="299">
        <v>8.7329711708677777</v>
      </c>
      <c r="L139" s="299">
        <v>6.4647425191227406</v>
      </c>
      <c r="M139" s="299">
        <v>6.3558268739513464</v>
      </c>
      <c r="N139" s="299">
        <v>6.7149227923788164</v>
      </c>
      <c r="O139" s="299">
        <v>8.5151600960625125</v>
      </c>
      <c r="P139" s="299">
        <v>8.2053710609478223</v>
      </c>
      <c r="Q139" s="299">
        <v>9.2425123012856787</v>
      </c>
      <c r="R139" s="299">
        <v>9.902171067868565</v>
      </c>
      <c r="S139" s="299">
        <v>9.9965824401740768</v>
      </c>
      <c r="T139" s="299">
        <v>8.764615246897673</v>
      </c>
      <c r="U139" s="299">
        <v>10.13433222543607</v>
      </c>
      <c r="V139" s="299">
        <v>6.8281921102967669</v>
      </c>
      <c r="W139" s="299">
        <v>8.5931660649688624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7.7172309306231544</v>
      </c>
      <c r="C141" s="263">
        <f t="shared" si="4"/>
        <v>8.2253919850955519</v>
      </c>
      <c r="D141" s="263">
        <f t="shared" si="4"/>
        <v>4.6694983588986592</v>
      </c>
      <c r="E141" s="263">
        <f t="shared" si="4"/>
        <v>5.9206347026903199</v>
      </c>
      <c r="F141" s="263">
        <f t="shared" si="4"/>
        <v>11.406772490938593</v>
      </c>
      <c r="G141" s="263">
        <f t="shared" si="4"/>
        <v>7.238136321716012</v>
      </c>
      <c r="H141" s="263">
        <f t="shared" si="4"/>
        <v>13.662832351384591</v>
      </c>
      <c r="I141" s="263">
        <f t="shared" si="4"/>
        <v>10.7220030238806</v>
      </c>
      <c r="J141" s="263">
        <f t="shared" si="4"/>
        <v>10.388734804467704</v>
      </c>
      <c r="K141" s="263">
        <f t="shared" si="4"/>
        <v>10.530656556680533</v>
      </c>
      <c r="L141" s="263">
        <f t="shared" si="4"/>
        <v>9.7056571841366512</v>
      </c>
      <c r="M141" s="263">
        <f t="shared" si="4"/>
        <v>7.7868564999857153</v>
      </c>
      <c r="N141" s="263">
        <f t="shared" si="4"/>
        <v>6.7290170825189133</v>
      </c>
      <c r="O141" s="263">
        <f t="shared" si="4"/>
        <v>7.9352001314159271</v>
      </c>
      <c r="P141" s="263">
        <f t="shared" si="4"/>
        <v>6.4464610144502696</v>
      </c>
      <c r="Q141" s="263">
        <f t="shared" si="4"/>
        <v>6.3169077592403475</v>
      </c>
      <c r="R141" s="263">
        <f t="shared" si="4"/>
        <v>6.6750713595241065</v>
      </c>
      <c r="S141" s="263">
        <f t="shared" si="4"/>
        <v>6.7979116205876728</v>
      </c>
      <c r="T141" s="263">
        <f t="shared" si="4"/>
        <v>6.1758542719312732</v>
      </c>
      <c r="U141" s="263">
        <f t="shared" si="4"/>
        <v>6.9878014541196896</v>
      </c>
      <c r="V141" s="263">
        <f t="shared" si="4"/>
        <v>4.9239674588678657</v>
      </c>
      <c r="W141" s="263">
        <f t="shared" si="4"/>
        <v>5.9129897430742764</v>
      </c>
      <c r="DA141" s="70"/>
    </row>
    <row r="142" spans="1:105" ht="12" customHeight="1" x14ac:dyDescent="0.25">
      <c r="A142" s="60" t="s">
        <v>626</v>
      </c>
      <c r="B142" s="264">
        <v>0.67244950426101702</v>
      </c>
      <c r="C142" s="264">
        <v>0.81638601930522814</v>
      </c>
      <c r="D142" s="264">
        <v>0.59221799682452936</v>
      </c>
      <c r="E142" s="264">
        <v>0.71885586812356506</v>
      </c>
      <c r="F142" s="264">
        <v>1.214899938804014</v>
      </c>
      <c r="G142" s="264">
        <v>0.58096514821031042</v>
      </c>
      <c r="H142" s="264">
        <v>4.1749889212012983</v>
      </c>
      <c r="I142" s="264">
        <v>2.9797009666188758</v>
      </c>
      <c r="J142" s="264">
        <v>2.926534221332926</v>
      </c>
      <c r="K142" s="264">
        <v>3.1001443369363679</v>
      </c>
      <c r="L142" s="264">
        <v>2.715458934082382</v>
      </c>
      <c r="M142" s="264">
        <v>2.1950651099517162</v>
      </c>
      <c r="N142" s="264">
        <v>2.0003809814076901</v>
      </c>
      <c r="O142" s="264">
        <v>2.4428223267907878</v>
      </c>
      <c r="P142" s="264">
        <v>2.0858837644577428</v>
      </c>
      <c r="Q142" s="264">
        <v>2.1368591245235291</v>
      </c>
      <c r="R142" s="264">
        <v>2.2562412894317632</v>
      </c>
      <c r="S142" s="264">
        <v>2.2825817498055998</v>
      </c>
      <c r="T142" s="264">
        <v>2.0002570966772879</v>
      </c>
      <c r="U142" s="264">
        <v>2.3091772686278329</v>
      </c>
      <c r="V142" s="264">
        <v>1.5762868168740329</v>
      </c>
      <c r="W142" s="264">
        <v>1.9497686611480149</v>
      </c>
      <c r="DA142" s="72" t="s">
        <v>920</v>
      </c>
    </row>
    <row r="143" spans="1:105" ht="12" customHeight="1" x14ac:dyDescent="0.25">
      <c r="A143" s="59" t="s">
        <v>33</v>
      </c>
      <c r="B143" s="232">
        <v>0.37101101090272159</v>
      </c>
      <c r="C143" s="232">
        <v>0.64197539364327671</v>
      </c>
      <c r="D143" s="232">
        <v>0.30387543838764031</v>
      </c>
      <c r="E143" s="232">
        <v>0.25388776722554818</v>
      </c>
      <c r="F143" s="232">
        <v>0.1226541889684587</v>
      </c>
      <c r="G143" s="232">
        <v>0.13443662491777869</v>
      </c>
      <c r="H143" s="232">
        <v>9.1952867002135785E-2</v>
      </c>
      <c r="I143" s="232">
        <v>5.239797660505819E-2</v>
      </c>
      <c r="J143" s="232">
        <v>3.8999361294602422E-2</v>
      </c>
      <c r="K143" s="232">
        <v>2.7672943614229641E-2</v>
      </c>
      <c r="L143" s="232">
        <v>3.0891365895734921E-2</v>
      </c>
      <c r="M143" s="232">
        <v>1.171257319665529E-2</v>
      </c>
      <c r="N143" s="232">
        <v>1.7977720002256722E-2</v>
      </c>
      <c r="O143" s="232">
        <v>1.9096350277427669E-2</v>
      </c>
      <c r="P143" s="232">
        <v>3.4936535779087598E-2</v>
      </c>
      <c r="Q143" s="232">
        <v>2.5501115944063589E-2</v>
      </c>
      <c r="R143" s="232">
        <v>1.0871488883561131E-2</v>
      </c>
      <c r="S143" s="232">
        <v>1.5457194679700361E-2</v>
      </c>
      <c r="T143" s="232">
        <v>9.6054435693198898E-3</v>
      </c>
      <c r="U143" s="232">
        <v>7.5467458674416303E-3</v>
      </c>
      <c r="V143" s="232">
        <v>1.039639383427805E-2</v>
      </c>
      <c r="W143" s="232">
        <v>6.707005156891886E-3</v>
      </c>
      <c r="DA143" s="71" t="s">
        <v>921</v>
      </c>
    </row>
    <row r="144" spans="1:105" ht="12" customHeight="1" x14ac:dyDescent="0.25">
      <c r="A144" s="59" t="s">
        <v>160</v>
      </c>
      <c r="B144" s="232">
        <v>0.3010711120974649</v>
      </c>
      <c r="C144" s="232">
        <v>0.16063060228975151</v>
      </c>
      <c r="D144" s="232">
        <v>0.1238662718859493</v>
      </c>
      <c r="E144" s="232">
        <v>0.17941567870288549</v>
      </c>
      <c r="F144" s="232">
        <v>0.28310132803384092</v>
      </c>
      <c r="G144" s="232">
        <v>0.15375830647768129</v>
      </c>
      <c r="H144" s="232">
        <v>5.5365005589510331E-2</v>
      </c>
      <c r="I144" s="232">
        <v>2.7254033055121151E-2</v>
      </c>
      <c r="J144" s="232">
        <v>5.0985810087366377E-2</v>
      </c>
      <c r="K144" s="232">
        <v>7.8014164037751979E-2</v>
      </c>
      <c r="L144" s="232">
        <v>6.0496749650211498E-2</v>
      </c>
      <c r="M144" s="232">
        <v>3.3100673051280047E-2</v>
      </c>
      <c r="N144" s="232">
        <v>3.4211597081592479E-2</v>
      </c>
      <c r="O144" s="232">
        <v>3.7193174844877788E-2</v>
      </c>
      <c r="P144" s="232">
        <v>3.1830476862727233E-2</v>
      </c>
      <c r="Q144" s="232">
        <v>1.8579894329928161E-2</v>
      </c>
      <c r="R144" s="232">
        <v>1.7844316976309931E-2</v>
      </c>
      <c r="S144" s="232">
        <v>2.0882647491866361E-2</v>
      </c>
      <c r="T144" s="232">
        <v>1.864026791184073E-2</v>
      </c>
      <c r="U144" s="232">
        <v>1.139466225575308E-2</v>
      </c>
      <c r="V144" s="232">
        <v>2.6592131907234941E-2</v>
      </c>
      <c r="W144" s="232">
        <v>1.079274372362757E-2</v>
      </c>
      <c r="DA144" s="71" t="s">
        <v>922</v>
      </c>
    </row>
    <row r="145" spans="1:105" ht="12" customHeight="1" x14ac:dyDescent="0.25">
      <c r="A145" s="59" t="s">
        <v>162</v>
      </c>
      <c r="B145" s="232">
        <v>3.6738126083051638E-4</v>
      </c>
      <c r="C145" s="232">
        <v>1.3780023372199961E-2</v>
      </c>
      <c r="D145" s="232">
        <v>0.16447628655093979</v>
      </c>
      <c r="E145" s="232">
        <v>0.28555242219513138</v>
      </c>
      <c r="F145" s="232">
        <v>0.80914442180171464</v>
      </c>
      <c r="G145" s="232">
        <v>0.29277021681485049</v>
      </c>
      <c r="H145" s="232">
        <v>4.0276710486096521</v>
      </c>
      <c r="I145" s="232">
        <v>2.9000489569586971</v>
      </c>
      <c r="J145" s="232">
        <v>2.8365490499509578</v>
      </c>
      <c r="K145" s="232">
        <v>2.9944572292843858</v>
      </c>
      <c r="L145" s="232">
        <v>2.6240708185364361</v>
      </c>
      <c r="M145" s="232">
        <v>2.15025186370378</v>
      </c>
      <c r="N145" s="232">
        <v>1.9481916643238411</v>
      </c>
      <c r="O145" s="232">
        <v>2.386532801668483</v>
      </c>
      <c r="P145" s="232">
        <v>2.0191167518159281</v>
      </c>
      <c r="Q145" s="232">
        <v>2.092778114249537</v>
      </c>
      <c r="R145" s="232">
        <v>2.2275254835718918</v>
      </c>
      <c r="S145" s="232">
        <v>2.2462419076340332</v>
      </c>
      <c r="T145" s="232">
        <v>1.9720113851961281</v>
      </c>
      <c r="U145" s="232">
        <v>2.2902358605046391</v>
      </c>
      <c r="V145" s="232">
        <v>1.5392982911325199</v>
      </c>
      <c r="W145" s="232">
        <v>1.9322689122674961</v>
      </c>
      <c r="DA145" s="71" t="s">
        <v>923</v>
      </c>
    </row>
    <row r="146" spans="1:105" ht="12" customHeight="1" x14ac:dyDescent="0.25">
      <c r="A146" s="60" t="s">
        <v>631</v>
      </c>
      <c r="B146" s="264">
        <v>7.0447814263621371</v>
      </c>
      <c r="C146" s="264">
        <v>7.4090059657903229</v>
      </c>
      <c r="D146" s="264">
        <v>4.0772803620741298</v>
      </c>
      <c r="E146" s="264">
        <v>5.2017788345667544</v>
      </c>
      <c r="F146" s="264">
        <v>10.19187255213458</v>
      </c>
      <c r="G146" s="264">
        <v>6.6571711735057013</v>
      </c>
      <c r="H146" s="264">
        <v>9.4878434301832932</v>
      </c>
      <c r="I146" s="264">
        <v>7.7423020572617238</v>
      </c>
      <c r="J146" s="264">
        <v>7.4622005831347789</v>
      </c>
      <c r="K146" s="264">
        <v>7.4305122197441653</v>
      </c>
      <c r="L146" s="264">
        <v>6.9901982500542683</v>
      </c>
      <c r="M146" s="264">
        <v>5.5917913900339986</v>
      </c>
      <c r="N146" s="264">
        <v>4.7286361011112232</v>
      </c>
      <c r="O146" s="264">
        <v>5.4923778046251392</v>
      </c>
      <c r="P146" s="264">
        <v>4.3605772499925273</v>
      </c>
      <c r="Q146" s="264">
        <v>4.180048634716818</v>
      </c>
      <c r="R146" s="264">
        <v>4.4188300700923433</v>
      </c>
      <c r="S146" s="264">
        <v>4.5153298707820726</v>
      </c>
      <c r="T146" s="264">
        <v>4.1755971752539853</v>
      </c>
      <c r="U146" s="264">
        <v>4.6786241854918567</v>
      </c>
      <c r="V146" s="264">
        <v>3.3476806419938332</v>
      </c>
      <c r="W146" s="264">
        <v>3.9632210819262612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3.2697947125966242E-2</v>
      </c>
      <c r="L147" s="231">
        <v>2.9963201609308709E-2</v>
      </c>
      <c r="M147" s="231">
        <v>1.6979419291888159E-2</v>
      </c>
      <c r="N147" s="231">
        <v>1.298057745712218E-2</v>
      </c>
      <c r="O147" s="231">
        <v>1.961898765809854E-3</v>
      </c>
      <c r="P147" s="231">
        <v>0</v>
      </c>
      <c r="Q147" s="231">
        <v>6.233015871631158E-4</v>
      </c>
      <c r="R147" s="231">
        <v>0</v>
      </c>
      <c r="S147" s="231">
        <v>8.6306031587965318E-4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0.10015817251059141</v>
      </c>
      <c r="C149" s="231">
        <v>0.1654615148827914</v>
      </c>
      <c r="D149" s="231">
        <v>9.9994142303202166E-2</v>
      </c>
      <c r="E149" s="231">
        <v>8.2815094469387812E-2</v>
      </c>
      <c r="F149" s="231">
        <v>3.2483583100980901E-2</v>
      </c>
      <c r="G149" s="231">
        <v>4.0718847261208953E-2</v>
      </c>
      <c r="H149" s="231">
        <v>4.8798018513774299E-2</v>
      </c>
      <c r="I149" s="231">
        <v>5.0985179177268761E-2</v>
      </c>
      <c r="J149" s="231">
        <v>4.0442940270472003E-2</v>
      </c>
      <c r="K149" s="231">
        <v>3.4438448806148707E-2</v>
      </c>
      <c r="L149" s="231">
        <v>3.2252633519987993E-2</v>
      </c>
      <c r="M149" s="231">
        <v>1.538731725063059E-2</v>
      </c>
      <c r="N149" s="231">
        <v>2.7797282355528141E-2</v>
      </c>
      <c r="O149" s="231">
        <v>3.00326618876758E-2</v>
      </c>
      <c r="P149" s="231">
        <v>6.2647790583279725E-2</v>
      </c>
      <c r="Q149" s="231">
        <v>4.9099970181142087E-2</v>
      </c>
      <c r="R149" s="231">
        <v>2.118247735295746E-2</v>
      </c>
      <c r="S149" s="231">
        <v>3.0449903275209991E-2</v>
      </c>
      <c r="T149" s="231">
        <v>1.994163626717799E-2</v>
      </c>
      <c r="U149" s="231">
        <v>1.5094346850011261E-2</v>
      </c>
      <c r="V149" s="231">
        <v>2.1872637082246529E-2</v>
      </c>
      <c r="W149" s="231">
        <v>1.3579574248050331E-2</v>
      </c>
      <c r="DA149" s="73" t="s">
        <v>927</v>
      </c>
    </row>
    <row r="150" spans="1:105" ht="12" customHeight="1" x14ac:dyDescent="0.25">
      <c r="A150" s="64" t="s">
        <v>160</v>
      </c>
      <c r="B150" s="231">
        <v>8.1277189887283524E-2</v>
      </c>
      <c r="C150" s="231">
        <v>4.1400625404913897E-2</v>
      </c>
      <c r="D150" s="231">
        <v>4.0759798433365323E-2</v>
      </c>
      <c r="E150" s="231">
        <v>5.8523207098312061E-2</v>
      </c>
      <c r="F150" s="231">
        <v>7.4976204176362637E-2</v>
      </c>
      <c r="G150" s="231">
        <v>4.6571096235389672E-2</v>
      </c>
      <c r="H150" s="231">
        <v>2.9381384788245809E-2</v>
      </c>
      <c r="I150" s="231">
        <v>2.6519187355116661E-2</v>
      </c>
      <c r="J150" s="231">
        <v>5.287307288005183E-2</v>
      </c>
      <c r="K150" s="231">
        <v>9.7087134343998571E-2</v>
      </c>
      <c r="L150" s="231">
        <v>6.3162616447728137E-2</v>
      </c>
      <c r="M150" s="231">
        <v>4.348579504244994E-2</v>
      </c>
      <c r="N150" s="231">
        <v>5.2898222009866228E-2</v>
      </c>
      <c r="O150" s="231">
        <v>5.8493378494725017E-2</v>
      </c>
      <c r="P150" s="231">
        <v>5.7078041774700071E-2</v>
      </c>
      <c r="Q150" s="231">
        <v>3.577381709762438E-2</v>
      </c>
      <c r="R150" s="231">
        <v>3.4768636042229378E-2</v>
      </c>
      <c r="S150" s="231">
        <v>4.1137774960725543E-2</v>
      </c>
      <c r="T150" s="231">
        <v>3.8698623331457113E-2</v>
      </c>
      <c r="U150" s="231">
        <v>2.2790615630651351E-2</v>
      </c>
      <c r="V150" s="231">
        <v>5.5946327132437697E-2</v>
      </c>
      <c r="W150" s="231">
        <v>2.185190875909479E-2</v>
      </c>
      <c r="DA150" s="73" t="s">
        <v>928</v>
      </c>
    </row>
    <row r="151" spans="1:105" ht="12" customHeight="1" x14ac:dyDescent="0.25">
      <c r="A151" s="64" t="s">
        <v>70</v>
      </c>
      <c r="B151" s="231">
        <v>6.1460689248873468</v>
      </c>
      <c r="C151" s="231">
        <v>6.2995716093862644</v>
      </c>
      <c r="D151" s="231">
        <v>3.4053482365491221</v>
      </c>
      <c r="E151" s="231">
        <v>4.3437147437290839</v>
      </c>
      <c r="F151" s="231">
        <v>8.699939628112741</v>
      </c>
      <c r="G151" s="231">
        <v>6.4812055008437364</v>
      </c>
      <c r="H151" s="231">
        <v>7.2722389219861601</v>
      </c>
      <c r="I151" s="231">
        <v>4.8429422437555134</v>
      </c>
      <c r="J151" s="231">
        <v>4.4273393755682662</v>
      </c>
      <c r="K151" s="231">
        <v>3.5168614019124891</v>
      </c>
      <c r="L151" s="231">
        <v>4.1008234177287024</v>
      </c>
      <c r="M151" s="231">
        <v>2.6843814877160508</v>
      </c>
      <c r="N151" s="231">
        <v>1.606026204902381</v>
      </c>
      <c r="O151" s="231">
        <v>1.6372897074127759</v>
      </c>
      <c r="P151" s="231">
        <v>0.59911967445342229</v>
      </c>
      <c r="Q151" s="231">
        <v>5.6660928041587059E-2</v>
      </c>
      <c r="R151" s="231">
        <v>1.372939015204884E-2</v>
      </c>
      <c r="S151" s="231">
        <v>5.8623171740013148E-3</v>
      </c>
      <c r="T151" s="231">
        <v>1.519298320225574E-2</v>
      </c>
      <c r="U151" s="231">
        <v>5.0710953299545218E-2</v>
      </c>
      <c r="V151" s="231">
        <v>2.3605238479103698E-2</v>
      </c>
      <c r="W151" s="231">
        <v>1.005481546109897E-2</v>
      </c>
      <c r="DA151" s="73" t="s">
        <v>929</v>
      </c>
    </row>
    <row r="152" spans="1:105" ht="12" customHeight="1" x14ac:dyDescent="0.25">
      <c r="A152" s="64" t="s">
        <v>34</v>
      </c>
      <c r="B152" s="231">
        <v>0.71717796079212537</v>
      </c>
      <c r="C152" s="231">
        <v>0.89902057914574462</v>
      </c>
      <c r="D152" s="231">
        <v>0.47705513591636739</v>
      </c>
      <c r="E152" s="231">
        <v>0.62358207038002489</v>
      </c>
      <c r="F152" s="231">
        <v>1.17018033282689</v>
      </c>
      <c r="G152" s="231">
        <v>0</v>
      </c>
      <c r="H152" s="231">
        <v>0</v>
      </c>
      <c r="I152" s="231">
        <v>0</v>
      </c>
      <c r="J152" s="231">
        <v>0</v>
      </c>
      <c r="K152" s="231">
        <v>2.288256464849597E-2</v>
      </c>
      <c r="L152" s="231">
        <v>2.4292518950844721E-2</v>
      </c>
      <c r="M152" s="231">
        <v>6.6778980464708348E-3</v>
      </c>
      <c r="N152" s="231">
        <v>1.6625592370510291E-2</v>
      </c>
      <c r="O152" s="231">
        <v>1.1321040583916871E-2</v>
      </c>
      <c r="P152" s="231">
        <v>2.107501205001824E-2</v>
      </c>
      <c r="Q152" s="231">
        <v>8.4456621143513943E-3</v>
      </c>
      <c r="R152" s="231">
        <v>8.9429385233183029E-3</v>
      </c>
      <c r="S152" s="231">
        <v>1.2032188964622889E-2</v>
      </c>
      <c r="T152" s="231">
        <v>7.7173145622962827E-3</v>
      </c>
      <c r="U152" s="231">
        <v>9.2970440939758106E-3</v>
      </c>
      <c r="V152" s="231">
        <v>7.7764990485432901E-3</v>
      </c>
      <c r="W152" s="231">
        <v>5.4984652298711127E-3</v>
      </c>
      <c r="DA152" s="73" t="s">
        <v>930</v>
      </c>
    </row>
    <row r="153" spans="1:105" ht="12" customHeight="1" x14ac:dyDescent="0.25">
      <c r="A153" s="64" t="s">
        <v>162</v>
      </c>
      <c r="B153" s="231">
        <v>9.9178284789691495E-5</v>
      </c>
      <c r="C153" s="231">
        <v>3.5516369706086091E-3</v>
      </c>
      <c r="D153" s="231">
        <v>5.4123048872073212E-2</v>
      </c>
      <c r="E153" s="231">
        <v>9.3143718889945271E-2</v>
      </c>
      <c r="F153" s="231">
        <v>0.21429280391760769</v>
      </c>
      <c r="G153" s="231">
        <v>8.8675729165366632E-2</v>
      </c>
      <c r="H153" s="231">
        <v>2.1374251048951138</v>
      </c>
      <c r="I153" s="231">
        <v>2.8218554469738248</v>
      </c>
      <c r="J153" s="231">
        <v>2.9415451944159892</v>
      </c>
      <c r="K153" s="231">
        <v>3.7265447229070672</v>
      </c>
      <c r="L153" s="231">
        <v>2.7397038617976959</v>
      </c>
      <c r="M153" s="231">
        <v>2.8248794726865101</v>
      </c>
      <c r="N153" s="231">
        <v>3.0123082220158151</v>
      </c>
      <c r="O153" s="231">
        <v>3.7532791174802358</v>
      </c>
      <c r="P153" s="231">
        <v>3.6206567311311071</v>
      </c>
      <c r="Q153" s="231">
        <v>4.0294449556949496</v>
      </c>
      <c r="R153" s="231">
        <v>4.3402066280217886</v>
      </c>
      <c r="S153" s="231">
        <v>4.4249846260916339</v>
      </c>
      <c r="T153" s="231">
        <v>4.0940466178907977</v>
      </c>
      <c r="U153" s="231">
        <v>4.5807312256176731</v>
      </c>
      <c r="V153" s="231">
        <v>3.238479940251501</v>
      </c>
      <c r="W153" s="231">
        <v>3.9122363182281461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1.0000000000000004</v>
      </c>
      <c r="C162" s="234">
        <f t="shared" si="5"/>
        <v>1</v>
      </c>
      <c r="D162" s="234">
        <f t="shared" si="5"/>
        <v>0.99999999999999989</v>
      </c>
      <c r="E162" s="234">
        <f t="shared" si="5"/>
        <v>0.99999999999999967</v>
      </c>
      <c r="F162" s="234">
        <f t="shared" si="5"/>
        <v>0.99999999999999978</v>
      </c>
      <c r="G162" s="234">
        <f t="shared" si="5"/>
        <v>1.0000000000000002</v>
      </c>
      <c r="H162" s="234">
        <f t="shared" si="5"/>
        <v>1.0000000000000002</v>
      </c>
      <c r="I162" s="234">
        <f t="shared" si="5"/>
        <v>1.0000000000000004</v>
      </c>
      <c r="J162" s="234">
        <f t="shared" si="5"/>
        <v>1</v>
      </c>
      <c r="K162" s="234">
        <f t="shared" si="5"/>
        <v>0.99999999999999978</v>
      </c>
      <c r="L162" s="234">
        <f t="shared" si="5"/>
        <v>0.99999999999999978</v>
      </c>
      <c r="M162" s="234">
        <f t="shared" si="5"/>
        <v>1</v>
      </c>
      <c r="N162" s="234">
        <f t="shared" si="5"/>
        <v>1</v>
      </c>
      <c r="O162" s="234">
        <f t="shared" si="5"/>
        <v>1.0000000000000002</v>
      </c>
      <c r="P162" s="234">
        <f t="shared" si="5"/>
        <v>1</v>
      </c>
      <c r="Q162" s="234">
        <f t="shared" si="5"/>
        <v>0.99999999999999978</v>
      </c>
      <c r="R162" s="234">
        <f t="shared" si="5"/>
        <v>0.99999999999999978</v>
      </c>
      <c r="S162" s="234">
        <f t="shared" si="5"/>
        <v>1</v>
      </c>
      <c r="T162" s="234">
        <f t="shared" si="5"/>
        <v>1</v>
      </c>
      <c r="U162" s="234">
        <f t="shared" si="5"/>
        <v>1</v>
      </c>
      <c r="V162" s="234">
        <f t="shared" si="5"/>
        <v>0.99999999999999978</v>
      </c>
      <c r="W162" s="234">
        <f t="shared" si="5"/>
        <v>0.99999999999999978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2.1765025580610905E-4</v>
      </c>
      <c r="C167" s="302">
        <f t="shared" si="10"/>
        <v>1.3001805323713291E-4</v>
      </c>
      <c r="D167" s="302">
        <f t="shared" si="10"/>
        <v>3.8023605593269933E-4</v>
      </c>
      <c r="E167" s="302">
        <f t="shared" si="10"/>
        <v>4.5216033294384465E-4</v>
      </c>
      <c r="F167" s="302">
        <f t="shared" si="10"/>
        <v>4.9472242945788327E-4</v>
      </c>
      <c r="G167" s="302">
        <f t="shared" si="10"/>
        <v>3.1476445886289352E-4</v>
      </c>
      <c r="H167" s="302">
        <f t="shared" si="10"/>
        <v>1.8722668057460734E-3</v>
      </c>
      <c r="I167" s="302">
        <f t="shared" si="10"/>
        <v>1.7075822816741172E-3</v>
      </c>
      <c r="J167" s="302">
        <f t="shared" si="10"/>
        <v>1.7459371042931986E-3</v>
      </c>
      <c r="K167" s="302">
        <f t="shared" si="10"/>
        <v>1.8708295105957749E-3</v>
      </c>
      <c r="L167" s="302">
        <f t="shared" si="10"/>
        <v>1.7357955909166466E-3</v>
      </c>
      <c r="M167" s="302">
        <f t="shared" si="10"/>
        <v>1.7881414636933151E-3</v>
      </c>
      <c r="N167" s="302">
        <f t="shared" si="10"/>
        <v>1.9332802797055466E-3</v>
      </c>
      <c r="O167" s="302">
        <f t="shared" si="10"/>
        <v>2.0165426944633628E-3</v>
      </c>
      <c r="P167" s="302">
        <f t="shared" si="10"/>
        <v>2.1666006834229626E-3</v>
      </c>
      <c r="Q167" s="302">
        <f t="shared" si="10"/>
        <v>2.3052475780161248E-3</v>
      </c>
      <c r="R167" s="302">
        <f t="shared" si="10"/>
        <v>2.3112531455166062E-3</v>
      </c>
      <c r="S167" s="302">
        <f t="shared" si="10"/>
        <v>2.2967319599312115E-3</v>
      </c>
      <c r="T167" s="302">
        <f t="shared" si="10"/>
        <v>2.2221575710834728E-3</v>
      </c>
      <c r="U167" s="302">
        <f t="shared" si="10"/>
        <v>2.2619931572238233E-3</v>
      </c>
      <c r="V167" s="302">
        <f t="shared" si="10"/>
        <v>2.1960187991484311E-3</v>
      </c>
      <c r="W167" s="302">
        <f t="shared" si="10"/>
        <v>2.2603398535155929E-3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0.60137566785088081</v>
      </c>
      <c r="C168" s="303">
        <f t="shared" si="11"/>
        <v>0.60004487024706343</v>
      </c>
      <c r="D168" s="303">
        <f t="shared" si="11"/>
        <v>0.60390209678381512</v>
      </c>
      <c r="E168" s="303">
        <f t="shared" si="11"/>
        <v>0.6043399057130191</v>
      </c>
      <c r="F168" s="303">
        <f t="shared" si="11"/>
        <v>0.5988033829085786</v>
      </c>
      <c r="G168" s="303">
        <f t="shared" si="11"/>
        <v>0.59821138844063171</v>
      </c>
      <c r="H168" s="303">
        <f t="shared" si="11"/>
        <v>0.56850046686147415</v>
      </c>
      <c r="I168" s="303">
        <f t="shared" si="11"/>
        <v>0.59379909283793531</v>
      </c>
      <c r="J168" s="303">
        <f t="shared" si="11"/>
        <v>0.59493762743909395</v>
      </c>
      <c r="K168" s="303">
        <f t="shared" si="11"/>
        <v>0.59830775510408563</v>
      </c>
      <c r="L168" s="303">
        <f t="shared" si="11"/>
        <v>0.59680438232864419</v>
      </c>
      <c r="M168" s="303">
        <f t="shared" si="11"/>
        <v>0.60729902747115072</v>
      </c>
      <c r="N168" s="303">
        <f t="shared" si="11"/>
        <v>0.60989958984155734</v>
      </c>
      <c r="O168" s="303">
        <f t="shared" si="11"/>
        <v>0.60474875558100005</v>
      </c>
      <c r="P168" s="303">
        <f t="shared" si="11"/>
        <v>0.60549333805677319</v>
      </c>
      <c r="Q168" s="303">
        <f t="shared" si="11"/>
        <v>0.60189871314663546</v>
      </c>
      <c r="R168" s="303">
        <f t="shared" si="11"/>
        <v>0.60313772808959354</v>
      </c>
      <c r="S168" s="303">
        <f t="shared" si="11"/>
        <v>0.60569337796958445</v>
      </c>
      <c r="T168" s="303">
        <f t="shared" si="11"/>
        <v>0.61822637256031499</v>
      </c>
      <c r="U168" s="303">
        <f t="shared" si="11"/>
        <v>0.61047237059674375</v>
      </c>
      <c r="V168" s="303">
        <f t="shared" si="11"/>
        <v>0.6219298786214672</v>
      </c>
      <c r="W168" s="303">
        <f t="shared" si="11"/>
        <v>0.61203879665471783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0.39840668189331357</v>
      </c>
      <c r="C169" s="237">
        <f t="shared" si="12"/>
        <v>0.39982511169969953</v>
      </c>
      <c r="D169" s="237">
        <f t="shared" si="12"/>
        <v>0.39571766716025203</v>
      </c>
      <c r="E169" s="237">
        <f t="shared" si="12"/>
        <v>0.39520793395403675</v>
      </c>
      <c r="F169" s="237">
        <f t="shared" si="12"/>
        <v>0.40070189466196326</v>
      </c>
      <c r="G169" s="237">
        <f t="shared" si="12"/>
        <v>0.40147384710050565</v>
      </c>
      <c r="H169" s="237">
        <f t="shared" si="12"/>
        <v>0.42962726633277998</v>
      </c>
      <c r="I169" s="237">
        <f t="shared" si="12"/>
        <v>0.40449332488039103</v>
      </c>
      <c r="J169" s="237">
        <f t="shared" si="12"/>
        <v>0.40331643545661283</v>
      </c>
      <c r="K169" s="237">
        <f t="shared" si="12"/>
        <v>0.39982141538531835</v>
      </c>
      <c r="L169" s="237">
        <f t="shared" si="12"/>
        <v>0.4014598220804389</v>
      </c>
      <c r="M169" s="237">
        <f t="shared" si="12"/>
        <v>0.39091283106515606</v>
      </c>
      <c r="N169" s="237">
        <f t="shared" si="12"/>
        <v>0.38816712987873719</v>
      </c>
      <c r="O169" s="237">
        <f t="shared" si="12"/>
        <v>0.39323470172453678</v>
      </c>
      <c r="P169" s="237">
        <f t="shared" si="12"/>
        <v>0.39234006125980392</v>
      </c>
      <c r="Q169" s="237">
        <f t="shared" si="12"/>
        <v>0.39579603927534829</v>
      </c>
      <c r="R169" s="237">
        <f t="shared" si="12"/>
        <v>0.39455101876488968</v>
      </c>
      <c r="S169" s="237">
        <f t="shared" si="12"/>
        <v>0.39200989007048431</v>
      </c>
      <c r="T169" s="237">
        <f t="shared" si="12"/>
        <v>0.37955146986860161</v>
      </c>
      <c r="U169" s="237">
        <f t="shared" si="12"/>
        <v>0.38726563624603239</v>
      </c>
      <c r="V169" s="237">
        <f t="shared" si="12"/>
        <v>0.37587410257938419</v>
      </c>
      <c r="W169" s="237">
        <f t="shared" si="12"/>
        <v>0.38570086349176635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0.99999999999999989</v>
      </c>
      <c r="C204" s="234">
        <f t="shared" si="44"/>
        <v>0.99999999999999978</v>
      </c>
      <c r="D204" s="234">
        <f t="shared" si="44"/>
        <v>1</v>
      </c>
      <c r="E204" s="234">
        <f t="shared" si="44"/>
        <v>0.99999999999999989</v>
      </c>
      <c r="F204" s="234">
        <f t="shared" si="44"/>
        <v>1</v>
      </c>
      <c r="G204" s="234">
        <f t="shared" si="44"/>
        <v>1</v>
      </c>
      <c r="H204" s="234">
        <f t="shared" si="44"/>
        <v>1</v>
      </c>
      <c r="I204" s="234">
        <f t="shared" si="44"/>
        <v>0.99999999999999989</v>
      </c>
      <c r="J204" s="234">
        <f t="shared" si="44"/>
        <v>1.0000000000000002</v>
      </c>
      <c r="K204" s="234">
        <f t="shared" si="44"/>
        <v>1</v>
      </c>
      <c r="L204" s="234">
        <f t="shared" si="44"/>
        <v>0.99999999999999989</v>
      </c>
      <c r="M204" s="234">
        <f t="shared" si="44"/>
        <v>1</v>
      </c>
      <c r="N204" s="234">
        <f t="shared" si="44"/>
        <v>1</v>
      </c>
      <c r="O204" s="234">
        <f t="shared" si="44"/>
        <v>0.99999999999999989</v>
      </c>
      <c r="P204" s="234">
        <f t="shared" si="44"/>
        <v>1.0000000000000002</v>
      </c>
      <c r="Q204" s="234">
        <f t="shared" si="44"/>
        <v>1.0000000000000002</v>
      </c>
      <c r="R204" s="234">
        <f t="shared" si="44"/>
        <v>1</v>
      </c>
      <c r="S204" s="234">
        <f t="shared" si="44"/>
        <v>1</v>
      </c>
      <c r="T204" s="234">
        <f t="shared" si="44"/>
        <v>1</v>
      </c>
      <c r="U204" s="234">
        <f t="shared" si="44"/>
        <v>1</v>
      </c>
      <c r="V204" s="234">
        <f t="shared" si="44"/>
        <v>1.0000000000000002</v>
      </c>
      <c r="W204" s="234">
        <f t="shared" si="44"/>
        <v>0.99999999999999978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2.4789229983317721E-4</v>
      </c>
      <c r="C209" s="302">
        <f t="shared" si="49"/>
        <v>1.4741751637820425E-4</v>
      </c>
      <c r="D209" s="302">
        <f t="shared" si="49"/>
        <v>4.3251447033287334E-4</v>
      </c>
      <c r="E209" s="302">
        <f t="shared" si="49"/>
        <v>5.1525966913651042E-4</v>
      </c>
      <c r="F209" s="302">
        <f t="shared" si="49"/>
        <v>5.5917094391751566E-4</v>
      </c>
      <c r="G209" s="302">
        <f t="shared" si="49"/>
        <v>3.5672356585363953E-4</v>
      </c>
      <c r="H209" s="302">
        <f t="shared" si="49"/>
        <v>1.9332751394769143E-3</v>
      </c>
      <c r="I209" s="302">
        <f t="shared" si="49"/>
        <v>1.8535348299517631E-3</v>
      </c>
      <c r="J209" s="302">
        <f t="shared" si="49"/>
        <v>1.8974319070306914E-3</v>
      </c>
      <c r="K209" s="302">
        <f t="shared" si="49"/>
        <v>2.0369229856956415E-3</v>
      </c>
      <c r="L209" s="302">
        <f t="shared" si="49"/>
        <v>1.8912541612511415E-3</v>
      </c>
      <c r="M209" s="302">
        <f t="shared" si="49"/>
        <v>1.9852857316358177E-3</v>
      </c>
      <c r="N209" s="302">
        <f t="shared" si="49"/>
        <v>2.1488421789503478E-3</v>
      </c>
      <c r="O209" s="302">
        <f t="shared" si="49"/>
        <v>2.2164835578427871E-3</v>
      </c>
      <c r="P209" s="302">
        <f t="shared" si="49"/>
        <v>2.3753955138988512E-3</v>
      </c>
      <c r="Q209" s="302">
        <f t="shared" si="49"/>
        <v>2.5015870897444896E-3</v>
      </c>
      <c r="R209" s="302">
        <f t="shared" si="49"/>
        <v>2.5138953405635539E-3</v>
      </c>
      <c r="S209" s="302">
        <f t="shared" si="49"/>
        <v>2.5107590298452716E-3</v>
      </c>
      <c r="T209" s="302">
        <f t="shared" si="49"/>
        <v>2.4927667806109032E-3</v>
      </c>
      <c r="U209" s="302">
        <f t="shared" si="49"/>
        <v>2.4976703569407825E-3</v>
      </c>
      <c r="V209" s="302">
        <f t="shared" si="49"/>
        <v>2.4827522228962661E-3</v>
      </c>
      <c r="W209" s="302">
        <f t="shared" si="49"/>
        <v>2.5033611970178868E-3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0.56938391750269779</v>
      </c>
      <c r="C210" s="303">
        <f t="shared" si="50"/>
        <v>0.56884012883766455</v>
      </c>
      <c r="D210" s="303">
        <f t="shared" si="50"/>
        <v>0.5648166795699745</v>
      </c>
      <c r="E210" s="303">
        <f t="shared" si="50"/>
        <v>0.5651114056699319</v>
      </c>
      <c r="F210" s="303">
        <f t="shared" si="50"/>
        <v>0.56830191472860603</v>
      </c>
      <c r="G210" s="303">
        <f t="shared" si="50"/>
        <v>0.57092373627624571</v>
      </c>
      <c r="H210" s="303">
        <f t="shared" si="50"/>
        <v>0.55666317533553011</v>
      </c>
      <c r="I210" s="303">
        <f t="shared" si="50"/>
        <v>0.5509411337534329</v>
      </c>
      <c r="J210" s="303">
        <f t="shared" si="50"/>
        <v>0.54999438122828381</v>
      </c>
      <c r="K210" s="303">
        <f t="shared" si="50"/>
        <v>0.54751591080988748</v>
      </c>
      <c r="L210" s="303">
        <f t="shared" si="50"/>
        <v>0.55007372775258467</v>
      </c>
      <c r="M210" s="303">
        <f t="shared" si="50"/>
        <v>0.54550339055976904</v>
      </c>
      <c r="N210" s="303">
        <f t="shared" si="50"/>
        <v>0.54223163350943182</v>
      </c>
      <c r="O210" s="303">
        <f t="shared" si="50"/>
        <v>0.54246509628364714</v>
      </c>
      <c r="P210" s="303">
        <f t="shared" si="50"/>
        <v>0.53975222275954482</v>
      </c>
      <c r="Q210" s="303">
        <f t="shared" si="50"/>
        <v>0.53899281250354647</v>
      </c>
      <c r="R210" s="303">
        <f t="shared" si="50"/>
        <v>0.53848991570756455</v>
      </c>
      <c r="S210" s="303">
        <f t="shared" si="50"/>
        <v>0.53779502738851448</v>
      </c>
      <c r="T210" s="303">
        <f t="shared" si="50"/>
        <v>0.53425943779911922</v>
      </c>
      <c r="U210" s="303">
        <f t="shared" si="50"/>
        <v>0.53657140239903511</v>
      </c>
      <c r="V210" s="303">
        <f t="shared" si="50"/>
        <v>0.53322985582029181</v>
      </c>
      <c r="W210" s="303">
        <f t="shared" si="50"/>
        <v>0.53601274070722105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0.56938391750269779</v>
      </c>
      <c r="C211" s="304">
        <f t="shared" si="51"/>
        <v>0.56884012883766455</v>
      </c>
      <c r="D211" s="304">
        <f t="shared" si="51"/>
        <v>0.5648166795699745</v>
      </c>
      <c r="E211" s="304">
        <f t="shared" si="51"/>
        <v>0.5651114056699319</v>
      </c>
      <c r="F211" s="304">
        <f t="shared" si="51"/>
        <v>0.56830191472860603</v>
      </c>
      <c r="G211" s="304">
        <f t="shared" si="51"/>
        <v>0.57092373627624571</v>
      </c>
      <c r="H211" s="304">
        <f t="shared" si="51"/>
        <v>0.55666317533553011</v>
      </c>
      <c r="I211" s="304">
        <f t="shared" si="51"/>
        <v>0.5509411337534329</v>
      </c>
      <c r="J211" s="304">
        <f t="shared" si="51"/>
        <v>0.54999438122828381</v>
      </c>
      <c r="K211" s="304">
        <f t="shared" si="51"/>
        <v>0.54751591080988748</v>
      </c>
      <c r="L211" s="304">
        <f t="shared" si="51"/>
        <v>0.55007372775258467</v>
      </c>
      <c r="M211" s="304">
        <f t="shared" si="51"/>
        <v>0.54550339055976904</v>
      </c>
      <c r="N211" s="304">
        <f t="shared" si="51"/>
        <v>0.54223163350943182</v>
      </c>
      <c r="O211" s="304">
        <f t="shared" si="51"/>
        <v>0.54246509628364714</v>
      </c>
      <c r="P211" s="304">
        <f t="shared" si="51"/>
        <v>0.53975222275954482</v>
      </c>
      <c r="Q211" s="304">
        <f t="shared" si="51"/>
        <v>0.53899281250354647</v>
      </c>
      <c r="R211" s="304">
        <f t="shared" si="51"/>
        <v>0.53848991570756455</v>
      </c>
      <c r="S211" s="304">
        <f t="shared" si="51"/>
        <v>0.53779502738851448</v>
      </c>
      <c r="T211" s="304">
        <f t="shared" si="51"/>
        <v>0.53425943779911922</v>
      </c>
      <c r="U211" s="304">
        <f t="shared" si="51"/>
        <v>0.53657140239903511</v>
      </c>
      <c r="V211" s="304">
        <f t="shared" si="51"/>
        <v>0.53322985582029181</v>
      </c>
      <c r="W211" s="304">
        <f t="shared" si="51"/>
        <v>0.53601274070722105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0.2917607464462823</v>
      </c>
      <c r="C213" s="303">
        <f t="shared" si="53"/>
        <v>0.29148210108602179</v>
      </c>
      <c r="D213" s="303">
        <f t="shared" si="53"/>
        <v>0.28942042613254104</v>
      </c>
      <c r="E213" s="303">
        <f t="shared" si="53"/>
        <v>0.28957144814822772</v>
      </c>
      <c r="F213" s="303">
        <f t="shared" si="53"/>
        <v>0.2912063122107485</v>
      </c>
      <c r="G213" s="303">
        <f t="shared" si="53"/>
        <v>0.29254977237580432</v>
      </c>
      <c r="H213" s="303">
        <f t="shared" si="53"/>
        <v>0.2852424498875708</v>
      </c>
      <c r="I213" s="303">
        <f t="shared" si="53"/>
        <v>0.28231039109231792</v>
      </c>
      <c r="J213" s="303">
        <f t="shared" si="53"/>
        <v>0.28182526108610184</v>
      </c>
      <c r="K213" s="303">
        <f t="shared" si="53"/>
        <v>0.2798999638867527</v>
      </c>
      <c r="L213" s="303">
        <f t="shared" si="53"/>
        <v>0.28124822909628328</v>
      </c>
      <c r="M213" s="303">
        <f t="shared" si="53"/>
        <v>0.27905992053772033</v>
      </c>
      <c r="N213" s="303">
        <f t="shared" si="53"/>
        <v>0.27741174776800887</v>
      </c>
      <c r="O213" s="303">
        <f t="shared" si="53"/>
        <v>0.27791073425431617</v>
      </c>
      <c r="P213" s="303">
        <f t="shared" si="53"/>
        <v>0.27657702749853091</v>
      </c>
      <c r="Q213" s="303">
        <f t="shared" si="53"/>
        <v>0.2761632528402716</v>
      </c>
      <c r="R213" s="303">
        <f t="shared" si="53"/>
        <v>0.27593020268242896</v>
      </c>
      <c r="S213" s="303">
        <f t="shared" si="53"/>
        <v>0.27554220948681596</v>
      </c>
      <c r="T213" s="303">
        <f t="shared" si="53"/>
        <v>0.27376244318931542</v>
      </c>
      <c r="U213" s="303">
        <f t="shared" si="53"/>
        <v>0.27494712806834637</v>
      </c>
      <c r="V213" s="303">
        <f t="shared" si="53"/>
        <v>0.27323487014512454</v>
      </c>
      <c r="W213" s="303">
        <f t="shared" si="53"/>
        <v>0.27466086154903641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0.2917607464462823</v>
      </c>
      <c r="C214" s="304">
        <f t="shared" si="54"/>
        <v>0.29148210108602179</v>
      </c>
      <c r="D214" s="304">
        <f t="shared" si="54"/>
        <v>0.28942042613254104</v>
      </c>
      <c r="E214" s="304">
        <f t="shared" si="54"/>
        <v>0.28957144814822772</v>
      </c>
      <c r="F214" s="304">
        <f t="shared" si="54"/>
        <v>0.2912063122107485</v>
      </c>
      <c r="G214" s="304">
        <f t="shared" si="54"/>
        <v>0.29254977237580432</v>
      </c>
      <c r="H214" s="304">
        <f t="shared" si="54"/>
        <v>0.2852424498875708</v>
      </c>
      <c r="I214" s="304">
        <f t="shared" si="54"/>
        <v>0.28231039109231792</v>
      </c>
      <c r="J214" s="304">
        <f t="shared" si="54"/>
        <v>0.28182526108610184</v>
      </c>
      <c r="K214" s="304">
        <f t="shared" si="54"/>
        <v>0.2798999638867527</v>
      </c>
      <c r="L214" s="304">
        <f t="shared" si="54"/>
        <v>0.28124822909628328</v>
      </c>
      <c r="M214" s="304">
        <f t="shared" si="54"/>
        <v>0.27905992053772033</v>
      </c>
      <c r="N214" s="304">
        <f t="shared" si="54"/>
        <v>0.27741174776800887</v>
      </c>
      <c r="O214" s="304">
        <f t="shared" si="54"/>
        <v>0.27791073425431617</v>
      </c>
      <c r="P214" s="304">
        <f t="shared" si="54"/>
        <v>0.27657702749853091</v>
      </c>
      <c r="Q214" s="304">
        <f t="shared" si="54"/>
        <v>0.2761632528402716</v>
      </c>
      <c r="R214" s="304">
        <f t="shared" si="54"/>
        <v>0.27593020268242896</v>
      </c>
      <c r="S214" s="304">
        <f t="shared" si="54"/>
        <v>0.27554220948681596</v>
      </c>
      <c r="T214" s="304">
        <f t="shared" si="54"/>
        <v>0.27376244318931542</v>
      </c>
      <c r="U214" s="304">
        <f t="shared" si="54"/>
        <v>0.27494712806834637</v>
      </c>
      <c r="V214" s="304">
        <f t="shared" si="54"/>
        <v>0.27323487014512454</v>
      </c>
      <c r="W214" s="304">
        <f t="shared" si="54"/>
        <v>0.27466086154903641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0.13860744375118678</v>
      </c>
      <c r="C216" s="303">
        <f t="shared" si="56"/>
        <v>0.13953035255993526</v>
      </c>
      <c r="D216" s="303">
        <f t="shared" si="56"/>
        <v>0.14533037982715161</v>
      </c>
      <c r="E216" s="303">
        <f t="shared" si="56"/>
        <v>0.14480188651270379</v>
      </c>
      <c r="F216" s="303">
        <f t="shared" si="56"/>
        <v>0.13993260211672801</v>
      </c>
      <c r="G216" s="303">
        <f t="shared" si="56"/>
        <v>0.13616976778209633</v>
      </c>
      <c r="H216" s="303">
        <f t="shared" si="56"/>
        <v>0.15616109963742217</v>
      </c>
      <c r="I216" s="303">
        <f t="shared" si="56"/>
        <v>0.1648949403242973</v>
      </c>
      <c r="J216" s="303">
        <f t="shared" si="56"/>
        <v>0.1662829257785837</v>
      </c>
      <c r="K216" s="303">
        <f t="shared" si="56"/>
        <v>0.17054720231766415</v>
      </c>
      <c r="L216" s="303">
        <f t="shared" si="56"/>
        <v>0.16678678898988081</v>
      </c>
      <c r="M216" s="303">
        <f t="shared" si="56"/>
        <v>0.1734514031708749</v>
      </c>
      <c r="N216" s="303">
        <f t="shared" si="56"/>
        <v>0.178207776543609</v>
      </c>
      <c r="O216" s="303">
        <f t="shared" si="56"/>
        <v>0.17740768590419392</v>
      </c>
      <c r="P216" s="303">
        <f t="shared" si="56"/>
        <v>0.18129535422802548</v>
      </c>
      <c r="Q216" s="303">
        <f t="shared" si="56"/>
        <v>0.18234234756643758</v>
      </c>
      <c r="R216" s="303">
        <f t="shared" si="56"/>
        <v>0.1830659862694429</v>
      </c>
      <c r="S216" s="303">
        <f t="shared" si="56"/>
        <v>0.18415200409482427</v>
      </c>
      <c r="T216" s="303">
        <f t="shared" si="56"/>
        <v>0.18948535223095453</v>
      </c>
      <c r="U216" s="303">
        <f t="shared" si="56"/>
        <v>0.1859837991756777</v>
      </c>
      <c r="V216" s="303">
        <f t="shared" si="56"/>
        <v>0.19105252181168755</v>
      </c>
      <c r="W216" s="303">
        <f t="shared" si="56"/>
        <v>0.18682303654672455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1.2077713842605727E-2</v>
      </c>
      <c r="C217" s="304">
        <f t="shared" si="57"/>
        <v>1.3848656611753846E-2</v>
      </c>
      <c r="D217" s="304">
        <f t="shared" si="57"/>
        <v>1.8431801406454163E-2</v>
      </c>
      <c r="E217" s="304">
        <f t="shared" si="57"/>
        <v>1.7581170104570148E-2</v>
      </c>
      <c r="F217" s="304">
        <f t="shared" si="57"/>
        <v>1.4903787191630987E-2</v>
      </c>
      <c r="G217" s="304">
        <f t="shared" si="57"/>
        <v>1.0929593724829685E-2</v>
      </c>
      <c r="H217" s="304">
        <f t="shared" si="57"/>
        <v>4.7718572850875891E-2</v>
      </c>
      <c r="I217" s="304">
        <f t="shared" si="57"/>
        <v>4.5825170164617374E-2</v>
      </c>
      <c r="J217" s="304">
        <f t="shared" si="57"/>
        <v>4.6842342390443006E-2</v>
      </c>
      <c r="K217" s="304">
        <f t="shared" si="57"/>
        <v>5.0207785298062232E-2</v>
      </c>
      <c r="L217" s="304">
        <f t="shared" si="57"/>
        <v>4.6663782540117812E-2</v>
      </c>
      <c r="M217" s="304">
        <f t="shared" si="57"/>
        <v>4.8894842658684469E-2</v>
      </c>
      <c r="N217" s="304">
        <f t="shared" si="57"/>
        <v>5.2977045914013685E-2</v>
      </c>
      <c r="O217" s="304">
        <f t="shared" si="57"/>
        <v>5.4614306998420008E-2</v>
      </c>
      <c r="P217" s="304">
        <f t="shared" si="57"/>
        <v>5.8661804532467478E-2</v>
      </c>
      <c r="Q217" s="304">
        <f t="shared" si="57"/>
        <v>6.1682064078649741E-2</v>
      </c>
      <c r="R217" s="304">
        <f t="shared" si="57"/>
        <v>6.1878145515602806E-2</v>
      </c>
      <c r="S217" s="304">
        <f t="shared" si="57"/>
        <v>6.1833990672069641E-2</v>
      </c>
      <c r="T217" s="304">
        <f t="shared" si="57"/>
        <v>6.1371172930516353E-2</v>
      </c>
      <c r="U217" s="304">
        <f t="shared" si="57"/>
        <v>6.1459897538491619E-2</v>
      </c>
      <c r="V217" s="304">
        <f t="shared" si="57"/>
        <v>6.1160755829110187E-2</v>
      </c>
      <c r="W217" s="304">
        <f t="shared" si="57"/>
        <v>6.1603641756010748E-2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0.12652972990858105</v>
      </c>
      <c r="C218" s="304">
        <f t="shared" si="58"/>
        <v>0.1256816959481814</v>
      </c>
      <c r="D218" s="304">
        <f t="shared" si="58"/>
        <v>0.12689857842069743</v>
      </c>
      <c r="E218" s="304">
        <f t="shared" si="58"/>
        <v>0.12722071640813362</v>
      </c>
      <c r="F218" s="304">
        <f t="shared" si="58"/>
        <v>0.12502881492509701</v>
      </c>
      <c r="G218" s="304">
        <f t="shared" si="58"/>
        <v>0.12524017405726665</v>
      </c>
      <c r="H218" s="304">
        <f t="shared" si="58"/>
        <v>0.10844252678654627</v>
      </c>
      <c r="I218" s="304">
        <f t="shared" si="58"/>
        <v>0.11906977015967993</v>
      </c>
      <c r="J218" s="304">
        <f t="shared" si="58"/>
        <v>0.1194405833881407</v>
      </c>
      <c r="K218" s="304">
        <f t="shared" si="58"/>
        <v>0.12033941701960192</v>
      </c>
      <c r="L218" s="304">
        <f t="shared" si="58"/>
        <v>0.12012300644976297</v>
      </c>
      <c r="M218" s="304">
        <f t="shared" si="58"/>
        <v>0.12455656051219043</v>
      </c>
      <c r="N218" s="304">
        <f t="shared" si="58"/>
        <v>0.1252307306295953</v>
      </c>
      <c r="O218" s="304">
        <f t="shared" si="58"/>
        <v>0.12279337890577391</v>
      </c>
      <c r="P218" s="304">
        <f t="shared" si="58"/>
        <v>0.12263354969555801</v>
      </c>
      <c r="Q218" s="304">
        <f t="shared" si="58"/>
        <v>0.12066028348778782</v>
      </c>
      <c r="R218" s="304">
        <f t="shared" si="58"/>
        <v>0.12118784075384011</v>
      </c>
      <c r="S218" s="304">
        <f t="shared" si="58"/>
        <v>0.12231801342275463</v>
      </c>
      <c r="T218" s="304">
        <f t="shared" si="58"/>
        <v>0.12811417930043817</v>
      </c>
      <c r="U218" s="304">
        <f t="shared" si="58"/>
        <v>0.12452390163718609</v>
      </c>
      <c r="V218" s="304">
        <f t="shared" si="58"/>
        <v>0.12989176598257737</v>
      </c>
      <c r="W218" s="304">
        <f t="shared" si="58"/>
        <v>0.12521939479071378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2.9211934652738103</v>
      </c>
      <c r="C224" s="274">
        <f>IF(C$5=0,0,C$5/NFM_fec!C$5)</f>
        <v>2.9319496577820949</v>
      </c>
      <c r="D224" s="274">
        <f>IF(D$5=0,0,D$5/NFM_fec!D$5)</f>
        <v>2.8835091969587152</v>
      </c>
      <c r="E224" s="274">
        <f>IF(E$5=0,0,E$5/NFM_fec!E$5)</f>
        <v>2.8829257844725089</v>
      </c>
      <c r="F224" s="274">
        <f>IF(F$5=0,0,F$5/NFM_fec!F$5)</f>
        <v>2.930466944159432</v>
      </c>
      <c r="G224" s="274">
        <f>IF(G$5=0,0,G$5/NFM_fec!G$5)</f>
        <v>2.9118947892748173</v>
      </c>
      <c r="H224" s="274">
        <f>IF(H$5=0,0,H$5/NFM_fec!H$5)</f>
        <v>2.8928144014893906</v>
      </c>
      <c r="I224" s="274">
        <f>IF(I$5=0,0,I$5/NFM_fec!I$5)</f>
        <v>2.5953528856364327</v>
      </c>
      <c r="J224" s="274">
        <f>IF(J$5=0,0,J$5/NFM_fec!J$5)</f>
        <v>2.5628840736768188</v>
      </c>
      <c r="K224" s="274">
        <f>IF(K$5=0,0,K$5/NFM_fec!K$5)</f>
        <v>2.4598123815170472</v>
      </c>
      <c r="L224" s="274">
        <f>IF(L$5=0,0,L$5/NFM_fec!L$5)</f>
        <v>2.5573188078339615</v>
      </c>
      <c r="M224" s="274">
        <f>IF(M$5=0,0,M$5/NFM_fec!M$5)</f>
        <v>2.4031472394464592</v>
      </c>
      <c r="N224" s="274">
        <f>IF(N$5=0,0,N$5/NFM_fec!N$5)</f>
        <v>2.2904028700368588</v>
      </c>
      <c r="O224" s="274">
        <f>IF(O$5=0,0,O$5/NFM_fec!O$5)</f>
        <v>2.2847145503860484</v>
      </c>
      <c r="P224" s="274">
        <f>IF(P$5=0,0,P$5/NFM_fec!P$5)</f>
        <v>2.180122944370023</v>
      </c>
      <c r="Q224" s="274">
        <f>IF(Q$5=0,0,Q$5/NFM_fec!Q$5)</f>
        <v>2.1181486606341835</v>
      </c>
      <c r="R224" s="274">
        <f>IF(R$5=0,0,R$5/NFM_fec!R$5)</f>
        <v>2.1037169314155122</v>
      </c>
      <c r="S224" s="274">
        <f>IF(S$5=0,0,S$5/NFM_fec!S$5)</f>
        <v>2.0915691694875758</v>
      </c>
      <c r="T224" s="274">
        <f>IF(T$5=0,0,T$5/NFM_fec!T$5)</f>
        <v>2.0292032359267873</v>
      </c>
      <c r="U224" s="274">
        <f>IF(U$5=0,0,U$5/NFM_fec!U$5)</f>
        <v>2.0692980144422326</v>
      </c>
      <c r="V224" s="274">
        <f>IF(V$5=0,0,V$5/NFM_fec!V$5)</f>
        <v>2.01680536207552</v>
      </c>
      <c r="W224" s="274">
        <f>IF(W$5=0,0,W$5/NFM_fec!W$5)</f>
        <v>2.0562573762287366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0.21060829024083796</v>
      </c>
      <c r="C229" s="277">
        <f>IF(C$10=0,0,C$10/NFM_fec!C$10)</f>
        <v>0.12841964446038218</v>
      </c>
      <c r="D229" s="277">
        <f>IF(D$10=0,0,D$10/NFM_fec!D$10)</f>
        <v>0.3662734389938041</v>
      </c>
      <c r="E229" s="277">
        <f>IF(E$10=0,0,E$10/NFM_fec!E$10)</f>
        <v>0.4415616225709928</v>
      </c>
      <c r="F229" s="277">
        <f>IF(F$10=0,0,F$10/NFM_fec!F$10)</f>
        <v>0.51400125843719535</v>
      </c>
      <c r="G229" s="277">
        <f>IF(G$10=0,0,G$10/NFM_fec!G$10)</f>
        <v>0.29662199157563673</v>
      </c>
      <c r="H229" s="277">
        <f>IF(H$10=0,0,H$10/NFM_fec!H$10)</f>
        <v>2.2197257242568647</v>
      </c>
      <c r="I229" s="277">
        <f>IF(I$10=0,0,I$10/NFM_fec!I$10)</f>
        <v>1.6923562083589554</v>
      </c>
      <c r="J229" s="277">
        <f>IF(J$10=0,0,J$10/NFM_fec!J$10)</f>
        <v>1.7097420551992757</v>
      </c>
      <c r="K229" s="277">
        <f>IF(K$10=0,0,K$10/NFM_fec!K$10)</f>
        <v>1.7700626147424807</v>
      </c>
      <c r="L229" s="277">
        <f>IF(L$10=0,0,L$10/NFM_fec!L$10)</f>
        <v>1.6933083397950031</v>
      </c>
      <c r="M229" s="277">
        <f>IF(M$10=0,0,M$10/NFM_fec!M$10)</f>
        <v>1.6245135169907137</v>
      </c>
      <c r="N229" s="277">
        <f>IF(N$10=0,0,N$10/NFM_fec!N$10)</f>
        <v>1.6866278115536004</v>
      </c>
      <c r="O229" s="277">
        <f>IF(O$10=0,0,O$10/NFM_fec!O$10)</f>
        <v>1.7697559857257301</v>
      </c>
      <c r="P229" s="277">
        <f>IF(P$10=0,0,P$10/NFM_fec!P$10)</f>
        <v>1.8256706001061829</v>
      </c>
      <c r="Q229" s="277">
        <f>IF(Q$10=0,0,Q$10/NFM_fec!Q$10)</f>
        <v>1.9012318867657383</v>
      </c>
      <c r="R229" s="277">
        <f>IF(R$10=0,0,R$10/NFM_fec!R$10)</f>
        <v>1.8921656047587747</v>
      </c>
      <c r="S229" s="277">
        <f>IF(S$10=0,0,S$10/NFM_fec!S$10)</f>
        <v>1.8652358310125838</v>
      </c>
      <c r="T229" s="277">
        <f>IF(T$10=0,0,T$10/NFM_fec!T$10)</f>
        <v>1.729724051308692</v>
      </c>
      <c r="U229" s="277">
        <f>IF(U$10=0,0,U$10/NFM_fec!U$10)</f>
        <v>1.8086330708133767</v>
      </c>
      <c r="V229" s="277">
        <f>IF(V$10=0,0,V$10/NFM_fec!V$10)</f>
        <v>1.6919542759682575</v>
      </c>
      <c r="W229" s="277">
        <f>IF(W$10=0,0,W$10/NFM_fec!W$10)</f>
        <v>1.7931455270980332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3.2036497265893549</v>
      </c>
      <c r="C230" s="278">
        <f>IF(C$16=0,0,C$16/NFM_fec!C$16)</f>
        <v>3.1934038955177906</v>
      </c>
      <c r="D230" s="278">
        <f>IF(D$16=0,0,D$16/NFM_fec!D$16)</f>
        <v>3.177063354927677</v>
      </c>
      <c r="E230" s="278">
        <f>IF(E$16=0,0,E$16/NFM_fec!E$16)</f>
        <v>3.1768002455267803</v>
      </c>
      <c r="F230" s="278">
        <f>IF(F$16=0,0,F$16/NFM_fec!F$16)</f>
        <v>3.1838602332907606</v>
      </c>
      <c r="G230" s="278">
        <f>IF(G$16=0,0,G$16/NFM_fec!G$16)</f>
        <v>3.2188394392982254</v>
      </c>
      <c r="H230" s="278">
        <f>IF(H$16=0,0,H$16/NFM_fec!H$16)</f>
        <v>2.9816623317818189</v>
      </c>
      <c r="I230" s="278">
        <f>IF(I$16=0,0,I$16/NFM_fec!I$16)</f>
        <v>2.8425482838634273</v>
      </c>
      <c r="J230" s="278">
        <f>IF(J$16=0,0,J$16/NFM_fec!J$16)</f>
        <v>2.8149353077538994</v>
      </c>
      <c r="K230" s="278">
        <f>IF(K$16=0,0,K$16/NFM_fec!K$16)</f>
        <v>2.7197871958721316</v>
      </c>
      <c r="L230" s="278">
        <f>IF(L$16=0,0,L$16/NFM_fec!L$16)</f>
        <v>2.818525610676518</v>
      </c>
      <c r="M230" s="278">
        <f>IF(M$16=0,0,M$16/NFM_fec!M$16)</f>
        <v>2.7178878064936876</v>
      </c>
      <c r="N230" s="278">
        <f>IF(N$16=0,0,N$16/NFM_fec!N$16)</f>
        <v>2.6060822403750854</v>
      </c>
      <c r="O230" s="278">
        <f>IF(O$16=0,0,O$16/NFM_fec!O$16)</f>
        <v>2.5693133619333679</v>
      </c>
      <c r="P230" s="278">
        <f>IF(P$16=0,0,P$16/NFM_fec!P$16)</f>
        <v>2.4559879702659138</v>
      </c>
      <c r="Q230" s="278">
        <f>IF(Q$16=0,0,Q$16/NFM_fec!Q$16)</f>
        <v>2.3668227807122721</v>
      </c>
      <c r="R230" s="278">
        <f>IF(R$16=0,0,R$16/NFM_fec!R$16)</f>
        <v>2.3576190859184845</v>
      </c>
      <c r="S230" s="278">
        <f>IF(S$16=0,0,S$16/NFM_fec!S$16)</f>
        <v>2.358184824111718</v>
      </c>
      <c r="T230" s="278">
        <f>IF(T$16=0,0,T$16/NFM_fec!T$16)</f>
        <v>2.3586741657025447</v>
      </c>
      <c r="U230" s="278">
        <f>IF(U$16=0,0,U$16/NFM_fec!U$16)</f>
        <v>2.3605044457955566</v>
      </c>
      <c r="V230" s="278">
        <f>IF(V$16=0,0,V$16/NFM_fec!V$16)</f>
        <v>2.3659129371480674</v>
      </c>
      <c r="W230" s="278">
        <f>IF(W$16=0,0,W$16/NFM_fec!W$16)</f>
        <v>2.3552068778545094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2.726366340473656</v>
      </c>
      <c r="C231" s="279">
        <f>IF(C$27=0,0,C$27/NFM_fec!C$27)</f>
        <v>2.7624075153577645</v>
      </c>
      <c r="D231" s="279">
        <f>IF(D$27=0,0,D$27/NFM_fec!D$27)</f>
        <v>2.6712990858634797</v>
      </c>
      <c r="E231" s="279">
        <f>IF(E$27=0,0,E$27/NFM_fec!E$27)</f>
        <v>2.6691335236398923</v>
      </c>
      <c r="F231" s="279">
        <f>IF(F$27=0,0,F$27/NFM_fec!F$27)</f>
        <v>2.7675958881163703</v>
      </c>
      <c r="G231" s="279">
        <f>IF(G$27=0,0,G$27/NFM_fec!G$27)</f>
        <v>2.6937040672666113</v>
      </c>
      <c r="H231" s="279">
        <f>IF(H$27=0,0,H$27/NFM_fec!H$27)</f>
        <v>2.9294816266266479</v>
      </c>
      <c r="I231" s="279">
        <f>IF(I$27=0,0,I$27/NFM_fec!I$27)</f>
        <v>2.421855402842445</v>
      </c>
      <c r="J231" s="279">
        <f>IF(J$27=0,0,J$27/NFM_fec!J$27)</f>
        <v>2.3818742109509827</v>
      </c>
      <c r="K231" s="279">
        <f>IF(K$27=0,0,K$27/NFM_fec!K$27)</f>
        <v>2.2633189267053537</v>
      </c>
      <c r="L231" s="279">
        <f>IF(L$27=0,0,L$27/NFM_fec!L$27)</f>
        <v>2.3648532436950847</v>
      </c>
      <c r="M231" s="279">
        <f>IF(M$27=0,0,M$27/NFM_fec!M$27)</f>
        <v>2.1417015972421751</v>
      </c>
      <c r="N231" s="279">
        <f>IF(N$27=0,0,N$27/NFM_fec!N$27)</f>
        <v>2.0224123663772198</v>
      </c>
      <c r="O231" s="279">
        <f>IF(O$27=0,0,O$27/NFM_fec!O$27)</f>
        <v>2.0517465415459979</v>
      </c>
      <c r="P231" s="279">
        <f>IF(P$27=0,0,P$27/NFM_fec!P$27)</f>
        <v>1.9520483944929778</v>
      </c>
      <c r="Q231" s="279">
        <f>IF(Q$27=0,0,Q$27/NFM_fec!Q$27)</f>
        <v>1.918333367069837</v>
      </c>
      <c r="R231" s="279">
        <f>IF(R$27=0,0,R$27/NFM_fec!R$27)</f>
        <v>1.8972094585976575</v>
      </c>
      <c r="S231" s="279">
        <f>IF(S$27=0,0,S$27/NFM_fec!S$27)</f>
        <v>1.8699869557538049</v>
      </c>
      <c r="T231" s="279">
        <f>IF(T$27=0,0,T$27/NFM_fec!T$27)</f>
        <v>1.7355406922418724</v>
      </c>
      <c r="U231" s="279">
        <f>IF(U$27=0,0,U$27/NFM_fec!U$27)</f>
        <v>1.8192183504575261</v>
      </c>
      <c r="V231" s="279">
        <f>IF(V$27=0,0,V$27/NFM_fec!V$27)</f>
        <v>1.701708904482067</v>
      </c>
      <c r="W231" s="279">
        <f>IF(W$27=0,0,W$27/NFM_fec!W$27)</f>
        <v>1.797165886003758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2.5421486836440623</v>
      </c>
      <c r="C253" s="274">
        <f>IF(C$115=0,0,(C$115-C$158)/NFM_fec!C$115)</f>
        <v>2.5800707761960928</v>
      </c>
      <c r="D253" s="274">
        <f>IF(D$115=0,0,(D$115-D$158)/NFM_fec!D$115)</f>
        <v>2.5145181876217162</v>
      </c>
      <c r="E253" s="274">
        <f>IF(E$115=0,0,(E$115-E$158)/NFM_fec!E$115)</f>
        <v>2.5110325767091797</v>
      </c>
      <c r="F253" s="274">
        <f>IF(F$115=0,0,(F$115-F$158)/NFM_fec!F$115)</f>
        <v>2.5906482670717206</v>
      </c>
      <c r="G253" s="274">
        <f>IF(G$115=0,0,(G$115-G$158)/NFM_fec!G$115)</f>
        <v>2.5083678419220732</v>
      </c>
      <c r="H253" s="274">
        <f>IF(H$115=0,0,(H$115-H$158)/NFM_fec!H$115)</f>
        <v>2.8264905510327614</v>
      </c>
      <c r="I253" s="274">
        <f>IF(I$115=0,0,(I$115-I$158)/NFM_fec!I$115)</f>
        <v>2.3629122598030419</v>
      </c>
      <c r="J253" s="274">
        <f>IF(J$115=0,0,(J$115-J$158)/NFM_fec!J$115)</f>
        <v>2.3286358079978151</v>
      </c>
      <c r="K253" s="274">
        <f>IF(K$115=0,0,(K$115-K$158)/NFM_fec!K$115)</f>
        <v>2.2290870732873134</v>
      </c>
      <c r="L253" s="274">
        <f>IF(L$115=0,0,(L$115-L$158)/NFM_fec!L$115)</f>
        <v>2.3161085985786523</v>
      </c>
      <c r="M253" s="274">
        <f>IF(M$115=0,0,(M$115-M$158)/NFM_fec!M$115)</f>
        <v>2.1183498354833401</v>
      </c>
      <c r="N253" s="274">
        <f>IF(N$115=0,0,(N$115-N$158)/NFM_fec!N$115)</f>
        <v>2.0144341891712787</v>
      </c>
      <c r="O253" s="274">
        <f>IF(O$115=0,0,(O$115-O$158)/NFM_fec!O$115)</f>
        <v>2.039348554074528</v>
      </c>
      <c r="P253" s="274">
        <f>IF(P$115=0,0,(P$115-P$158)/NFM_fec!P$115)</f>
        <v>1.9508091658482429</v>
      </c>
      <c r="Q253" s="274">
        <f>IF(Q$115=0,0,(Q$115-Q$158)/NFM_fec!Q$115)</f>
        <v>1.9196142465333597</v>
      </c>
      <c r="R253" s="274">
        <f>IF(R$115=0,0,(R$115-R$158)/NFM_fec!R$115)</f>
        <v>1.9005043777425721</v>
      </c>
      <c r="S253" s="274">
        <f>IF(S$115=0,0,(S$115-S$158)/NFM_fec!S$115)</f>
        <v>1.8766115559587506</v>
      </c>
      <c r="T253" s="274">
        <f>IF(T$115=0,0,(T$115-T$158)/NFM_fec!T$115)</f>
        <v>1.7568246221664809</v>
      </c>
      <c r="U253" s="274">
        <f>IF(U$115=0,0,(U$115-U$158)/NFM_fec!U$115)</f>
        <v>1.8311252859292195</v>
      </c>
      <c r="V253" s="274">
        <f>IF(V$115=0,0,(V$115-V$158)/NFM_fec!V$115)</f>
        <v>1.7270661219606087</v>
      </c>
      <c r="W253" s="274">
        <f>IF(W$115=0,0,(W$115-W$158)/NFM_fec!W$115)</f>
        <v>1.8114449677908806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0.21060829024083791</v>
      </c>
      <c r="C258" s="277">
        <f>IF(C$120=0,0,C$120/NFM_fec!C$120)</f>
        <v>0.12841964446038218</v>
      </c>
      <c r="D258" s="277">
        <f>IF(D$120=0,0,D$120/NFM_fec!D$120)</f>
        <v>0.3662734389938041</v>
      </c>
      <c r="E258" s="277">
        <f>IF(E$120=0,0,E$120/NFM_fec!E$120)</f>
        <v>0.44156162257099296</v>
      </c>
      <c r="F258" s="277">
        <f>IF(F$120=0,0,F$120/NFM_fec!F$120)</f>
        <v>0.51400125843719524</v>
      </c>
      <c r="G258" s="277">
        <f>IF(G$120=0,0,G$120/NFM_fec!G$120)</f>
        <v>0.29662199157563662</v>
      </c>
      <c r="H258" s="277">
        <f>IF(H$120=0,0,H$120/NFM_fec!H$120)</f>
        <v>2.2197257242568638</v>
      </c>
      <c r="I258" s="277">
        <f>IF(I$120=0,0,I$120/NFM_fec!I$120)</f>
        <v>1.6923562083589569</v>
      </c>
      <c r="J258" s="277">
        <f>IF(J$120=0,0,J$120/NFM_fec!J$120)</f>
        <v>1.7097420551992744</v>
      </c>
      <c r="K258" s="277">
        <f>IF(K$120=0,0,K$120/NFM_fec!K$120)</f>
        <v>1.7700626147424798</v>
      </c>
      <c r="L258" s="277">
        <f>IF(L$120=0,0,L$120/NFM_fec!L$120)</f>
        <v>1.6933083397950037</v>
      </c>
      <c r="M258" s="277">
        <f>IF(M$120=0,0,M$120/NFM_fec!M$120)</f>
        <v>1.6245135169907137</v>
      </c>
      <c r="N258" s="277">
        <f>IF(N$120=0,0,N$120/NFM_fec!N$120)</f>
        <v>1.6866278115536011</v>
      </c>
      <c r="O258" s="277">
        <f>IF(O$120=0,0,O$120/NFM_fec!O$120)</f>
        <v>1.769755985725731</v>
      </c>
      <c r="P258" s="277">
        <f>IF(P$120=0,0,P$120/NFM_fec!P$120)</f>
        <v>1.825670600106184</v>
      </c>
      <c r="Q258" s="277">
        <f>IF(Q$120=0,0,Q$120/NFM_fec!Q$120)</f>
        <v>1.9012318867657376</v>
      </c>
      <c r="R258" s="277">
        <f>IF(R$120=0,0,R$120/NFM_fec!R$120)</f>
        <v>1.8921656047587743</v>
      </c>
      <c r="S258" s="277">
        <f>IF(S$120=0,0,S$120/NFM_fec!S$120)</f>
        <v>1.8652358310125834</v>
      </c>
      <c r="T258" s="277">
        <f>IF(T$120=0,0,T$120/NFM_fec!T$120)</f>
        <v>1.7297240513086918</v>
      </c>
      <c r="U258" s="277">
        <f>IF(U$120=0,0,U$120/NFM_fec!U$120)</f>
        <v>1.8086330708133753</v>
      </c>
      <c r="V258" s="277">
        <f>IF(V$120=0,0,V$120/NFM_fec!V$120)</f>
        <v>1.6919542759682578</v>
      </c>
      <c r="W258" s="277">
        <f>IF(W$120=0,0,W$120/NFM_fec!W$120)</f>
        <v>1.7931455270980341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2.7263663404736569</v>
      </c>
      <c r="C259" s="278">
        <f>IF(C$126=0,0,C$126/NFM_fec!C$126)</f>
        <v>2.7624075153577641</v>
      </c>
      <c r="D259" s="278">
        <f>IF(D$126=0,0,D$126/NFM_fec!D$126)</f>
        <v>2.6712990858634793</v>
      </c>
      <c r="E259" s="278">
        <f>IF(E$126=0,0,E$126/NFM_fec!E$126)</f>
        <v>2.6691335236398914</v>
      </c>
      <c r="F259" s="278">
        <f>IF(F$126=0,0,F$126/NFM_fec!F$126)</f>
        <v>2.7675958881163707</v>
      </c>
      <c r="G259" s="278">
        <f>IF(G$126=0,0,G$126/NFM_fec!G$126)</f>
        <v>2.6937040672666104</v>
      </c>
      <c r="H259" s="278">
        <f>IF(H$126=0,0,H$126/NFM_fec!H$126)</f>
        <v>2.9294816266266479</v>
      </c>
      <c r="I259" s="278">
        <f>IF(I$126=0,0,I$126/NFM_fec!I$126)</f>
        <v>2.4218554028424446</v>
      </c>
      <c r="J259" s="278">
        <f>IF(J$126=0,0,J$126/NFM_fec!J$126)</f>
        <v>2.3818742109509823</v>
      </c>
      <c r="K259" s="278">
        <f>IF(K$126=0,0,K$126/NFM_fec!K$126)</f>
        <v>2.267608544405967</v>
      </c>
      <c r="L259" s="278">
        <f>IF(L$126=0,0,L$126/NFM_fec!L$126)</f>
        <v>2.3689589651132752</v>
      </c>
      <c r="M259" s="278">
        <f>IF(M$126=0,0,M$126/NFM_fec!M$126)</f>
        <v>2.1446960578600729</v>
      </c>
      <c r="N259" s="278">
        <f>IF(N$126=0,0,N$126/NFM_fec!N$126)</f>
        <v>2.0251425452484413</v>
      </c>
      <c r="O259" s="278">
        <f>IF(O$126=0,0,O$126/NFM_fec!O$126)</f>
        <v>2.0521005680977455</v>
      </c>
      <c r="P259" s="278">
        <f>IF(P$126=0,0,P$126/NFM_fec!P$126)</f>
        <v>1.9520483944929774</v>
      </c>
      <c r="Q259" s="278">
        <f>IF(Q$126=0,0,Q$126/NFM_fec!Q$126)</f>
        <v>1.9184811811770062</v>
      </c>
      <c r="R259" s="278">
        <f>IF(R$126=0,0,R$126/NFM_fec!R$126)</f>
        <v>1.8972094585976569</v>
      </c>
      <c r="S259" s="278">
        <f>IF(S$126=0,0,S$126/NFM_fec!S$126)</f>
        <v>1.8701761538416148</v>
      </c>
      <c r="T259" s="278">
        <f>IF(T$126=0,0,T$126/NFM_fec!T$126)</f>
        <v>1.7355406922418728</v>
      </c>
      <c r="U259" s="278">
        <f>IF(U$126=0,0,U$126/NFM_fec!U$126)</f>
        <v>1.8192183504575257</v>
      </c>
      <c r="V259" s="278">
        <f>IF(V$126=0,0,V$126/NFM_fec!V$126)</f>
        <v>1.7017089044820672</v>
      </c>
      <c r="W259" s="278">
        <f>IF(W$126=0,0,W$126/NFM_fec!W$126)</f>
        <v>1.7971658860037578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2.7263663404736542</v>
      </c>
      <c r="C260" s="278">
        <f>IF(C$134=0,0,C$134/NFM_fec!C$134)</f>
        <v>2.7624075153577641</v>
      </c>
      <c r="D260" s="278">
        <f>IF(D$134=0,0,D$134/NFM_fec!D$134)</f>
        <v>2.6712990858634797</v>
      </c>
      <c r="E260" s="278">
        <f>IF(E$134=0,0,E$134/NFM_fec!E$134)</f>
        <v>2.6691335236398914</v>
      </c>
      <c r="F260" s="278">
        <f>IF(F$134=0,0,F$134/NFM_fec!F$134)</f>
        <v>2.7675958881163707</v>
      </c>
      <c r="G260" s="278">
        <f>IF(G$134=0,0,G$134/NFM_fec!G$134)</f>
        <v>2.6937040672666122</v>
      </c>
      <c r="H260" s="278">
        <f>IF(H$134=0,0,H$134/NFM_fec!H$134)</f>
        <v>2.9294816266266475</v>
      </c>
      <c r="I260" s="278">
        <f>IF(I$134=0,0,I$134/NFM_fec!I$134)</f>
        <v>2.4218554028424455</v>
      </c>
      <c r="J260" s="278">
        <f>IF(J$134=0,0,J$134/NFM_fec!J$134)</f>
        <v>2.3818742109509814</v>
      </c>
      <c r="K260" s="278">
        <f>IF(K$134=0,0,K$134/NFM_fec!K$134)</f>
        <v>2.2633189267053546</v>
      </c>
      <c r="L260" s="278">
        <f>IF(L$134=0,0,L$134/NFM_fec!L$134)</f>
        <v>2.3648532436950851</v>
      </c>
      <c r="M260" s="278">
        <f>IF(M$134=0,0,M$134/NFM_fec!M$134)</f>
        <v>2.1417015972421747</v>
      </c>
      <c r="N260" s="278">
        <f>IF(N$134=0,0,N$134/NFM_fec!N$134)</f>
        <v>2.0224123663772184</v>
      </c>
      <c r="O260" s="278">
        <f>IF(O$134=0,0,O$134/NFM_fec!O$134)</f>
        <v>2.0517465415459979</v>
      </c>
      <c r="P260" s="278">
        <f>IF(P$134=0,0,P$134/NFM_fec!P$134)</f>
        <v>1.9520483944929772</v>
      </c>
      <c r="Q260" s="278">
        <f>IF(Q$134=0,0,Q$134/NFM_fec!Q$134)</f>
        <v>1.9183333670698368</v>
      </c>
      <c r="R260" s="278">
        <f>IF(R$134=0,0,R$134/NFM_fec!R$134)</f>
        <v>1.8972094585976582</v>
      </c>
      <c r="S260" s="278">
        <f>IF(S$134=0,0,S$134/NFM_fec!S$134)</f>
        <v>1.8699869557538038</v>
      </c>
      <c r="T260" s="278">
        <f>IF(T$134=0,0,T$134/NFM_fec!T$134)</f>
        <v>1.7355406922418726</v>
      </c>
      <c r="U260" s="278">
        <f>IF(U$134=0,0,U$134/NFM_fec!U$134)</f>
        <v>1.8192183504575259</v>
      </c>
      <c r="V260" s="278">
        <f>IF(V$134=0,0,V$134/NFM_fec!V$134)</f>
        <v>1.7017089044820672</v>
      </c>
      <c r="W260" s="278">
        <f>IF(W$134=0,0,W$134/NFM_fec!W$134)</f>
        <v>1.7971658860037576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2.0466326604607858</v>
      </c>
      <c r="C261" s="279">
        <f>IF(C$141=0,0,C$141/NFM_fec!C$141)</f>
        <v>2.0976574485519457</v>
      </c>
      <c r="D261" s="279">
        <f>IF(D$141=0,0,D$141/NFM_fec!D$141)</f>
        <v>2.1364789615053743</v>
      </c>
      <c r="E261" s="279">
        <f>IF(E$141=0,0,E$141/NFM_fec!E$141)</f>
        <v>2.124728527378176</v>
      </c>
      <c r="F261" s="279">
        <f>IF(F$141=0,0,F$141/NFM_fec!F$141)</f>
        <v>2.1231702215247386</v>
      </c>
      <c r="G261" s="279">
        <f>IF(G$141=0,0,G$141/NFM_fec!G$141)</f>
        <v>1.9970270571505897</v>
      </c>
      <c r="H261" s="279">
        <f>IF(H$141=0,0,H$141/NFM_fec!H$141)</f>
        <v>2.7021384021891461</v>
      </c>
      <c r="I261" s="279">
        <f>IF(I$141=0,0,I$141/NFM_fec!I$141)</f>
        <v>2.3969034681455539</v>
      </c>
      <c r="J261" s="279">
        <f>IF(J$141=0,0,J$141/NFM_fec!J$141)</f>
        <v>2.3857112029663079</v>
      </c>
      <c r="K261" s="279">
        <f>IF(K$141=0,0,K$141/NFM_fec!K$141)</f>
        <v>2.3514891717744169</v>
      </c>
      <c r="L261" s="279">
        <f>IF(L$141=0,0,L$141/NFM_fec!L$141)</f>
        <v>2.3804821102648601</v>
      </c>
      <c r="M261" s="279">
        <f>IF(M$141=0,0,M$141/NFM_fec!M$141)</f>
        <v>2.2863243576548746</v>
      </c>
      <c r="N261" s="279">
        <f>IF(N$141=0,0,N$141/NFM_fec!N$141)</f>
        <v>2.2455270623021266</v>
      </c>
      <c r="O261" s="279">
        <f>IF(O$141=0,0,O$141/NFM_fec!O$141)</f>
        <v>2.257886591873417</v>
      </c>
      <c r="P261" s="279">
        <f>IF(P$141=0,0,P$141/NFM_fec!P$141)</f>
        <v>2.2136765562914205</v>
      </c>
      <c r="Q261" s="279">
        <f>IF(Q$141=0,0,Q$141/NFM_fec!Q$141)</f>
        <v>2.1886022217486918</v>
      </c>
      <c r="R261" s="279">
        <f>IF(R$141=0,0,R$141/NFM_fec!R$141)</f>
        <v>2.1777959430983751</v>
      </c>
      <c r="S261" s="279">
        <f>IF(S$141=0,0,S$141/NFM_fec!S$141)</f>
        <v>2.1676588156370755</v>
      </c>
      <c r="T261" s="279">
        <f>IF(T$141=0,0,T$141/NFM_fec!T$141)</f>
        <v>2.1115471853624563</v>
      </c>
      <c r="U261" s="279">
        <f>IF(U$141=0,0,U$141/NFM_fec!U$141)</f>
        <v>2.1451549738228595</v>
      </c>
      <c r="V261" s="279">
        <f>IF(V$141=0,0,V$141/NFM_fec!V$141)</f>
        <v>2.1003183740349964</v>
      </c>
      <c r="W261" s="279">
        <f>IF(W$141=0,0,W$141/NFM_fec!W$141)</f>
        <v>2.1355071962939958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IE: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15228.711971495763</v>
      </c>
      <c r="C3" s="205">
        <f t="shared" si="0"/>
        <v>17701.788946864024</v>
      </c>
      <c r="D3" s="205">
        <f t="shared" si="0"/>
        <v>23282.072190299041</v>
      </c>
      <c r="E3" s="205">
        <f t="shared" si="0"/>
        <v>17959.984070860522</v>
      </c>
      <c r="F3" s="205">
        <f t="shared" si="0"/>
        <v>15949.217772588074</v>
      </c>
      <c r="G3" s="205">
        <f t="shared" si="0"/>
        <v>15205.646566747995</v>
      </c>
      <c r="H3" s="205">
        <f t="shared" si="0"/>
        <v>14145.534606658699</v>
      </c>
      <c r="I3" s="205">
        <f t="shared" si="0"/>
        <v>16162.841444445694</v>
      </c>
      <c r="J3" s="205">
        <f t="shared" si="0"/>
        <v>15679.69053995285</v>
      </c>
      <c r="K3" s="205">
        <f t="shared" si="0"/>
        <v>19761.184543496438</v>
      </c>
      <c r="L3" s="205">
        <f t="shared" si="0"/>
        <v>19667.840966280819</v>
      </c>
      <c r="M3" s="205">
        <f t="shared" si="0"/>
        <v>21851.688184499995</v>
      </c>
      <c r="N3" s="205">
        <f t="shared" si="0"/>
        <v>19872.486905606005</v>
      </c>
      <c r="O3" s="205">
        <f t="shared" si="0"/>
        <v>17721.25848628215</v>
      </c>
      <c r="P3" s="205">
        <f t="shared" si="0"/>
        <v>19627.128369803915</v>
      </c>
      <c r="Q3" s="205">
        <f t="shared" si="0"/>
        <v>69920.839472602238</v>
      </c>
      <c r="R3" s="205">
        <f t="shared" si="0"/>
        <v>65835.1468365951</v>
      </c>
      <c r="S3" s="205">
        <f t="shared" si="0"/>
        <v>68669.032971089924</v>
      </c>
      <c r="T3" s="205">
        <f t="shared" si="0"/>
        <v>78987.1197631619</v>
      </c>
      <c r="U3" s="205">
        <f t="shared" si="0"/>
        <v>77878.449079146594</v>
      </c>
      <c r="V3" s="205">
        <f t="shared" si="0"/>
        <v>92059.083853708711</v>
      </c>
      <c r="W3" s="205">
        <f t="shared" si="0"/>
        <v>111684.32606884654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2776.567661526482</v>
      </c>
      <c r="C4" s="243">
        <f t="shared" si="1"/>
        <v>1052.7366627622259</v>
      </c>
      <c r="D4" s="243">
        <f t="shared" si="1"/>
        <v>1100.9466535859519</v>
      </c>
      <c r="E4" s="243">
        <f t="shared" si="1"/>
        <v>850.15748126515098</v>
      </c>
      <c r="F4" s="243">
        <f t="shared" si="1"/>
        <v>1043.8833748376551</v>
      </c>
      <c r="G4" s="243">
        <f t="shared" si="1"/>
        <v>869.75717439293442</v>
      </c>
      <c r="H4" s="243">
        <f t="shared" si="1"/>
        <v>802.77613241391964</v>
      </c>
      <c r="I4" s="243">
        <f t="shared" si="1"/>
        <v>2056.1082327137651</v>
      </c>
      <c r="J4" s="243">
        <f t="shared" si="1"/>
        <v>1787.5208862642789</v>
      </c>
      <c r="K4" s="243">
        <f t="shared" si="1"/>
        <v>2077.0706559480282</v>
      </c>
      <c r="L4" s="243">
        <f t="shared" si="1"/>
        <v>1946.7011766961421</v>
      </c>
      <c r="M4" s="243">
        <f t="shared" si="1"/>
        <v>2880.364031578064</v>
      </c>
      <c r="N4" s="243">
        <f t="shared" si="1"/>
        <v>3592.5527778413129</v>
      </c>
      <c r="O4" s="243">
        <f t="shared" si="1"/>
        <v>4026.5521368095001</v>
      </c>
      <c r="P4" s="243">
        <f t="shared" si="1"/>
        <v>4060.979243221776</v>
      </c>
      <c r="Q4" s="243">
        <f t="shared" si="1"/>
        <v>3770.0095289941628</v>
      </c>
      <c r="R4" s="243">
        <f t="shared" si="1"/>
        <v>4385.1531517965659</v>
      </c>
      <c r="S4" s="243">
        <f t="shared" si="1"/>
        <v>4546.6557833654997</v>
      </c>
      <c r="T4" s="243">
        <f t="shared" si="1"/>
        <v>4593.8667922783634</v>
      </c>
      <c r="U4" s="243">
        <f t="shared" si="1"/>
        <v>4821.3719244866161</v>
      </c>
      <c r="V4" s="243">
        <f t="shared" si="1"/>
        <v>5134.7904953220004</v>
      </c>
      <c r="W4" s="243">
        <f t="shared" si="1"/>
        <v>5513.4063858369373</v>
      </c>
      <c r="DA4" s="83"/>
    </row>
    <row r="5" spans="1:105" ht="12" customHeight="1" x14ac:dyDescent="0.25">
      <c r="A5" s="99" t="s">
        <v>57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940</v>
      </c>
    </row>
    <row r="6" spans="1:105" ht="12" customHeight="1" x14ac:dyDescent="0.25">
      <c r="A6" s="99" t="s">
        <v>47</v>
      </c>
      <c r="B6" s="284">
        <v>2776.567661526482</v>
      </c>
      <c r="C6" s="284">
        <v>1052.7366627622259</v>
      </c>
      <c r="D6" s="284">
        <v>1100.9466535859519</v>
      </c>
      <c r="E6" s="284">
        <v>850.15748126515098</v>
      </c>
      <c r="F6" s="284">
        <v>1043.8833748376551</v>
      </c>
      <c r="G6" s="284">
        <v>869.75717439293442</v>
      </c>
      <c r="H6" s="284">
        <v>802.77613241391964</v>
      </c>
      <c r="I6" s="284">
        <v>2056.1082327137651</v>
      </c>
      <c r="J6" s="284">
        <v>1787.5208862642789</v>
      </c>
      <c r="K6" s="284">
        <v>2077.0706559480282</v>
      </c>
      <c r="L6" s="284">
        <v>1946.7011766961421</v>
      </c>
      <c r="M6" s="284">
        <v>2880.364031578064</v>
      </c>
      <c r="N6" s="284">
        <v>3592.5527778413129</v>
      </c>
      <c r="O6" s="284">
        <v>4026.5521368095001</v>
      </c>
      <c r="P6" s="284">
        <v>4060.979243221776</v>
      </c>
      <c r="Q6" s="284">
        <v>3770.0095289941628</v>
      </c>
      <c r="R6" s="284">
        <v>4385.1531517965659</v>
      </c>
      <c r="S6" s="284">
        <v>4546.6557833654997</v>
      </c>
      <c r="T6" s="284">
        <v>4593.8667922783634</v>
      </c>
      <c r="U6" s="284">
        <v>4821.3719244866161</v>
      </c>
      <c r="V6" s="284">
        <v>5134.7904953220004</v>
      </c>
      <c r="W6" s="284">
        <v>5513.4063858369373</v>
      </c>
      <c r="DA6" s="94" t="s">
        <v>941</v>
      </c>
    </row>
    <row r="7" spans="1:105" ht="12" customHeight="1" x14ac:dyDescent="0.25">
      <c r="A7" s="49" t="s">
        <v>48</v>
      </c>
      <c r="B7" s="244">
        <v>12452.144309969281</v>
      </c>
      <c r="C7" s="244">
        <v>16649.052284101799</v>
      </c>
      <c r="D7" s="244">
        <v>22181.125536713091</v>
      </c>
      <c r="E7" s="244">
        <v>17109.82658959537</v>
      </c>
      <c r="F7" s="244">
        <v>14905.334397750419</v>
      </c>
      <c r="G7" s="244">
        <v>14335.88939235506</v>
      </c>
      <c r="H7" s="244">
        <v>13342.75847424478</v>
      </c>
      <c r="I7" s="244">
        <v>14106.733211731929</v>
      </c>
      <c r="J7" s="244">
        <v>13892.16965368857</v>
      </c>
      <c r="K7" s="244">
        <v>17684.11388754841</v>
      </c>
      <c r="L7" s="244">
        <v>17721.139789584679</v>
      </c>
      <c r="M7" s="244">
        <v>18971.32415292193</v>
      </c>
      <c r="N7" s="244">
        <v>16279.934127764691</v>
      </c>
      <c r="O7" s="244">
        <v>13694.70634947265</v>
      </c>
      <c r="P7" s="244">
        <v>15566.149126582141</v>
      </c>
      <c r="Q7" s="244">
        <v>66150.829943608071</v>
      </c>
      <c r="R7" s="244">
        <v>61449.993684798537</v>
      </c>
      <c r="S7" s="244">
        <v>64122.377187724429</v>
      </c>
      <c r="T7" s="244">
        <v>74393.252970883535</v>
      </c>
      <c r="U7" s="244">
        <v>73057.077154659972</v>
      </c>
      <c r="V7" s="244">
        <v>86924.293358386712</v>
      </c>
      <c r="W7" s="244">
        <v>106170.9196830096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944</v>
      </c>
    </row>
    <row r="11" spans="1:105" ht="12" customHeight="1" x14ac:dyDescent="0.25">
      <c r="A11" s="107" t="s">
        <v>945</v>
      </c>
      <c r="B11" s="284">
        <v>520.22895195933506</v>
      </c>
      <c r="C11" s="284">
        <v>294.35604750756471</v>
      </c>
      <c r="D11" s="284">
        <v>303.20353047793452</v>
      </c>
      <c r="E11" s="284">
        <v>348.29546788306732</v>
      </c>
      <c r="F11" s="284">
        <v>220.355266803999</v>
      </c>
      <c r="G11" s="284">
        <v>217.27968216263059</v>
      </c>
      <c r="H11" s="284">
        <v>204.6198552228384</v>
      </c>
      <c r="I11" s="284">
        <v>362.03099119444778</v>
      </c>
      <c r="J11" s="284">
        <v>328.90562064123588</v>
      </c>
      <c r="K11" s="284">
        <v>262.92487610545521</v>
      </c>
      <c r="L11" s="284">
        <v>250.6458103027131</v>
      </c>
      <c r="M11" s="284">
        <v>319.76882394345228</v>
      </c>
      <c r="N11" s="284">
        <v>455.21061156210158</v>
      </c>
      <c r="O11" s="284">
        <v>444.78263808187262</v>
      </c>
      <c r="P11" s="284">
        <v>421.12664036880682</v>
      </c>
      <c r="Q11" s="284">
        <v>171.13660776327379</v>
      </c>
      <c r="R11" s="284">
        <v>210.7446754498975</v>
      </c>
      <c r="S11" s="284">
        <v>211.40709056429569</v>
      </c>
      <c r="T11" s="284">
        <v>198.1798924661467</v>
      </c>
      <c r="U11" s="284">
        <v>194.706185665812</v>
      </c>
      <c r="V11" s="284">
        <v>204.75586290655539</v>
      </c>
      <c r="W11" s="284">
        <v>145.2492646615911</v>
      </c>
      <c r="DA11" s="94" t="s">
        <v>946</v>
      </c>
    </row>
    <row r="12" spans="1:105" ht="12" customHeight="1" x14ac:dyDescent="0.25">
      <c r="A12" s="49" t="s">
        <v>947</v>
      </c>
      <c r="B12" s="244">
        <v>165.1737302255471</v>
      </c>
      <c r="C12" s="244">
        <v>349.27231337178102</v>
      </c>
      <c r="D12" s="244">
        <v>540.31255057674764</v>
      </c>
      <c r="E12" s="244">
        <v>554.12356725919847</v>
      </c>
      <c r="F12" s="244">
        <v>242.5762303630045</v>
      </c>
      <c r="G12" s="244">
        <v>259.78655576933392</v>
      </c>
      <c r="H12" s="244">
        <v>252.66830971825249</v>
      </c>
      <c r="I12" s="244">
        <v>208.54398523671429</v>
      </c>
      <c r="J12" s="244">
        <v>206.88453428822061</v>
      </c>
      <c r="K12" s="244">
        <v>258.9278592707135</v>
      </c>
      <c r="L12" s="244">
        <v>208.13749195058199</v>
      </c>
      <c r="M12" s="244">
        <v>198.66464277827771</v>
      </c>
      <c r="N12" s="244">
        <v>172.54205754703511</v>
      </c>
      <c r="O12" s="244">
        <v>121.8684668597317</v>
      </c>
      <c r="P12" s="244">
        <v>137.0658576740629</v>
      </c>
      <c r="Q12" s="244">
        <v>468.54222371473583</v>
      </c>
      <c r="R12" s="244">
        <v>439.42531446092852</v>
      </c>
      <c r="S12" s="244">
        <v>456.00527923250928</v>
      </c>
      <c r="T12" s="244">
        <v>522.44567714461459</v>
      </c>
      <c r="U12" s="244">
        <v>468.71455399513712</v>
      </c>
      <c r="V12" s="244">
        <v>596.50114252993944</v>
      </c>
      <c r="W12" s="244">
        <v>546.33452993825858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949</v>
      </c>
    </row>
    <row r="16" spans="1:105" ht="12" customHeight="1" x14ac:dyDescent="0.25">
      <c r="A16" s="107" t="s">
        <v>945</v>
      </c>
      <c r="B16" s="284">
        <v>578.03216884370556</v>
      </c>
      <c r="C16" s="284">
        <v>524.93922523122194</v>
      </c>
      <c r="D16" s="284">
        <v>524.93922523122194</v>
      </c>
      <c r="E16" s="284">
        <v>471.84628161873837</v>
      </c>
      <c r="F16" s="284">
        <v>471.84628161873837</v>
      </c>
      <c r="G16" s="284">
        <v>418.75333800625481</v>
      </c>
      <c r="H16" s="284">
        <v>365.66039439377118</v>
      </c>
      <c r="I16" s="284">
        <v>418.75333800625481</v>
      </c>
      <c r="J16" s="284">
        <v>365.66039439377118</v>
      </c>
      <c r="K16" s="284">
        <v>365.66039439377118</v>
      </c>
      <c r="L16" s="284">
        <v>312.56745078128768</v>
      </c>
      <c r="M16" s="284">
        <v>365.66039439377118</v>
      </c>
      <c r="N16" s="284">
        <v>524.93922523122205</v>
      </c>
      <c r="O16" s="284">
        <v>524.93922523122205</v>
      </c>
      <c r="P16" s="284">
        <v>471.84628161873849</v>
      </c>
      <c r="Q16" s="284">
        <v>471.84628161873849</v>
      </c>
      <c r="R16" s="284">
        <v>418.75333800625492</v>
      </c>
      <c r="S16" s="284">
        <v>365.66039439377141</v>
      </c>
      <c r="T16" s="284">
        <v>365.66039439377141</v>
      </c>
      <c r="U16" s="284">
        <v>312.56745078128779</v>
      </c>
      <c r="V16" s="284">
        <v>312.56745078128779</v>
      </c>
      <c r="W16" s="284">
        <v>259.47450716880422</v>
      </c>
      <c r="DA16" s="94" t="s">
        <v>950</v>
      </c>
    </row>
    <row r="17" spans="1:105" ht="12" customHeight="1" x14ac:dyDescent="0.25">
      <c r="A17" s="49" t="s">
        <v>947</v>
      </c>
      <c r="B17" s="244">
        <v>216.85970025060789</v>
      </c>
      <c r="C17" s="244">
        <v>382.0490083404078</v>
      </c>
      <c r="D17" s="244">
        <v>583.94705156127441</v>
      </c>
      <c r="E17" s="244">
        <v>583.94705156127441</v>
      </c>
      <c r="F17" s="244">
        <v>565.59268399574103</v>
      </c>
      <c r="G17" s="244">
        <v>565.59268399574103</v>
      </c>
      <c r="H17" s="244">
        <v>547.23831643020765</v>
      </c>
      <c r="I17" s="244">
        <v>528.88394886467427</v>
      </c>
      <c r="J17" s="244">
        <v>528.88394886467427</v>
      </c>
      <c r="K17" s="244">
        <v>510.52958129914089</v>
      </c>
      <c r="L17" s="244">
        <v>510.52958129914089</v>
      </c>
      <c r="M17" s="244">
        <v>492.17521373360762</v>
      </c>
      <c r="N17" s="244">
        <v>492.17521373360762</v>
      </c>
      <c r="O17" s="244">
        <v>473.8208461680743</v>
      </c>
      <c r="P17" s="244">
        <v>455.46647860254097</v>
      </c>
      <c r="Q17" s="244">
        <v>510.52958129914089</v>
      </c>
      <c r="R17" s="244">
        <v>492.17521373360762</v>
      </c>
      <c r="S17" s="244">
        <v>492.17521373360762</v>
      </c>
      <c r="T17" s="244">
        <v>565.59268399574091</v>
      </c>
      <c r="U17" s="244">
        <v>547.23831643020753</v>
      </c>
      <c r="V17" s="244">
        <v>639.01015425787421</v>
      </c>
      <c r="W17" s="244">
        <v>620.65578669234083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53.092943612483587</v>
      </c>
      <c r="J20" s="284">
        <v>0</v>
      </c>
      <c r="K20" s="284">
        <v>0</v>
      </c>
      <c r="L20" s="284">
        <v>0</v>
      </c>
      <c r="M20" s="284">
        <v>53.092943612483587</v>
      </c>
      <c r="N20" s="284">
        <v>212.37177444993429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183.54367565533329</v>
      </c>
      <c r="D21" s="244">
        <v>220.25241078639991</v>
      </c>
      <c r="E21" s="244">
        <v>0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55.063102696599977</v>
      </c>
      <c r="R21" s="244">
        <v>0</v>
      </c>
      <c r="S21" s="244">
        <v>0</v>
      </c>
      <c r="T21" s="244">
        <v>91.77183782766663</v>
      </c>
      <c r="U21" s="244">
        <v>0</v>
      </c>
      <c r="V21" s="244">
        <v>91.77183782766663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53.092943612483623</v>
      </c>
      <c r="D24" s="284">
        <f t="shared" si="3"/>
        <v>0</v>
      </c>
      <c r="E24" s="284">
        <f t="shared" si="3"/>
        <v>53.092943612483566</v>
      </c>
      <c r="F24" s="284">
        <f t="shared" si="3"/>
        <v>0</v>
      </c>
      <c r="G24" s="284">
        <f t="shared" si="3"/>
        <v>53.092943612483566</v>
      </c>
      <c r="H24" s="284">
        <f t="shared" si="3"/>
        <v>53.092943612483623</v>
      </c>
      <c r="I24" s="284">
        <f t="shared" si="3"/>
        <v>0</v>
      </c>
      <c r="J24" s="284">
        <f t="shared" si="3"/>
        <v>53.092943612483623</v>
      </c>
      <c r="K24" s="284">
        <f t="shared" si="3"/>
        <v>0</v>
      </c>
      <c r="L24" s="284">
        <f t="shared" si="3"/>
        <v>53.092943612483509</v>
      </c>
      <c r="M24" s="284">
        <f t="shared" si="3"/>
        <v>0</v>
      </c>
      <c r="N24" s="284">
        <f t="shared" si="3"/>
        <v>53.092943612483396</v>
      </c>
      <c r="O24" s="284">
        <f t="shared" si="3"/>
        <v>0</v>
      </c>
      <c r="P24" s="284">
        <f t="shared" si="3"/>
        <v>53.092943612483566</v>
      </c>
      <c r="Q24" s="284">
        <f t="shared" si="3"/>
        <v>0</v>
      </c>
      <c r="R24" s="284">
        <f t="shared" si="3"/>
        <v>53.092943612483566</v>
      </c>
      <c r="S24" s="284">
        <f t="shared" si="3"/>
        <v>53.092943612483509</v>
      </c>
      <c r="T24" s="284">
        <f t="shared" si="3"/>
        <v>0</v>
      </c>
      <c r="U24" s="284">
        <f t="shared" si="3"/>
        <v>53.092943612483623</v>
      </c>
      <c r="V24" s="284">
        <f t="shared" si="3"/>
        <v>0</v>
      </c>
      <c r="W24" s="284">
        <f t="shared" si="3"/>
        <v>53.092943612483566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18.35436756553338</v>
      </c>
      <c r="D25" s="244">
        <f t="shared" si="4"/>
        <v>18.354367565533266</v>
      </c>
      <c r="E25" s="244">
        <f t="shared" si="4"/>
        <v>0</v>
      </c>
      <c r="F25" s="244">
        <f t="shared" si="4"/>
        <v>18.35436756553338</v>
      </c>
      <c r="G25" s="244">
        <f t="shared" si="4"/>
        <v>0</v>
      </c>
      <c r="H25" s="244">
        <f t="shared" si="4"/>
        <v>18.35436756553338</v>
      </c>
      <c r="I25" s="244">
        <f t="shared" si="4"/>
        <v>18.35436756553338</v>
      </c>
      <c r="J25" s="244">
        <f t="shared" si="4"/>
        <v>0</v>
      </c>
      <c r="K25" s="244">
        <f t="shared" si="4"/>
        <v>18.35436756553338</v>
      </c>
      <c r="L25" s="244">
        <f t="shared" si="4"/>
        <v>0</v>
      </c>
      <c r="M25" s="244">
        <f t="shared" si="4"/>
        <v>18.354367565533266</v>
      </c>
      <c r="N25" s="244">
        <f t="shared" si="4"/>
        <v>0</v>
      </c>
      <c r="O25" s="244">
        <f t="shared" si="4"/>
        <v>18.354367565533323</v>
      </c>
      <c r="P25" s="244">
        <f t="shared" si="4"/>
        <v>18.354367565533323</v>
      </c>
      <c r="Q25" s="244">
        <f t="shared" si="4"/>
        <v>0</v>
      </c>
      <c r="R25" s="244">
        <f t="shared" si="4"/>
        <v>18.354367565533266</v>
      </c>
      <c r="S25" s="244">
        <f t="shared" si="4"/>
        <v>0</v>
      </c>
      <c r="T25" s="244">
        <f t="shared" si="4"/>
        <v>18.35436756553338</v>
      </c>
      <c r="U25" s="244">
        <f t="shared" si="4"/>
        <v>18.35436756553338</v>
      </c>
      <c r="V25" s="244">
        <f t="shared" si="4"/>
        <v>0</v>
      </c>
      <c r="W25" s="244">
        <f t="shared" si="4"/>
        <v>18.35436756553338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57.803216884370499</v>
      </c>
      <c r="C28" s="284">
        <f t="shared" si="6"/>
        <v>230.58317772365723</v>
      </c>
      <c r="D28" s="284">
        <f t="shared" si="6"/>
        <v>221.73569475328742</v>
      </c>
      <c r="E28" s="284">
        <f t="shared" si="6"/>
        <v>123.55081373567106</v>
      </c>
      <c r="F28" s="284">
        <f t="shared" si="6"/>
        <v>251.49101481473937</v>
      </c>
      <c r="G28" s="284">
        <f t="shared" si="6"/>
        <v>201.47365584362421</v>
      </c>
      <c r="H28" s="284">
        <f t="shared" si="6"/>
        <v>161.04053917093279</v>
      </c>
      <c r="I28" s="284">
        <f t="shared" si="6"/>
        <v>56.722346811807029</v>
      </c>
      <c r="J28" s="284">
        <f t="shared" si="6"/>
        <v>36.7547737525353</v>
      </c>
      <c r="K28" s="284">
        <f t="shared" si="6"/>
        <v>102.73551828831597</v>
      </c>
      <c r="L28" s="284">
        <f t="shared" si="6"/>
        <v>61.921640478574574</v>
      </c>
      <c r="M28" s="284">
        <f t="shared" si="6"/>
        <v>45.891570450318909</v>
      </c>
      <c r="N28" s="284">
        <f t="shared" si="6"/>
        <v>69.728613669120477</v>
      </c>
      <c r="O28" s="284">
        <f t="shared" si="6"/>
        <v>80.156587149349434</v>
      </c>
      <c r="P28" s="284">
        <f t="shared" si="6"/>
        <v>50.719641249931669</v>
      </c>
      <c r="Q28" s="284">
        <f t="shared" si="6"/>
        <v>300.7096738554647</v>
      </c>
      <c r="R28" s="284">
        <f t="shared" si="6"/>
        <v>208.00866255635742</v>
      </c>
      <c r="S28" s="284">
        <f t="shared" si="6"/>
        <v>154.25330382947573</v>
      </c>
      <c r="T28" s="284">
        <f t="shared" si="6"/>
        <v>167.48050192762472</v>
      </c>
      <c r="U28" s="284">
        <f t="shared" si="6"/>
        <v>117.86126511547579</v>
      </c>
      <c r="V28" s="284">
        <f t="shared" si="6"/>
        <v>107.8115878747324</v>
      </c>
      <c r="W28" s="284">
        <f t="shared" si="6"/>
        <v>114.22524250721312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51.685970025060783</v>
      </c>
      <c r="C29" s="244">
        <f t="shared" si="7"/>
        <v>32.776694968626771</v>
      </c>
      <c r="D29" s="244">
        <f t="shared" si="7"/>
        <v>43.634500984526767</v>
      </c>
      <c r="E29" s="244">
        <f t="shared" si="7"/>
        <v>29.82348430207594</v>
      </c>
      <c r="F29" s="244">
        <f t="shared" si="7"/>
        <v>323.01645363273656</v>
      </c>
      <c r="G29" s="244">
        <f t="shared" si="7"/>
        <v>305.80612822640711</v>
      </c>
      <c r="H29" s="244">
        <f t="shared" si="7"/>
        <v>294.57000671195516</v>
      </c>
      <c r="I29" s="244">
        <f t="shared" si="7"/>
        <v>320.33996362795995</v>
      </c>
      <c r="J29" s="244">
        <f t="shared" si="7"/>
        <v>321.99941457645366</v>
      </c>
      <c r="K29" s="244">
        <f t="shared" si="7"/>
        <v>251.60172202842739</v>
      </c>
      <c r="L29" s="244">
        <f t="shared" si="7"/>
        <v>302.3920893485589</v>
      </c>
      <c r="M29" s="244">
        <f t="shared" si="7"/>
        <v>293.51057095532991</v>
      </c>
      <c r="N29" s="244">
        <f t="shared" si="7"/>
        <v>319.63315618657248</v>
      </c>
      <c r="O29" s="244">
        <f t="shared" si="7"/>
        <v>351.95237930834259</v>
      </c>
      <c r="P29" s="244">
        <f t="shared" si="7"/>
        <v>318.40062092847808</v>
      </c>
      <c r="Q29" s="244">
        <f t="shared" si="7"/>
        <v>41.987357584405061</v>
      </c>
      <c r="R29" s="244">
        <f t="shared" si="7"/>
        <v>52.749899272679102</v>
      </c>
      <c r="S29" s="244">
        <f t="shared" si="7"/>
        <v>36.169934501098339</v>
      </c>
      <c r="T29" s="244">
        <f t="shared" si="7"/>
        <v>43.147006851126321</v>
      </c>
      <c r="U29" s="244">
        <f t="shared" si="7"/>
        <v>78.52376243507041</v>
      </c>
      <c r="V29" s="244">
        <f t="shared" si="7"/>
        <v>42.509011727934762</v>
      </c>
      <c r="W29" s="244">
        <f t="shared" si="7"/>
        <v>74.321256754082242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273.30584694754941</v>
      </c>
      <c r="C32" s="212">
        <v>282.86629406706788</v>
      </c>
      <c r="D32" s="212">
        <v>267.69578675838352</v>
      </c>
      <c r="E32" s="212">
        <v>258.51616509028372</v>
      </c>
      <c r="F32" s="212">
        <v>241.3660361134996</v>
      </c>
      <c r="G32" s="212">
        <v>259.93809114359408</v>
      </c>
      <c r="H32" s="212">
        <v>230.5274290627687</v>
      </c>
      <c r="I32" s="212">
        <v>206.24419604471191</v>
      </c>
      <c r="J32" s="212">
        <v>215.31229578675831</v>
      </c>
      <c r="K32" s="212">
        <v>229.04436801375749</v>
      </c>
      <c r="L32" s="212">
        <v>234.20455717970771</v>
      </c>
      <c r="M32" s="212">
        <v>214.23637145313839</v>
      </c>
      <c r="N32" s="212">
        <v>219.71229578675829</v>
      </c>
      <c r="O32" s="212">
        <v>211.28667239896819</v>
      </c>
      <c r="P32" s="212">
        <v>210.53731728288901</v>
      </c>
      <c r="Q32" s="212">
        <v>220.6272570937231</v>
      </c>
      <c r="R32" s="212">
        <v>228.56423043852101</v>
      </c>
      <c r="S32" s="212">
        <v>225.57016337059329</v>
      </c>
      <c r="T32" s="212">
        <v>228.8496990541702</v>
      </c>
      <c r="U32" s="212">
        <v>236.98658641444541</v>
      </c>
      <c r="V32" s="212">
        <v>238.50146173688731</v>
      </c>
      <c r="W32" s="212">
        <v>224.22278589853821</v>
      </c>
      <c r="DA32" s="109" t="s">
        <v>955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0.42622527944969901</v>
      </c>
      <c r="L33" s="215">
        <v>0.33508168529664661</v>
      </c>
      <c r="M33" s="215">
        <v>0.58177128116938948</v>
      </c>
      <c r="N33" s="215">
        <v>0.1562338779019776</v>
      </c>
      <c r="O33" s="215">
        <v>1.461736887360275E-2</v>
      </c>
      <c r="P33" s="215">
        <v>0</v>
      </c>
      <c r="Q33" s="215">
        <v>1.392949269131556E-2</v>
      </c>
      <c r="R33" s="215">
        <v>0</v>
      </c>
      <c r="S33" s="215">
        <v>1.066208082545142E-2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63.529578675838344</v>
      </c>
      <c r="C34" s="206">
        <f t="shared" si="8"/>
        <v>57.309716251074803</v>
      </c>
      <c r="D34" s="206">
        <f t="shared" si="8"/>
        <v>49.561650902837492</v>
      </c>
      <c r="E34" s="206">
        <f t="shared" si="8"/>
        <v>41.668787618228706</v>
      </c>
      <c r="F34" s="206">
        <f t="shared" si="8"/>
        <v>35.891487532244199</v>
      </c>
      <c r="G34" s="206">
        <f t="shared" si="8"/>
        <v>36.907050730868441</v>
      </c>
      <c r="H34" s="206">
        <f t="shared" si="8"/>
        <v>39.896130696474621</v>
      </c>
      <c r="I34" s="206">
        <f t="shared" si="8"/>
        <v>43.004385210662072</v>
      </c>
      <c r="J34" s="206">
        <f t="shared" si="8"/>
        <v>39.563026655202066</v>
      </c>
      <c r="K34" s="206">
        <f t="shared" si="8"/>
        <v>35.304299226139293</v>
      </c>
      <c r="L34" s="206">
        <f t="shared" si="8"/>
        <v>41.588650042992263</v>
      </c>
      <c r="M34" s="206">
        <f t="shared" si="8"/>
        <v>30.220378331900257</v>
      </c>
      <c r="N34" s="206">
        <f t="shared" si="8"/>
        <v>27.685726569217536</v>
      </c>
      <c r="O34" s="206">
        <f t="shared" si="8"/>
        <v>30.874548581255368</v>
      </c>
      <c r="P34" s="206">
        <f t="shared" si="8"/>
        <v>27.876354256233881</v>
      </c>
      <c r="Q34" s="206">
        <f t="shared" si="8"/>
        <v>27.751332760103182</v>
      </c>
      <c r="R34" s="206">
        <f t="shared" si="8"/>
        <v>20.045485812553736</v>
      </c>
      <c r="S34" s="206">
        <f t="shared" si="8"/>
        <v>20.176010318142733</v>
      </c>
      <c r="T34" s="206">
        <f t="shared" si="8"/>
        <v>21.32588134135856</v>
      </c>
      <c r="U34" s="206">
        <f t="shared" si="8"/>
        <v>19.276010318142731</v>
      </c>
      <c r="V34" s="206">
        <f t="shared" si="8"/>
        <v>16.23284608770421</v>
      </c>
      <c r="W34" s="206">
        <f t="shared" si="8"/>
        <v>14.410232158211521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3.3754944110060179</v>
      </c>
      <c r="C36" s="206">
        <v>2.591659501289767</v>
      </c>
      <c r="D36" s="206">
        <v>1.8730008598452279</v>
      </c>
      <c r="E36" s="206">
        <v>1.299742046431642</v>
      </c>
      <c r="F36" s="206">
        <v>0.80421324161650898</v>
      </c>
      <c r="G36" s="206">
        <v>0.58340498710232158</v>
      </c>
      <c r="H36" s="206">
        <v>4.9490111779879618</v>
      </c>
      <c r="I36" s="206">
        <v>1.1454858125537399</v>
      </c>
      <c r="J36" s="206">
        <v>1.9214961306964751</v>
      </c>
      <c r="K36" s="206">
        <v>1.5745485812553739</v>
      </c>
      <c r="L36" s="206">
        <v>3.8969905417024941</v>
      </c>
      <c r="M36" s="206">
        <v>2.7594153052450561</v>
      </c>
      <c r="N36" s="206">
        <v>1.4788478073946689</v>
      </c>
      <c r="O36" s="206">
        <v>2.7932072226999138</v>
      </c>
      <c r="P36" s="206">
        <v>1.188220120378332</v>
      </c>
      <c r="Q36" s="206">
        <v>1.7379191745485809</v>
      </c>
      <c r="R36" s="206">
        <v>2.231212381771281</v>
      </c>
      <c r="S36" s="206">
        <v>2.9914875322441961</v>
      </c>
      <c r="T36" s="206">
        <v>4.2574376612209814</v>
      </c>
      <c r="U36" s="206">
        <v>3.0140154772141008</v>
      </c>
      <c r="V36" s="206">
        <v>2.9531384350816849</v>
      </c>
      <c r="W36" s="206">
        <v>1.972141014617369</v>
      </c>
      <c r="DA36" s="71" t="s">
        <v>958</v>
      </c>
    </row>
    <row r="37" spans="1:105" ht="12" customHeight="1" x14ac:dyDescent="0.25">
      <c r="A37" s="18" t="s">
        <v>69</v>
      </c>
      <c r="B37" s="206">
        <v>8.53585554600172</v>
      </c>
      <c r="C37" s="206">
        <v>8.7654342218400672</v>
      </c>
      <c r="D37" s="206">
        <v>9.2774720550300938</v>
      </c>
      <c r="E37" s="206">
        <v>9.3229578675838347</v>
      </c>
      <c r="F37" s="206">
        <v>7.4972484952708509</v>
      </c>
      <c r="G37" s="206">
        <v>7.3783319002579528</v>
      </c>
      <c r="H37" s="206">
        <v>3.7828030954428198</v>
      </c>
      <c r="I37" s="206">
        <v>4.2586414445399834</v>
      </c>
      <c r="J37" s="206">
        <v>7.5831470335339626</v>
      </c>
      <c r="K37" s="206">
        <v>8.534823731728288</v>
      </c>
      <c r="L37" s="206">
        <v>10.965606190885641</v>
      </c>
      <c r="M37" s="206">
        <v>8.738521066208083</v>
      </c>
      <c r="N37" s="206">
        <v>9.2164230438521066</v>
      </c>
      <c r="O37" s="206">
        <v>6.7049011177987952</v>
      </c>
      <c r="P37" s="206">
        <v>7.9276010318142722</v>
      </c>
      <c r="Q37" s="206">
        <v>9.4098882201203775</v>
      </c>
      <c r="R37" s="206">
        <v>3.7858985382631118</v>
      </c>
      <c r="S37" s="206">
        <v>3.8076526225279448</v>
      </c>
      <c r="T37" s="206">
        <v>4.2441100601891657</v>
      </c>
      <c r="U37" s="206">
        <v>3.499398108340499</v>
      </c>
      <c r="V37" s="206">
        <v>5.4575236457437653</v>
      </c>
      <c r="W37" s="206">
        <v>4.3061908856405848</v>
      </c>
      <c r="DA37" s="71" t="s">
        <v>959</v>
      </c>
    </row>
    <row r="38" spans="1:105" ht="12" customHeight="1" x14ac:dyDescent="0.25">
      <c r="A38" s="18" t="s">
        <v>70</v>
      </c>
      <c r="B38" s="206">
        <v>48.260361134995698</v>
      </c>
      <c r="C38" s="206">
        <v>42.350902837489251</v>
      </c>
      <c r="D38" s="206">
        <v>35.456577815993121</v>
      </c>
      <c r="E38" s="206">
        <v>28.562252794496981</v>
      </c>
      <c r="F38" s="206">
        <v>25.60756663800516</v>
      </c>
      <c r="G38" s="206">
        <v>24.62261392949269</v>
      </c>
      <c r="H38" s="206">
        <v>28.562252794496981</v>
      </c>
      <c r="I38" s="206">
        <v>20.286070507308679</v>
      </c>
      <c r="J38" s="206">
        <v>14.175752364574381</v>
      </c>
      <c r="K38" s="206">
        <v>13.094325021496131</v>
      </c>
      <c r="L38" s="206">
        <v>12.87764402407567</v>
      </c>
      <c r="M38" s="206">
        <v>3.2688736027515048</v>
      </c>
      <c r="N38" s="206">
        <v>2.9418744625967319</v>
      </c>
      <c r="O38" s="206">
        <v>6.8165090283748917</v>
      </c>
      <c r="P38" s="206">
        <v>5.1658641444539981</v>
      </c>
      <c r="Q38" s="206">
        <v>5.1993121238177116</v>
      </c>
      <c r="R38" s="206">
        <v>3.9829750644883921</v>
      </c>
      <c r="S38" s="206">
        <v>2.6316423043852111</v>
      </c>
      <c r="T38" s="206">
        <v>2.74591573516767</v>
      </c>
      <c r="U38" s="206">
        <v>3.4067927773000859</v>
      </c>
      <c r="V38" s="206">
        <v>2.9763542562338778</v>
      </c>
      <c r="W38" s="206">
        <v>1.144453998280309</v>
      </c>
      <c r="DA38" s="71" t="s">
        <v>960</v>
      </c>
    </row>
    <row r="39" spans="1:105" ht="12" customHeight="1" x14ac:dyDescent="0.25">
      <c r="A39" s="18" t="s">
        <v>34</v>
      </c>
      <c r="B39" s="206">
        <v>3.357867583834909</v>
      </c>
      <c r="C39" s="206">
        <v>3.601719690455718</v>
      </c>
      <c r="D39" s="206">
        <v>2.9546001719690449</v>
      </c>
      <c r="E39" s="206">
        <v>2.4838349097162511</v>
      </c>
      <c r="F39" s="206">
        <v>1.982459157351677</v>
      </c>
      <c r="G39" s="206">
        <v>4.3226999140154776</v>
      </c>
      <c r="H39" s="206">
        <v>2.602063628546861</v>
      </c>
      <c r="I39" s="206">
        <v>17.31418744625967</v>
      </c>
      <c r="J39" s="206">
        <v>15.88263112639725</v>
      </c>
      <c r="K39" s="206">
        <v>12.100601891659499</v>
      </c>
      <c r="L39" s="206">
        <v>13.84840928632846</v>
      </c>
      <c r="M39" s="206">
        <v>15.453568357695611</v>
      </c>
      <c r="N39" s="206">
        <v>14.04858125537403</v>
      </c>
      <c r="O39" s="206">
        <v>14.55993121238177</v>
      </c>
      <c r="P39" s="206">
        <v>13.594668959587279</v>
      </c>
      <c r="Q39" s="206">
        <v>11.40421324161651</v>
      </c>
      <c r="R39" s="206">
        <v>10.04539982803095</v>
      </c>
      <c r="S39" s="206">
        <v>10.74522785898538</v>
      </c>
      <c r="T39" s="206">
        <v>10.078417884780739</v>
      </c>
      <c r="U39" s="206">
        <v>9.3558039552880459</v>
      </c>
      <c r="V39" s="206">
        <v>4.8458297506448833</v>
      </c>
      <c r="W39" s="206">
        <v>6.9874462596732583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98.431384350816856</v>
      </c>
      <c r="C40" s="206">
        <f t="shared" si="9"/>
        <v>112.67987962166811</v>
      </c>
      <c r="D40" s="206">
        <f t="shared" si="9"/>
        <v>109.2447119518487</v>
      </c>
      <c r="E40" s="206">
        <f t="shared" si="9"/>
        <v>113.046173688736</v>
      </c>
      <c r="F40" s="206">
        <f t="shared" si="9"/>
        <v>115.9911435941531</v>
      </c>
      <c r="G40" s="206">
        <f t="shared" si="9"/>
        <v>121.202407566638</v>
      </c>
      <c r="H40" s="206">
        <f t="shared" si="9"/>
        <v>89.973258813413565</v>
      </c>
      <c r="I40" s="206">
        <f t="shared" si="9"/>
        <v>64.820636285468609</v>
      </c>
      <c r="J40" s="206">
        <f t="shared" si="9"/>
        <v>73.020722269991396</v>
      </c>
      <c r="K40" s="206">
        <f t="shared" si="9"/>
        <v>91.272656921754077</v>
      </c>
      <c r="L40" s="206">
        <f t="shared" si="9"/>
        <v>93.654170249355118</v>
      </c>
      <c r="M40" s="206">
        <f t="shared" si="9"/>
        <v>103.00558899398111</v>
      </c>
      <c r="N40" s="206">
        <f t="shared" si="9"/>
        <v>107.24376612209799</v>
      </c>
      <c r="O40" s="206">
        <f t="shared" si="9"/>
        <v>90.648753224419593</v>
      </c>
      <c r="P40" s="206">
        <f t="shared" si="9"/>
        <v>94.680825451418727</v>
      </c>
      <c r="Q40" s="206">
        <f t="shared" si="9"/>
        <v>100.0335339638865</v>
      </c>
      <c r="R40" s="206">
        <f t="shared" si="9"/>
        <v>115.288736027515</v>
      </c>
      <c r="S40" s="206">
        <f t="shared" si="9"/>
        <v>116.88796216681</v>
      </c>
      <c r="T40" s="206">
        <f t="shared" si="9"/>
        <v>130.32476354256229</v>
      </c>
      <c r="U40" s="206">
        <f t="shared" si="9"/>
        <v>131.48684436801369</v>
      </c>
      <c r="V40" s="206">
        <f t="shared" si="9"/>
        <v>133.7828030954428</v>
      </c>
      <c r="W40" s="206">
        <f t="shared" si="9"/>
        <v>124.4213241616509</v>
      </c>
      <c r="DA40" s="71"/>
    </row>
    <row r="41" spans="1:105" ht="12" customHeight="1" x14ac:dyDescent="0.25">
      <c r="A41" s="18" t="s">
        <v>72</v>
      </c>
      <c r="B41" s="206">
        <v>98.431384350816856</v>
      </c>
      <c r="C41" s="206">
        <v>112.67987962166811</v>
      </c>
      <c r="D41" s="206">
        <v>109.2447119518487</v>
      </c>
      <c r="E41" s="206">
        <v>113.046173688736</v>
      </c>
      <c r="F41" s="206">
        <v>115.9911435941531</v>
      </c>
      <c r="G41" s="206">
        <v>121.202407566638</v>
      </c>
      <c r="H41" s="206">
        <v>89.973258813413565</v>
      </c>
      <c r="I41" s="206">
        <v>64.820636285468609</v>
      </c>
      <c r="J41" s="206">
        <v>73.020722269991396</v>
      </c>
      <c r="K41" s="206">
        <v>91.272656921754077</v>
      </c>
      <c r="L41" s="206">
        <v>93.654170249355118</v>
      </c>
      <c r="M41" s="206">
        <v>103.00558899398111</v>
      </c>
      <c r="N41" s="206">
        <v>107.24376612209799</v>
      </c>
      <c r="O41" s="206">
        <v>90.648753224419593</v>
      </c>
      <c r="P41" s="206">
        <v>94.680825451418727</v>
      </c>
      <c r="Q41" s="206">
        <v>100.0335339638865</v>
      </c>
      <c r="R41" s="206">
        <v>115.288736027515</v>
      </c>
      <c r="S41" s="206">
        <v>116.88796216681</v>
      </c>
      <c r="T41" s="206">
        <v>130.32476354256229</v>
      </c>
      <c r="U41" s="206">
        <v>131.48684436801369</v>
      </c>
      <c r="V41" s="206">
        <v>133.7828030954428</v>
      </c>
      <c r="W41" s="206">
        <v>124.4213241616509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1.010318142734308</v>
      </c>
      <c r="L43" s="206">
        <f t="shared" si="10"/>
        <v>0.46018916595012899</v>
      </c>
      <c r="M43" s="206">
        <f t="shared" si="10"/>
        <v>6.0189165950128975E-4</v>
      </c>
      <c r="N43" s="206">
        <f t="shared" si="10"/>
        <v>0</v>
      </c>
      <c r="O43" s="206">
        <f t="shared" si="10"/>
        <v>1.2897678417884779E-3</v>
      </c>
      <c r="P43" s="206">
        <f t="shared" si="10"/>
        <v>0</v>
      </c>
      <c r="Q43" s="206">
        <f t="shared" si="10"/>
        <v>0</v>
      </c>
      <c r="R43" s="206">
        <f t="shared" si="10"/>
        <v>0</v>
      </c>
      <c r="S43" s="206">
        <f t="shared" si="10"/>
        <v>0</v>
      </c>
      <c r="T43" s="206">
        <f t="shared" si="10"/>
        <v>0</v>
      </c>
      <c r="U43" s="206">
        <f t="shared" si="10"/>
        <v>0</v>
      </c>
      <c r="V43" s="206">
        <f t="shared" si="10"/>
        <v>0</v>
      </c>
      <c r="W43" s="206">
        <f t="shared" si="10"/>
        <v>0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1.010318142734308</v>
      </c>
      <c r="L44" s="206">
        <v>0.46018916595012899</v>
      </c>
      <c r="M44" s="206">
        <v>6.0189165950128975E-4</v>
      </c>
      <c r="N44" s="206">
        <v>0</v>
      </c>
      <c r="O44" s="206">
        <v>1.2897678417884779E-3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970</v>
      </c>
    </row>
    <row r="51" spans="1:105" ht="12" customHeight="1" x14ac:dyDescent="0.25">
      <c r="A51" s="21" t="s">
        <v>38</v>
      </c>
      <c r="B51" s="209">
        <v>111.3448839208942</v>
      </c>
      <c r="C51" s="209">
        <v>112.876698194325</v>
      </c>
      <c r="D51" s="209">
        <v>108.88942390369731</v>
      </c>
      <c r="E51" s="209">
        <v>103.801203783319</v>
      </c>
      <c r="F51" s="209">
        <v>89.483404987102318</v>
      </c>
      <c r="G51" s="209">
        <v>101.8286328460877</v>
      </c>
      <c r="H51" s="209">
        <v>100.6580395528805</v>
      </c>
      <c r="I51" s="209">
        <v>98.419174548581253</v>
      </c>
      <c r="J51" s="209">
        <v>102.72854686156489</v>
      </c>
      <c r="K51" s="209">
        <v>101.03086844368011</v>
      </c>
      <c r="L51" s="209">
        <v>98.166466036113491</v>
      </c>
      <c r="M51" s="209">
        <v>80.428030954428195</v>
      </c>
      <c r="N51" s="209">
        <v>84.626569217540833</v>
      </c>
      <c r="O51" s="209">
        <v>89.747463456577805</v>
      </c>
      <c r="P51" s="209">
        <v>87.980137575236441</v>
      </c>
      <c r="Q51" s="209">
        <v>92.828460877042133</v>
      </c>
      <c r="R51" s="209">
        <v>93.230008598452287</v>
      </c>
      <c r="S51" s="209">
        <v>88.495528804815123</v>
      </c>
      <c r="T51" s="209">
        <v>77.199054170249354</v>
      </c>
      <c r="U51" s="209">
        <v>86.223731728288911</v>
      </c>
      <c r="V51" s="209">
        <v>88.485812553740317</v>
      </c>
      <c r="W51" s="209">
        <v>85.391229578675834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273.30584694754941</v>
      </c>
      <c r="C52" s="286">
        <f t="shared" si="11"/>
        <v>282.86629406706788</v>
      </c>
      <c r="D52" s="286">
        <f t="shared" si="11"/>
        <v>267.69578675838358</v>
      </c>
      <c r="E52" s="286">
        <f t="shared" si="11"/>
        <v>258.51616509028372</v>
      </c>
      <c r="F52" s="286">
        <f t="shared" si="11"/>
        <v>241.36603611349972</v>
      </c>
      <c r="G52" s="286">
        <f t="shared" si="11"/>
        <v>259.93809114359402</v>
      </c>
      <c r="H52" s="286">
        <f t="shared" si="11"/>
        <v>230.52742906276859</v>
      </c>
      <c r="I52" s="286">
        <f t="shared" si="11"/>
        <v>206.24419604471188</v>
      </c>
      <c r="J52" s="286">
        <f t="shared" si="11"/>
        <v>215.3122957867584</v>
      </c>
      <c r="K52" s="286">
        <f t="shared" si="11"/>
        <v>229.04436801375749</v>
      </c>
      <c r="L52" s="286">
        <f t="shared" si="11"/>
        <v>234.20455717970771</v>
      </c>
      <c r="M52" s="286">
        <f t="shared" si="11"/>
        <v>214.23637145313842</v>
      </c>
      <c r="N52" s="286">
        <f t="shared" si="11"/>
        <v>219.71229578675843</v>
      </c>
      <c r="O52" s="286">
        <f t="shared" si="11"/>
        <v>211.28667239896825</v>
      </c>
      <c r="P52" s="286">
        <f t="shared" si="11"/>
        <v>210.53731728288901</v>
      </c>
      <c r="Q52" s="286">
        <f t="shared" si="11"/>
        <v>220.62725709372324</v>
      </c>
      <c r="R52" s="286">
        <f t="shared" si="11"/>
        <v>228.56423043852104</v>
      </c>
      <c r="S52" s="286">
        <f t="shared" si="11"/>
        <v>225.57016337059329</v>
      </c>
      <c r="T52" s="286">
        <f t="shared" si="11"/>
        <v>228.84969905417015</v>
      </c>
      <c r="U52" s="286">
        <f t="shared" si="11"/>
        <v>236.98658641444541</v>
      </c>
      <c r="V52" s="286">
        <f t="shared" si="11"/>
        <v>238.50146173688734</v>
      </c>
      <c r="W52" s="286">
        <f t="shared" si="11"/>
        <v>224.22278589853818</v>
      </c>
      <c r="DA52" s="118"/>
    </row>
    <row r="53" spans="1:105" ht="12" customHeight="1" x14ac:dyDescent="0.25">
      <c r="A53" s="51" t="s">
        <v>46</v>
      </c>
      <c r="B53" s="239">
        <f>CHI_fec!B5-B58</f>
        <v>0</v>
      </c>
      <c r="C53" s="239">
        <f>CHI_fec!C5-C58</f>
        <v>0</v>
      </c>
      <c r="D53" s="239">
        <f>CHI_fec!D5-D58</f>
        <v>0</v>
      </c>
      <c r="E53" s="239">
        <f>CHI_fec!E5-E58</f>
        <v>0</v>
      </c>
      <c r="F53" s="239">
        <f>CHI_fec!F5-F58</f>
        <v>0</v>
      </c>
      <c r="G53" s="239">
        <f>CHI_fec!G5-G58</f>
        <v>0</v>
      </c>
      <c r="H53" s="239">
        <f>CHI_fec!H5-H58</f>
        <v>0</v>
      </c>
      <c r="I53" s="239">
        <f>CHI_fec!I5-I58</f>
        <v>0</v>
      </c>
      <c r="J53" s="239">
        <f>CHI_fec!J5-J58</f>
        <v>0</v>
      </c>
      <c r="K53" s="239">
        <f>CHI_fec!K5-K58</f>
        <v>0</v>
      </c>
      <c r="L53" s="239">
        <f>CHI_fec!L5-L58</f>
        <v>0</v>
      </c>
      <c r="M53" s="239">
        <f>CHI_fec!M5-M58</f>
        <v>0</v>
      </c>
      <c r="N53" s="239">
        <f>CHI_fec!N5-N58</f>
        <v>0</v>
      </c>
      <c r="O53" s="239">
        <f>CHI_fec!O5-O58</f>
        <v>0</v>
      </c>
      <c r="P53" s="239">
        <f>CHI_fec!P5-P58</f>
        <v>0</v>
      </c>
      <c r="Q53" s="239">
        <f>CHI_fec!Q5-Q58</f>
        <v>0</v>
      </c>
      <c r="R53" s="239">
        <f>CHI_fec!R5-R58</f>
        <v>0</v>
      </c>
      <c r="S53" s="239">
        <f>CHI_fec!S5-S58</f>
        <v>0</v>
      </c>
      <c r="T53" s="239">
        <f>CHI_fec!T5-T58</f>
        <v>0</v>
      </c>
      <c r="U53" s="239">
        <f>CHI_fec!U5-U58</f>
        <v>0</v>
      </c>
      <c r="V53" s="239">
        <f>CHI_fec!V5-V58</f>
        <v>0</v>
      </c>
      <c r="W53" s="239">
        <f>CHI_fec!W5-W58</f>
        <v>0</v>
      </c>
      <c r="DA53" s="83"/>
    </row>
    <row r="54" spans="1:105" ht="12" customHeight="1" x14ac:dyDescent="0.25">
      <c r="A54" s="99" t="s">
        <v>47</v>
      </c>
      <c r="B54" s="240">
        <f>CHI_fec!B61</f>
        <v>182.96614187091291</v>
      </c>
      <c r="C54" s="240">
        <f>CHI_fec!C61</f>
        <v>162.07822450164471</v>
      </c>
      <c r="D54" s="240">
        <f>CHI_fec!D61</f>
        <v>106.772793145932</v>
      </c>
      <c r="E54" s="240">
        <f>CHI_fec!E61</f>
        <v>103.35245899079059</v>
      </c>
      <c r="F54" s="240">
        <f>CHI_fec!F61</f>
        <v>106.19418538219971</v>
      </c>
      <c r="G54" s="240">
        <f>CHI_fec!G61</f>
        <v>173.26627064706511</v>
      </c>
      <c r="H54" s="240">
        <f>CHI_fec!H61</f>
        <v>149.85987257164621</v>
      </c>
      <c r="I54" s="240">
        <f>CHI_fec!I61</f>
        <v>135.1722046683193</v>
      </c>
      <c r="J54" s="240">
        <f>CHI_fec!J61</f>
        <v>161.47307605404629</v>
      </c>
      <c r="K54" s="240">
        <f>CHI_fec!K61</f>
        <v>160.50943667441641</v>
      </c>
      <c r="L54" s="240">
        <f>CHI_fec!L61</f>
        <v>165.52613164721851</v>
      </c>
      <c r="M54" s="240">
        <f>CHI_fec!M61</f>
        <v>140.71284595987791</v>
      </c>
      <c r="N54" s="240">
        <f>CHI_fec!N61</f>
        <v>156.61927485564141</v>
      </c>
      <c r="O54" s="240">
        <f>CHI_fec!O61</f>
        <v>158.21272335397811</v>
      </c>
      <c r="P54" s="240">
        <f>CHI_fec!P61</f>
        <v>150.21057609630259</v>
      </c>
      <c r="Q54" s="240">
        <f>CHI_fec!Q61</f>
        <v>92.516050444253423</v>
      </c>
      <c r="R54" s="240">
        <f>CHI_fec!R61</f>
        <v>87.856291200917127</v>
      </c>
      <c r="S54" s="240">
        <f>CHI_fec!S61</f>
        <v>88.224218973918084</v>
      </c>
      <c r="T54" s="240">
        <f>CHI_fec!T61</f>
        <v>85.731327027801655</v>
      </c>
      <c r="U54" s="240">
        <f>CHI_fec!U61</f>
        <v>80.850157638291705</v>
      </c>
      <c r="V54" s="240">
        <f>CHI_fec!V61</f>
        <v>85.096474634565752</v>
      </c>
      <c r="W54" s="240">
        <f>CHI_fec!W61</f>
        <v>55.588297865187357</v>
      </c>
      <c r="DA54" s="94"/>
    </row>
    <row r="55" spans="1:105" ht="12" customHeight="1" x14ac:dyDescent="0.25">
      <c r="A55" s="52" t="s">
        <v>48</v>
      </c>
      <c r="B55" s="241">
        <f>CHI_fec!B110</f>
        <v>90.339705076636491</v>
      </c>
      <c r="C55" s="241">
        <f>CHI_fec!C110</f>
        <v>120.7880695654232</v>
      </c>
      <c r="D55" s="241">
        <f>CHI_fec!D110</f>
        <v>160.92299361245159</v>
      </c>
      <c r="E55" s="241">
        <f>CHI_fec!E110</f>
        <v>155.16370609949311</v>
      </c>
      <c r="F55" s="241">
        <f>CHI_fec!F110</f>
        <v>135.1718507313</v>
      </c>
      <c r="G55" s="241">
        <f>CHI_fec!G110</f>
        <v>86.671820496528895</v>
      </c>
      <c r="H55" s="241">
        <f>CHI_fec!H110</f>
        <v>80.667556491122369</v>
      </c>
      <c r="I55" s="241">
        <f>CHI_fec!I110</f>
        <v>71.071991376392603</v>
      </c>
      <c r="J55" s="241">
        <f>CHI_fec!J110</f>
        <v>53.83921973271211</v>
      </c>
      <c r="K55" s="241">
        <f>CHI_fec!K110</f>
        <v>68.534931339341085</v>
      </c>
      <c r="L55" s="241">
        <f>CHI_fec!L110</f>
        <v>68.6784255324892</v>
      </c>
      <c r="M55" s="241">
        <f>CHI_fec!M110</f>
        <v>73.523525493260522</v>
      </c>
      <c r="N55" s="241">
        <f>CHI_fec!N110</f>
        <v>63.093020931117017</v>
      </c>
      <c r="O55" s="241">
        <f>CHI_fec!O110</f>
        <v>53.073949044990137</v>
      </c>
      <c r="P55" s="241">
        <f>CHI_fec!P110</f>
        <v>60.326741186586418</v>
      </c>
      <c r="Q55" s="241">
        <f>CHI_fec!Q110</f>
        <v>128.11120664946981</v>
      </c>
      <c r="R55" s="241">
        <f>CHI_fec!R110</f>
        <v>140.70793923760391</v>
      </c>
      <c r="S55" s="241">
        <f>CHI_fec!S110</f>
        <v>137.34594439667521</v>
      </c>
      <c r="T55" s="241">
        <f>CHI_fec!T110</f>
        <v>143.11837202636849</v>
      </c>
      <c r="U55" s="241">
        <f>CHI_fec!U110</f>
        <v>156.13642877615371</v>
      </c>
      <c r="V55" s="241">
        <f>CHI_fec!V110</f>
        <v>153.4049871023216</v>
      </c>
      <c r="W55" s="241">
        <f>CHI_fec!W110</f>
        <v>168.63448803335081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0</v>
      </c>
      <c r="C58" s="212">
        <v>0</v>
      </c>
      <c r="D58" s="212">
        <v>0</v>
      </c>
      <c r="E58" s="212">
        <v>0</v>
      </c>
      <c r="F58" s="212">
        <v>0</v>
      </c>
      <c r="G58" s="212">
        <v>0</v>
      </c>
      <c r="H58" s="212">
        <v>0</v>
      </c>
      <c r="I58" s="212">
        <v>0</v>
      </c>
      <c r="J58" s="212">
        <v>0</v>
      </c>
      <c r="K58" s="212">
        <v>0</v>
      </c>
      <c r="L58" s="212">
        <v>0</v>
      </c>
      <c r="M58" s="212">
        <v>0</v>
      </c>
      <c r="N58" s="212">
        <v>0</v>
      </c>
      <c r="O58" s="212">
        <v>0</v>
      </c>
      <c r="P58" s="212">
        <v>0</v>
      </c>
      <c r="Q58" s="212">
        <v>0</v>
      </c>
      <c r="R58" s="212">
        <v>0</v>
      </c>
      <c r="S58" s="212">
        <v>0</v>
      </c>
      <c r="T58" s="212">
        <v>0</v>
      </c>
      <c r="U58" s="212">
        <v>0</v>
      </c>
      <c r="V58" s="212">
        <v>0</v>
      </c>
      <c r="W58" s="212">
        <v>0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0</v>
      </c>
      <c r="C60" s="206">
        <f t="shared" si="12"/>
        <v>0</v>
      </c>
      <c r="D60" s="206">
        <f t="shared" si="12"/>
        <v>0</v>
      </c>
      <c r="E60" s="206">
        <f t="shared" si="12"/>
        <v>0</v>
      </c>
      <c r="F60" s="206">
        <f t="shared" si="12"/>
        <v>0</v>
      </c>
      <c r="G60" s="206">
        <f t="shared" si="12"/>
        <v>0</v>
      </c>
      <c r="H60" s="206">
        <f t="shared" si="12"/>
        <v>0</v>
      </c>
      <c r="I60" s="206">
        <f t="shared" si="12"/>
        <v>0</v>
      </c>
      <c r="J60" s="206">
        <f t="shared" si="12"/>
        <v>0</v>
      </c>
      <c r="K60" s="206">
        <f t="shared" si="12"/>
        <v>0</v>
      </c>
      <c r="L60" s="206">
        <f t="shared" si="12"/>
        <v>0</v>
      </c>
      <c r="M60" s="206">
        <f t="shared" si="12"/>
        <v>0</v>
      </c>
      <c r="N60" s="206">
        <f t="shared" si="12"/>
        <v>0</v>
      </c>
      <c r="O60" s="206">
        <f t="shared" si="12"/>
        <v>0</v>
      </c>
      <c r="P60" s="206">
        <f t="shared" si="12"/>
        <v>0</v>
      </c>
      <c r="Q60" s="206">
        <f t="shared" si="12"/>
        <v>0</v>
      </c>
      <c r="R60" s="206">
        <f t="shared" si="12"/>
        <v>0</v>
      </c>
      <c r="S60" s="206">
        <f t="shared" si="12"/>
        <v>0</v>
      </c>
      <c r="T60" s="206">
        <f t="shared" si="12"/>
        <v>0</v>
      </c>
      <c r="U60" s="206">
        <f t="shared" si="12"/>
        <v>0</v>
      </c>
      <c r="V60" s="206">
        <f t="shared" si="12"/>
        <v>0</v>
      </c>
      <c r="W60" s="206">
        <f t="shared" si="12"/>
        <v>0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</v>
      </c>
      <c r="C65" s="206">
        <v>0</v>
      </c>
      <c r="D65" s="206">
        <v>0</v>
      </c>
      <c r="E65" s="206">
        <v>0</v>
      </c>
      <c r="F65" s="206">
        <v>0</v>
      </c>
      <c r="G65" s="206">
        <v>0</v>
      </c>
      <c r="H65" s="206">
        <v>0</v>
      </c>
      <c r="I65" s="206">
        <v>0</v>
      </c>
      <c r="J65" s="206">
        <v>0</v>
      </c>
      <c r="K65" s="206">
        <v>0</v>
      </c>
      <c r="L65" s="206">
        <v>0</v>
      </c>
      <c r="M65" s="206">
        <v>0</v>
      </c>
      <c r="N65" s="206">
        <v>0</v>
      </c>
      <c r="O65" s="206">
        <v>0</v>
      </c>
      <c r="P65" s="206">
        <v>0</v>
      </c>
      <c r="Q65" s="206">
        <v>0</v>
      </c>
      <c r="R65" s="206">
        <v>0</v>
      </c>
      <c r="S65" s="206">
        <v>0</v>
      </c>
      <c r="T65" s="206">
        <v>0</v>
      </c>
      <c r="U65" s="206">
        <v>0</v>
      </c>
      <c r="V65" s="206">
        <v>0</v>
      </c>
      <c r="W65" s="206">
        <v>0</v>
      </c>
      <c r="DA65" s="71" t="s">
        <v>979</v>
      </c>
    </row>
    <row r="66" spans="1:105" ht="12" customHeight="1" x14ac:dyDescent="0.25">
      <c r="A66" s="18" t="s">
        <v>84</v>
      </c>
      <c r="B66" s="206">
        <v>0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0</v>
      </c>
      <c r="C67" s="206">
        <f t="shared" si="13"/>
        <v>0</v>
      </c>
      <c r="D67" s="206">
        <f t="shared" si="13"/>
        <v>0</v>
      </c>
      <c r="E67" s="206">
        <f t="shared" si="13"/>
        <v>0</v>
      </c>
      <c r="F67" s="206">
        <f t="shared" si="13"/>
        <v>0</v>
      </c>
      <c r="G67" s="206">
        <f t="shared" si="13"/>
        <v>0</v>
      </c>
      <c r="H67" s="206">
        <f t="shared" si="13"/>
        <v>0</v>
      </c>
      <c r="I67" s="206">
        <f t="shared" si="13"/>
        <v>0</v>
      </c>
      <c r="J67" s="206">
        <f t="shared" si="13"/>
        <v>0</v>
      </c>
      <c r="K67" s="206">
        <f t="shared" si="13"/>
        <v>0</v>
      </c>
      <c r="L67" s="206">
        <f t="shared" si="13"/>
        <v>0</v>
      </c>
      <c r="M67" s="206">
        <f t="shared" si="13"/>
        <v>0</v>
      </c>
      <c r="N67" s="206">
        <f t="shared" si="13"/>
        <v>0</v>
      </c>
      <c r="O67" s="206">
        <f t="shared" si="13"/>
        <v>0</v>
      </c>
      <c r="P67" s="206">
        <f t="shared" si="13"/>
        <v>0</v>
      </c>
      <c r="Q67" s="206">
        <f t="shared" si="13"/>
        <v>0</v>
      </c>
      <c r="R67" s="206">
        <f t="shared" si="13"/>
        <v>0</v>
      </c>
      <c r="S67" s="206">
        <f t="shared" si="13"/>
        <v>0</v>
      </c>
      <c r="T67" s="206">
        <f t="shared" si="13"/>
        <v>0</v>
      </c>
      <c r="U67" s="206">
        <f t="shared" si="13"/>
        <v>0</v>
      </c>
      <c r="V67" s="206">
        <f t="shared" si="13"/>
        <v>0</v>
      </c>
      <c r="W67" s="206">
        <f t="shared" si="13"/>
        <v>0</v>
      </c>
      <c r="DA67" s="71"/>
    </row>
    <row r="68" spans="1:105" ht="12" customHeight="1" x14ac:dyDescent="0.25">
      <c r="A68" s="18" t="s">
        <v>72</v>
      </c>
      <c r="B68" s="206">
        <v>0</v>
      </c>
      <c r="C68" s="206"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0</v>
      </c>
      <c r="L68" s="206">
        <v>0</v>
      </c>
      <c r="M68" s="206">
        <v>0</v>
      </c>
      <c r="N68" s="206">
        <v>0</v>
      </c>
      <c r="O68" s="206">
        <v>0</v>
      </c>
      <c r="P68" s="206">
        <v>0</v>
      </c>
      <c r="Q68" s="206">
        <v>0</v>
      </c>
      <c r="R68" s="206">
        <v>0</v>
      </c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0</v>
      </c>
      <c r="C71" s="286">
        <f t="shared" si="14"/>
        <v>0</v>
      </c>
      <c r="D71" s="286">
        <f t="shared" si="14"/>
        <v>0</v>
      </c>
      <c r="E71" s="286">
        <f t="shared" si="14"/>
        <v>0</v>
      </c>
      <c r="F71" s="286">
        <f t="shared" si="14"/>
        <v>0</v>
      </c>
      <c r="G71" s="286">
        <f t="shared" si="14"/>
        <v>0</v>
      </c>
      <c r="H71" s="286">
        <f t="shared" si="14"/>
        <v>0</v>
      </c>
      <c r="I71" s="286">
        <f t="shared" si="14"/>
        <v>0</v>
      </c>
      <c r="J71" s="286">
        <f t="shared" si="14"/>
        <v>0</v>
      </c>
      <c r="K71" s="286">
        <f t="shared" si="14"/>
        <v>0</v>
      </c>
      <c r="L71" s="286">
        <f t="shared" si="14"/>
        <v>0</v>
      </c>
      <c r="M71" s="286">
        <f t="shared" si="14"/>
        <v>0</v>
      </c>
      <c r="N71" s="286">
        <f t="shared" si="14"/>
        <v>0</v>
      </c>
      <c r="O71" s="286">
        <f t="shared" si="14"/>
        <v>0</v>
      </c>
      <c r="P71" s="286">
        <f t="shared" si="14"/>
        <v>0</v>
      </c>
      <c r="Q71" s="286">
        <f t="shared" si="14"/>
        <v>0</v>
      </c>
      <c r="R71" s="286">
        <f t="shared" si="14"/>
        <v>0</v>
      </c>
      <c r="S71" s="286">
        <f t="shared" si="14"/>
        <v>0</v>
      </c>
      <c r="T71" s="286">
        <f t="shared" si="14"/>
        <v>0</v>
      </c>
      <c r="U71" s="286">
        <f t="shared" si="14"/>
        <v>0</v>
      </c>
      <c r="V71" s="286">
        <f t="shared" si="14"/>
        <v>0</v>
      </c>
      <c r="W71" s="286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0</v>
      </c>
      <c r="C72" s="243">
        <f>CHI_fec!C16</f>
        <v>0</v>
      </c>
      <c r="D72" s="243">
        <f>CHI_fec!D16</f>
        <v>0</v>
      </c>
      <c r="E72" s="243">
        <f>CHI_fec!E16</f>
        <v>0</v>
      </c>
      <c r="F72" s="243">
        <f>CHI_fec!F16</f>
        <v>0</v>
      </c>
      <c r="G72" s="243">
        <f>CHI_fec!G16</f>
        <v>0</v>
      </c>
      <c r="H72" s="243">
        <f>CHI_fec!H16</f>
        <v>0</v>
      </c>
      <c r="I72" s="243">
        <f>CHI_fec!I16</f>
        <v>0</v>
      </c>
      <c r="J72" s="243">
        <f>CHI_fec!J16</f>
        <v>0</v>
      </c>
      <c r="K72" s="243">
        <f>CHI_fec!K16</f>
        <v>0</v>
      </c>
      <c r="L72" s="243">
        <f>CHI_fec!L16</f>
        <v>0</v>
      </c>
      <c r="M72" s="243">
        <f>CHI_fec!M16</f>
        <v>0</v>
      </c>
      <c r="N72" s="243">
        <f>CHI_fec!N16</f>
        <v>0</v>
      </c>
      <c r="O72" s="243">
        <f>CHI_fec!O16</f>
        <v>0</v>
      </c>
      <c r="P72" s="243">
        <f>CHI_fec!P16</f>
        <v>0</v>
      </c>
      <c r="Q72" s="243">
        <f>CHI_fec!Q16</f>
        <v>0</v>
      </c>
      <c r="R72" s="243">
        <f>CHI_fec!R16</f>
        <v>0</v>
      </c>
      <c r="S72" s="243">
        <f>CHI_fec!S16</f>
        <v>0</v>
      </c>
      <c r="T72" s="243">
        <f>CHI_fec!T16</f>
        <v>0</v>
      </c>
      <c r="U72" s="243">
        <f>CHI_fec!U16</f>
        <v>0</v>
      </c>
      <c r="V72" s="243">
        <f>CHI_fec!V16</f>
        <v>0</v>
      </c>
      <c r="W72" s="243">
        <f>CHI_fec!W16</f>
        <v>0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1315.3882362679965</v>
      </c>
      <c r="C76" s="205">
        <f t="shared" si="15"/>
        <v>1487.9785320886592</v>
      </c>
      <c r="D76" s="205">
        <f t="shared" si="15"/>
        <v>1225.0162857886803</v>
      </c>
      <c r="E76" s="205">
        <f t="shared" si="15"/>
        <v>398.21267266860224</v>
      </c>
      <c r="F76" s="205">
        <f t="shared" si="15"/>
        <v>386.77489235764142</v>
      </c>
      <c r="G76" s="205">
        <f t="shared" si="15"/>
        <v>401.91583319757746</v>
      </c>
      <c r="H76" s="205">
        <f t="shared" si="15"/>
        <v>336.53058263829291</v>
      </c>
      <c r="I76" s="205">
        <f t="shared" si="15"/>
        <v>301.79584367818518</v>
      </c>
      <c r="J76" s="205">
        <f t="shared" si="15"/>
        <v>308.94657444222014</v>
      </c>
      <c r="K76" s="205">
        <f t="shared" si="15"/>
        <v>337.76737739757948</v>
      </c>
      <c r="L76" s="205">
        <f t="shared" si="15"/>
        <v>362.89456163777987</v>
      </c>
      <c r="M76" s="205">
        <f t="shared" si="15"/>
        <v>351.09726803866113</v>
      </c>
      <c r="N76" s="205">
        <f t="shared" si="15"/>
        <v>351.34984583794346</v>
      </c>
      <c r="O76" s="205">
        <f t="shared" si="15"/>
        <v>321.33135239868261</v>
      </c>
      <c r="P76" s="205">
        <f t="shared" si="15"/>
        <v>321.73756307813659</v>
      </c>
      <c r="Q76" s="205">
        <f t="shared" si="15"/>
        <v>330.56785727821375</v>
      </c>
      <c r="R76" s="205">
        <f t="shared" si="15"/>
        <v>341.83088963844887</v>
      </c>
      <c r="S76" s="205">
        <f t="shared" si="15"/>
        <v>346.43985263847719</v>
      </c>
      <c r="T76" s="205">
        <f t="shared" si="15"/>
        <v>380.28108527856921</v>
      </c>
      <c r="U76" s="205">
        <f t="shared" si="15"/>
        <v>376.60813451752836</v>
      </c>
      <c r="V76" s="205">
        <f t="shared" si="15"/>
        <v>368.2150405186369</v>
      </c>
      <c r="W76" s="205">
        <f t="shared" si="15"/>
        <v>342.88504595796212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433.0944777579964</v>
      </c>
      <c r="C77" s="215">
        <f>(CHI_emi!C5-CHI_emi!C59)+(CHI_emi!C61-CHI_emi!C108)+CHI_emi!C110</f>
        <v>446.78670695865907</v>
      </c>
      <c r="D77" s="215">
        <f>(CHI_emi!D5-CHI_emi!D59)+(CHI_emi!D61-CHI_emi!D108)+CHI_emi!D110</f>
        <v>414.11849183868037</v>
      </c>
      <c r="E77" s="215">
        <f>(CHI_emi!E5-CHI_emi!E59)+(CHI_emi!E61-CHI_emi!E108)+CHI_emi!E110</f>
        <v>397.91520287860226</v>
      </c>
      <c r="F77" s="215">
        <f>(CHI_emi!F5-CHI_emi!F59)+(CHI_emi!F61-CHI_emi!F108)+CHI_emi!F110</f>
        <v>386.77489235764142</v>
      </c>
      <c r="G77" s="215">
        <f>(CHI_emi!G5-CHI_emi!G59)+(CHI_emi!G61-CHI_emi!G108)+CHI_emi!G110</f>
        <v>401.91583319757746</v>
      </c>
      <c r="H77" s="215">
        <f>(CHI_emi!H5-CHI_emi!H59)+(CHI_emi!H61-CHI_emi!H108)+CHI_emi!H110</f>
        <v>336.53058263829291</v>
      </c>
      <c r="I77" s="215">
        <f>(CHI_emi!I5-CHI_emi!I59)+(CHI_emi!I61-CHI_emi!I108)+CHI_emi!I110</f>
        <v>301.79584367818518</v>
      </c>
      <c r="J77" s="215">
        <f>(CHI_emi!J5-CHI_emi!J59)+(CHI_emi!J61-CHI_emi!J108)+CHI_emi!J110</f>
        <v>308.94657444222014</v>
      </c>
      <c r="K77" s="215">
        <f>(CHI_emi!K5-CHI_emi!K59)+(CHI_emi!K61-CHI_emi!K108)+CHI_emi!K110</f>
        <v>337.76737739757948</v>
      </c>
      <c r="L77" s="215">
        <f>(CHI_emi!L5-CHI_emi!L59)+(CHI_emi!L61-CHI_emi!L108)+CHI_emi!L110</f>
        <v>362.89456163777987</v>
      </c>
      <c r="M77" s="215">
        <f>(CHI_emi!M5-CHI_emi!M59)+(CHI_emi!M61-CHI_emi!M108)+CHI_emi!M110</f>
        <v>351.09726803866113</v>
      </c>
      <c r="N77" s="215">
        <f>(CHI_emi!N5-CHI_emi!N59)+(CHI_emi!N61-CHI_emi!N108)+CHI_emi!N110</f>
        <v>351.34984583794346</v>
      </c>
      <c r="O77" s="215">
        <f>(CHI_emi!O5-CHI_emi!O59)+(CHI_emi!O61-CHI_emi!O108)+CHI_emi!O110</f>
        <v>321.33135239868261</v>
      </c>
      <c r="P77" s="215">
        <f>(CHI_emi!P5-CHI_emi!P59)+(CHI_emi!P61-CHI_emi!P108)+CHI_emi!P110</f>
        <v>321.73756307813659</v>
      </c>
      <c r="Q77" s="215">
        <f>(CHI_emi!Q5-CHI_emi!Q59)+(CHI_emi!Q61-CHI_emi!Q108)+CHI_emi!Q110</f>
        <v>330.56785727821375</v>
      </c>
      <c r="R77" s="215">
        <f>(CHI_emi!R5-CHI_emi!R59)+(CHI_emi!R61-CHI_emi!R108)+CHI_emi!R110</f>
        <v>341.83088963844887</v>
      </c>
      <c r="S77" s="215">
        <f>(CHI_emi!S5-CHI_emi!S59)+(CHI_emi!S61-CHI_emi!S108)+CHI_emi!S110</f>
        <v>346.43985263847719</v>
      </c>
      <c r="T77" s="215">
        <f>(CHI_emi!T5-CHI_emi!T59)+(CHI_emi!T61-CHI_emi!T108)+CHI_emi!T110</f>
        <v>380.28108527856921</v>
      </c>
      <c r="U77" s="215">
        <f>(CHI_emi!U5-CHI_emi!U59)+(CHI_emi!U61-CHI_emi!U108)+CHI_emi!U110</f>
        <v>376.60813451752836</v>
      </c>
      <c r="V77" s="215">
        <f>(CHI_emi!V5-CHI_emi!V59)+(CHI_emi!V61-CHI_emi!V108)+CHI_emi!V110</f>
        <v>368.2150405186369</v>
      </c>
      <c r="W77" s="215">
        <f>(CHI_emi!W5-CHI_emi!W59)+(CHI_emi!W61-CHI_emi!W108)+CHI_emi!W110</f>
        <v>342.88504595796212</v>
      </c>
      <c r="DA77" s="85"/>
    </row>
    <row r="78" spans="1:105" ht="12" customHeight="1" x14ac:dyDescent="0.25">
      <c r="A78" s="14" t="s">
        <v>147</v>
      </c>
      <c r="B78" s="206">
        <f>CHI_emi!B59+CHI_emi!B108</f>
        <v>882.29375850999998</v>
      </c>
      <c r="C78" s="206">
        <f>CHI_emi!C59+CHI_emi!C108</f>
        <v>1041.1918251300001</v>
      </c>
      <c r="D78" s="206">
        <f>CHI_emi!D59+CHI_emi!D108</f>
        <v>810.89779395000005</v>
      </c>
      <c r="E78" s="206">
        <f>CHI_emi!E59+CHI_emi!E108</f>
        <v>0.29746979000000001</v>
      </c>
      <c r="F78" s="206">
        <f>CHI_emi!F59+CHI_emi!F108</f>
        <v>0</v>
      </c>
      <c r="G78" s="206">
        <f>CHI_emi!G59+CHI_emi!G108</f>
        <v>0</v>
      </c>
      <c r="H78" s="206">
        <f>CHI_emi!H59+CHI_emi!H108</f>
        <v>0</v>
      </c>
      <c r="I78" s="206">
        <f>CHI_emi!I59+CHI_emi!I108</f>
        <v>0</v>
      </c>
      <c r="J78" s="206">
        <f>CHI_emi!J59+CHI_emi!J108</f>
        <v>0</v>
      </c>
      <c r="K78" s="206">
        <f>CHI_emi!K59+CHI_emi!K108</f>
        <v>0</v>
      </c>
      <c r="L78" s="206">
        <f>CHI_emi!L59+CHI_emi!L108</f>
        <v>0</v>
      </c>
      <c r="M78" s="206">
        <f>CHI_emi!M59+CHI_emi!M108</f>
        <v>0</v>
      </c>
      <c r="N78" s="206">
        <f>CHI_emi!N59+CHI_emi!N108</f>
        <v>0</v>
      </c>
      <c r="O78" s="206">
        <f>CHI_emi!O59+CHI_emi!O108</f>
        <v>0</v>
      </c>
      <c r="P78" s="206">
        <f>CHI_emi!P59+CHI_emi!P108</f>
        <v>0</v>
      </c>
      <c r="Q78" s="206">
        <f>CHI_emi!Q59+CHI_emi!Q108</f>
        <v>0</v>
      </c>
      <c r="R78" s="206">
        <f>CHI_emi!R59+CHI_emi!R108</f>
        <v>0</v>
      </c>
      <c r="S78" s="206">
        <f>CHI_emi!S59+CHI_emi!S108</f>
        <v>0</v>
      </c>
      <c r="T78" s="206">
        <f>CHI_emi!T59+CHI_emi!T108</f>
        <v>0</v>
      </c>
      <c r="U78" s="206">
        <f>CHI_emi!U59+CHI_emi!U108</f>
        <v>0</v>
      </c>
      <c r="V78" s="206">
        <f>CHI_emi!V59+CHI_emi!V108</f>
        <v>0</v>
      </c>
      <c r="W78" s="206">
        <f>CHI_emi!W59+CHI_emi!W108</f>
        <v>0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1315.3882362679965</v>
      </c>
      <c r="C79" s="212">
        <f t="shared" si="16"/>
        <v>1487.9785320886592</v>
      </c>
      <c r="D79" s="212">
        <f t="shared" si="16"/>
        <v>1225.0162857886805</v>
      </c>
      <c r="E79" s="212">
        <f t="shared" si="16"/>
        <v>398.21267266860229</v>
      </c>
      <c r="F79" s="212">
        <f t="shared" si="16"/>
        <v>386.77489235764142</v>
      </c>
      <c r="G79" s="212">
        <f t="shared" si="16"/>
        <v>401.91583319757746</v>
      </c>
      <c r="H79" s="212">
        <f t="shared" si="16"/>
        <v>336.53058263829291</v>
      </c>
      <c r="I79" s="212">
        <f t="shared" si="16"/>
        <v>301.79584367818518</v>
      </c>
      <c r="J79" s="212">
        <f t="shared" si="16"/>
        <v>308.94657444222014</v>
      </c>
      <c r="K79" s="212">
        <f t="shared" si="16"/>
        <v>337.76737739757948</v>
      </c>
      <c r="L79" s="212">
        <f t="shared" si="16"/>
        <v>362.89456163777987</v>
      </c>
      <c r="M79" s="212">
        <f t="shared" si="16"/>
        <v>351.09726803866113</v>
      </c>
      <c r="N79" s="212">
        <f t="shared" si="16"/>
        <v>351.34984583794346</v>
      </c>
      <c r="O79" s="212">
        <f t="shared" si="16"/>
        <v>321.33135239868261</v>
      </c>
      <c r="P79" s="212">
        <f t="shared" si="16"/>
        <v>321.73756307813659</v>
      </c>
      <c r="Q79" s="212">
        <f t="shared" si="16"/>
        <v>330.56785727821375</v>
      </c>
      <c r="R79" s="212">
        <f t="shared" si="16"/>
        <v>341.83088963844887</v>
      </c>
      <c r="S79" s="212">
        <f t="shared" si="16"/>
        <v>346.43985263847719</v>
      </c>
      <c r="T79" s="212">
        <f t="shared" si="16"/>
        <v>380.28108527856921</v>
      </c>
      <c r="U79" s="212">
        <f t="shared" si="16"/>
        <v>376.60813451752836</v>
      </c>
      <c r="V79" s="212">
        <f t="shared" si="16"/>
        <v>368.2150405186369</v>
      </c>
      <c r="W79" s="212">
        <f t="shared" si="16"/>
        <v>342.88504595796212</v>
      </c>
      <c r="DA79" s="109"/>
    </row>
    <row r="80" spans="1:105" ht="12" customHeight="1" x14ac:dyDescent="0.25">
      <c r="A80" s="51" t="s">
        <v>46</v>
      </c>
      <c r="B80" s="243">
        <f>CHI_emi!B$5</f>
        <v>0</v>
      </c>
      <c r="C80" s="243">
        <f>CHI_emi!C$5</f>
        <v>0</v>
      </c>
      <c r="D80" s="243">
        <f>CHI_emi!D$5</f>
        <v>0</v>
      </c>
      <c r="E80" s="243">
        <f>CHI_emi!E$5</f>
        <v>0</v>
      </c>
      <c r="F80" s="243">
        <f>CHI_emi!F$5</f>
        <v>0</v>
      </c>
      <c r="G80" s="243">
        <f>CHI_emi!G$5</f>
        <v>0</v>
      </c>
      <c r="H80" s="243">
        <f>CHI_emi!H$5</f>
        <v>0</v>
      </c>
      <c r="I80" s="243">
        <f>CHI_emi!I$5</f>
        <v>0</v>
      </c>
      <c r="J80" s="243">
        <f>CHI_emi!J$5</f>
        <v>0</v>
      </c>
      <c r="K80" s="243">
        <f>CHI_emi!K$5</f>
        <v>0</v>
      </c>
      <c r="L80" s="243">
        <f>CHI_emi!L$5</f>
        <v>0</v>
      </c>
      <c r="M80" s="243">
        <f>CHI_emi!M$5</f>
        <v>0</v>
      </c>
      <c r="N80" s="243">
        <f>CHI_emi!N$5</f>
        <v>0</v>
      </c>
      <c r="O80" s="243">
        <f>CHI_emi!O$5</f>
        <v>0</v>
      </c>
      <c r="P80" s="243">
        <f>CHI_emi!P$5</f>
        <v>0</v>
      </c>
      <c r="Q80" s="243">
        <f>CHI_emi!Q$5</f>
        <v>0</v>
      </c>
      <c r="R80" s="243">
        <f>CHI_emi!R$5</f>
        <v>0</v>
      </c>
      <c r="S80" s="243">
        <f>CHI_emi!S$5</f>
        <v>0</v>
      </c>
      <c r="T80" s="243">
        <f>CHI_emi!T$5</f>
        <v>0</v>
      </c>
      <c r="U80" s="243">
        <f>CHI_emi!U$5</f>
        <v>0</v>
      </c>
      <c r="V80" s="243">
        <f>CHI_emi!V$5</f>
        <v>0</v>
      </c>
      <c r="W80" s="243">
        <f>CHI_emi!W$5</f>
        <v>0</v>
      </c>
      <c r="DA80" s="83"/>
    </row>
    <row r="81" spans="1:105" ht="12" customHeight="1" x14ac:dyDescent="0.25">
      <c r="A81" s="99" t="s">
        <v>47</v>
      </c>
      <c r="B81" s="284">
        <f>CHI_emi!B$61</f>
        <v>1196.9512219187552</v>
      </c>
      <c r="C81" s="284">
        <f>CHI_emi!C$61</f>
        <v>1324.2097829790378</v>
      </c>
      <c r="D81" s="284">
        <f>CHI_emi!D$61</f>
        <v>1000.5120896792866</v>
      </c>
      <c r="E81" s="284">
        <f>CHI_emi!E$61</f>
        <v>182.29457663510999</v>
      </c>
      <c r="F81" s="284">
        <f>CHI_emi!F$61</f>
        <v>191.00868479912134</v>
      </c>
      <c r="G81" s="284">
        <f>CHI_emi!G$61</f>
        <v>289.25829804751925</v>
      </c>
      <c r="H81" s="284">
        <f>CHI_emi!H$61</f>
        <v>239.59821410414364</v>
      </c>
      <c r="I81" s="284">
        <f>CHI_emi!I$61</f>
        <v>218.70382086974649</v>
      </c>
      <c r="J81" s="284">
        <f>CHI_emi!J$61</f>
        <v>249.26497805809078</v>
      </c>
      <c r="K81" s="284">
        <f>CHI_emi!K$61</f>
        <v>256.26439395368607</v>
      </c>
      <c r="L81" s="284">
        <f>CHI_emi!L$61</f>
        <v>276.31577447544754</v>
      </c>
      <c r="M81" s="284">
        <f>CHI_emi!M$61</f>
        <v>248.94663387312931</v>
      </c>
      <c r="N81" s="284">
        <f>CHI_emi!N$61</f>
        <v>267.56278117110583</v>
      </c>
      <c r="O81" s="284">
        <f>CHI_emi!O$61</f>
        <v>256.69397389834074</v>
      </c>
      <c r="P81" s="284">
        <f>CHI_emi!P$61</f>
        <v>246.63746390455631</v>
      </c>
      <c r="Q81" s="284">
        <f>CHI_emi!Q$61</f>
        <v>159.34974729691194</v>
      </c>
      <c r="R81" s="284">
        <f>CHI_emi!R$61</f>
        <v>144.99021213009866</v>
      </c>
      <c r="S81" s="284">
        <f>CHI_emi!S$61</f>
        <v>150.81238547247591</v>
      </c>
      <c r="T81" s="284">
        <f>CHI_emi!T$61</f>
        <v>153.45276515832217</v>
      </c>
      <c r="U81" s="284">
        <f>CHI_emi!U$61</f>
        <v>137.53159413206748</v>
      </c>
      <c r="V81" s="284">
        <f>CHI_emi!V$61</f>
        <v>138.23835483173707</v>
      </c>
      <c r="W81" s="284">
        <f>CHI_emi!W$61</f>
        <v>90.450209260649117</v>
      </c>
      <c r="DA81" s="94"/>
    </row>
    <row r="82" spans="1:105" ht="12" customHeight="1" x14ac:dyDescent="0.25">
      <c r="A82" s="52" t="s">
        <v>48</v>
      </c>
      <c r="B82" s="244">
        <f>CHI_emi!B$110</f>
        <v>118.4370143492412</v>
      </c>
      <c r="C82" s="244">
        <f>CHI_emi!C$110</f>
        <v>163.76874910962141</v>
      </c>
      <c r="D82" s="244">
        <f>CHI_emi!D$110</f>
        <v>224.5041961093938</v>
      </c>
      <c r="E82" s="244">
        <f>CHI_emi!E$110</f>
        <v>215.9180960334923</v>
      </c>
      <c r="F82" s="244">
        <f>CHI_emi!F$110</f>
        <v>195.76620755852011</v>
      </c>
      <c r="G82" s="244">
        <f>CHI_emi!G$110</f>
        <v>112.65753515005819</v>
      </c>
      <c r="H82" s="244">
        <f>CHI_emi!H$110</f>
        <v>96.932368534149262</v>
      </c>
      <c r="I82" s="244">
        <f>CHI_emi!I$110</f>
        <v>83.092022808438713</v>
      </c>
      <c r="J82" s="244">
        <f>CHI_emi!J$110</f>
        <v>59.681596384129392</v>
      </c>
      <c r="K82" s="244">
        <f>CHI_emi!K$110</f>
        <v>81.502983443893427</v>
      </c>
      <c r="L82" s="244">
        <f>CHI_emi!L$110</f>
        <v>86.578787162332318</v>
      </c>
      <c r="M82" s="244">
        <f>CHI_emi!M$110</f>
        <v>102.1506341655318</v>
      </c>
      <c r="N82" s="244">
        <f>CHI_emi!N$110</f>
        <v>83.787064666837608</v>
      </c>
      <c r="O82" s="244">
        <f>CHI_emi!O$110</f>
        <v>64.637378500341896</v>
      </c>
      <c r="P82" s="244">
        <f>CHI_emi!P$110</f>
        <v>75.100099173580276</v>
      </c>
      <c r="Q82" s="244">
        <f>CHI_emi!Q$110</f>
        <v>171.21810998130181</v>
      </c>
      <c r="R82" s="244">
        <f>CHI_emi!R$110</f>
        <v>196.84067750835021</v>
      </c>
      <c r="S82" s="244">
        <f>CHI_emi!S$110</f>
        <v>195.62746716600131</v>
      </c>
      <c r="T82" s="244">
        <f>CHI_emi!T$110</f>
        <v>226.82832012024701</v>
      </c>
      <c r="U82" s="244">
        <f>CHI_emi!U$110</f>
        <v>239.0765403854609</v>
      </c>
      <c r="V82" s="244">
        <f>CHI_emi!V$110</f>
        <v>229.9766856868998</v>
      </c>
      <c r="W82" s="244">
        <f>CHI_emi!W$110</f>
        <v>252.43483669731299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 t="str">
        <f t="shared" ref="B85:W85" si="17">IF(B$5=0,"",B$5/B$10*1000)</f>
        <v/>
      </c>
      <c r="C85" s="289" t="str">
        <f t="shared" si="17"/>
        <v/>
      </c>
      <c r="D85" s="289" t="str">
        <f t="shared" si="17"/>
        <v/>
      </c>
      <c r="E85" s="289" t="str">
        <f t="shared" si="17"/>
        <v/>
      </c>
      <c r="F85" s="289" t="str">
        <f t="shared" si="17"/>
        <v/>
      </c>
      <c r="G85" s="289" t="str">
        <f t="shared" si="17"/>
        <v/>
      </c>
      <c r="H85" s="289" t="str">
        <f t="shared" si="17"/>
        <v/>
      </c>
      <c r="I85" s="289" t="str">
        <f t="shared" si="17"/>
        <v/>
      </c>
      <c r="J85" s="289" t="str">
        <f t="shared" si="17"/>
        <v/>
      </c>
      <c r="K85" s="289" t="str">
        <f t="shared" si="17"/>
        <v/>
      </c>
      <c r="L85" s="289" t="str">
        <f t="shared" si="17"/>
        <v/>
      </c>
      <c r="M85" s="289" t="str">
        <f t="shared" si="17"/>
        <v/>
      </c>
      <c r="N85" s="289" t="str">
        <f t="shared" si="17"/>
        <v/>
      </c>
      <c r="O85" s="289" t="str">
        <f t="shared" si="17"/>
        <v/>
      </c>
      <c r="P85" s="289" t="str">
        <f t="shared" si="17"/>
        <v/>
      </c>
      <c r="Q85" s="289" t="str">
        <f t="shared" si="17"/>
        <v/>
      </c>
      <c r="R85" s="289" t="str">
        <f t="shared" si="17"/>
        <v/>
      </c>
      <c r="S85" s="289" t="str">
        <f t="shared" si="17"/>
        <v/>
      </c>
      <c r="T85" s="289" t="str">
        <f t="shared" si="17"/>
        <v/>
      </c>
      <c r="U85" s="289" t="str">
        <f t="shared" si="17"/>
        <v/>
      </c>
      <c r="V85" s="289" t="str">
        <f t="shared" si="17"/>
        <v/>
      </c>
      <c r="W85" s="289" t="str">
        <f t="shared" si="17"/>
        <v/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5337.203266117951</v>
      </c>
      <c r="C86" s="290">
        <f t="shared" si="18"/>
        <v>3576.4057564849982</v>
      </c>
      <c r="D86" s="290">
        <f t="shared" si="18"/>
        <v>3631.0482659966019</v>
      </c>
      <c r="E86" s="290">
        <f t="shared" si="18"/>
        <v>2440.9088250053628</v>
      </c>
      <c r="F86" s="290">
        <f t="shared" si="18"/>
        <v>4737.2744476589514</v>
      </c>
      <c r="G86" s="290">
        <f t="shared" si="18"/>
        <v>4002.9383591510141</v>
      </c>
      <c r="H86" s="290">
        <f t="shared" si="18"/>
        <v>3923.256281946185</v>
      </c>
      <c r="I86" s="290">
        <f t="shared" si="18"/>
        <v>5679.3707796397575</v>
      </c>
      <c r="J86" s="290">
        <f t="shared" si="18"/>
        <v>5434.7532364430872</v>
      </c>
      <c r="K86" s="290">
        <f t="shared" si="18"/>
        <v>7899.863591130671</v>
      </c>
      <c r="L86" s="290">
        <f t="shared" si="18"/>
        <v>7766.741340479809</v>
      </c>
      <c r="M86" s="290">
        <f t="shared" si="18"/>
        <v>9007.6449481748914</v>
      </c>
      <c r="N86" s="290">
        <f t="shared" si="18"/>
        <v>7892.0672905956699</v>
      </c>
      <c r="O86" s="290">
        <f t="shared" si="18"/>
        <v>9052.8536684211103</v>
      </c>
      <c r="P86" s="290">
        <f t="shared" si="18"/>
        <v>9643.1307211182939</v>
      </c>
      <c r="Q86" s="290">
        <f t="shared" si="18"/>
        <v>22029.240723346938</v>
      </c>
      <c r="R86" s="290">
        <f t="shared" si="18"/>
        <v>20807.895347463207</v>
      </c>
      <c r="S86" s="290">
        <f t="shared" si="18"/>
        <v>21506.638075522427</v>
      </c>
      <c r="T86" s="290">
        <f t="shared" si="18"/>
        <v>23180.287036754209</v>
      </c>
      <c r="U86" s="290">
        <f t="shared" si="18"/>
        <v>24762.294572201616</v>
      </c>
      <c r="V86" s="290">
        <f t="shared" si="18"/>
        <v>25077.623773173073</v>
      </c>
      <c r="W86" s="290">
        <f t="shared" si="18"/>
        <v>37958.239573070081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75388.164285965438</v>
      </c>
      <c r="C87" s="291">
        <f t="shared" si="19"/>
        <v>47667.827213031356</v>
      </c>
      <c r="D87" s="291">
        <f t="shared" si="19"/>
        <v>41052.39738191574</v>
      </c>
      <c r="E87" s="291">
        <f t="shared" si="19"/>
        <v>30877.276478645108</v>
      </c>
      <c r="F87" s="291">
        <f t="shared" si="19"/>
        <v>61445.98081784539</v>
      </c>
      <c r="G87" s="291">
        <f t="shared" si="19"/>
        <v>55183.338298245064</v>
      </c>
      <c r="H87" s="291">
        <f t="shared" si="19"/>
        <v>52807.407819061824</v>
      </c>
      <c r="I87" s="291">
        <f t="shared" si="19"/>
        <v>67643.922675207563</v>
      </c>
      <c r="J87" s="291">
        <f t="shared" si="19"/>
        <v>67149.386982860364</v>
      </c>
      <c r="K87" s="291">
        <f t="shared" si="19"/>
        <v>68297.455273282758</v>
      </c>
      <c r="L87" s="291">
        <f t="shared" si="19"/>
        <v>85141.507296495169</v>
      </c>
      <c r="M87" s="291">
        <f t="shared" si="19"/>
        <v>95494.215214204596</v>
      </c>
      <c r="N87" s="291">
        <f t="shared" si="19"/>
        <v>94353.425241418401</v>
      </c>
      <c r="O87" s="291">
        <f t="shared" si="19"/>
        <v>112372.84510385281</v>
      </c>
      <c r="P87" s="291">
        <f t="shared" si="19"/>
        <v>113566.9333759091</v>
      </c>
      <c r="Q87" s="291">
        <f t="shared" si="19"/>
        <v>141184.35136783513</v>
      </c>
      <c r="R87" s="291">
        <f t="shared" si="19"/>
        <v>139841.72432164775</v>
      </c>
      <c r="S87" s="291">
        <f t="shared" si="19"/>
        <v>140617.6202513426</v>
      </c>
      <c r="T87" s="291">
        <f t="shared" si="19"/>
        <v>142394.23585141706</v>
      </c>
      <c r="U87" s="291">
        <f t="shared" si="19"/>
        <v>155866.88429439708</v>
      </c>
      <c r="V87" s="291">
        <f t="shared" si="19"/>
        <v>145723.59910278601</v>
      </c>
      <c r="W87" s="291">
        <f t="shared" si="19"/>
        <v>194333.16743682305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 t="str">
        <f t="shared" ref="B89:W89" si="20">IF(SUM(B90,B91)=0,"",SUM(B90,B91))</f>
        <v/>
      </c>
      <c r="C89" s="254" t="str">
        <f t="shared" si="20"/>
        <v/>
      </c>
      <c r="D89" s="254" t="str">
        <f t="shared" si="20"/>
        <v/>
      </c>
      <c r="E89" s="254" t="str">
        <f t="shared" si="20"/>
        <v/>
      </c>
      <c r="F89" s="254" t="str">
        <f t="shared" si="20"/>
        <v/>
      </c>
      <c r="G89" s="254" t="str">
        <f t="shared" si="20"/>
        <v/>
      </c>
      <c r="H89" s="254" t="str">
        <f t="shared" si="20"/>
        <v/>
      </c>
      <c r="I89" s="254" t="str">
        <f t="shared" si="20"/>
        <v/>
      </c>
      <c r="J89" s="254" t="str">
        <f t="shared" si="20"/>
        <v/>
      </c>
      <c r="K89" s="254" t="str">
        <f t="shared" si="20"/>
        <v/>
      </c>
      <c r="L89" s="254" t="str">
        <f t="shared" si="20"/>
        <v/>
      </c>
      <c r="M89" s="254" t="str">
        <f t="shared" si="20"/>
        <v/>
      </c>
      <c r="N89" s="254" t="str">
        <f t="shared" si="20"/>
        <v/>
      </c>
      <c r="O89" s="254" t="str">
        <f t="shared" si="20"/>
        <v/>
      </c>
      <c r="P89" s="254" t="str">
        <f t="shared" si="20"/>
        <v/>
      </c>
      <c r="Q89" s="254" t="str">
        <f t="shared" si="20"/>
        <v/>
      </c>
      <c r="R89" s="254" t="str">
        <f t="shared" si="20"/>
        <v/>
      </c>
      <c r="S89" s="254" t="str">
        <f t="shared" si="20"/>
        <v/>
      </c>
      <c r="T89" s="254" t="str">
        <f t="shared" si="20"/>
        <v/>
      </c>
      <c r="U89" s="254" t="str">
        <f t="shared" si="20"/>
        <v/>
      </c>
      <c r="V89" s="254" t="str">
        <f t="shared" si="20"/>
        <v/>
      </c>
      <c r="W89" s="254" t="str">
        <f t="shared" si="20"/>
        <v/>
      </c>
      <c r="DA89" s="83"/>
    </row>
    <row r="90" spans="1:105" ht="12" customHeight="1" x14ac:dyDescent="0.25">
      <c r="A90" s="99" t="s">
        <v>984</v>
      </c>
      <c r="B90" s="293" t="str">
        <f t="shared" ref="B90:W90" si="21">IF(B$72=0,"",B$72/B$10)</f>
        <v/>
      </c>
      <c r="C90" s="293" t="str">
        <f t="shared" si="21"/>
        <v/>
      </c>
      <c r="D90" s="293" t="str">
        <f t="shared" si="21"/>
        <v/>
      </c>
      <c r="E90" s="293" t="str">
        <f t="shared" si="21"/>
        <v/>
      </c>
      <c r="F90" s="293" t="str">
        <f t="shared" si="21"/>
        <v/>
      </c>
      <c r="G90" s="293" t="str">
        <f t="shared" si="21"/>
        <v/>
      </c>
      <c r="H90" s="293" t="str">
        <f t="shared" si="21"/>
        <v/>
      </c>
      <c r="I90" s="293" t="str">
        <f t="shared" si="21"/>
        <v/>
      </c>
      <c r="J90" s="293" t="str">
        <f t="shared" si="21"/>
        <v/>
      </c>
      <c r="K90" s="293" t="str">
        <f t="shared" si="21"/>
        <v/>
      </c>
      <c r="L90" s="293" t="str">
        <f t="shared" si="21"/>
        <v/>
      </c>
      <c r="M90" s="293" t="str">
        <f t="shared" si="21"/>
        <v/>
      </c>
      <c r="N90" s="293" t="str">
        <f t="shared" si="21"/>
        <v/>
      </c>
      <c r="O90" s="293" t="str">
        <f t="shared" si="21"/>
        <v/>
      </c>
      <c r="P90" s="293" t="str">
        <f t="shared" si="21"/>
        <v/>
      </c>
      <c r="Q90" s="293" t="str">
        <f t="shared" si="21"/>
        <v/>
      </c>
      <c r="R90" s="293" t="str">
        <f t="shared" si="21"/>
        <v/>
      </c>
      <c r="S90" s="293" t="str">
        <f t="shared" si="21"/>
        <v/>
      </c>
      <c r="T90" s="293" t="str">
        <f t="shared" si="21"/>
        <v/>
      </c>
      <c r="U90" s="293" t="str">
        <f t="shared" si="21"/>
        <v/>
      </c>
      <c r="V90" s="293" t="str">
        <f t="shared" si="21"/>
        <v/>
      </c>
      <c r="W90" s="293" t="str">
        <f t="shared" si="21"/>
        <v/>
      </c>
      <c r="DA90" s="94"/>
    </row>
    <row r="91" spans="1:105" ht="12" customHeight="1" x14ac:dyDescent="0.25">
      <c r="A91" s="99" t="s">
        <v>985</v>
      </c>
      <c r="B91" s="293" t="str">
        <f t="shared" ref="B91:W91" si="22">IF(B$53=0,"",B$53/B$10)</f>
        <v/>
      </c>
      <c r="C91" s="293" t="str">
        <f t="shared" si="22"/>
        <v/>
      </c>
      <c r="D91" s="293" t="str">
        <f t="shared" si="22"/>
        <v/>
      </c>
      <c r="E91" s="293" t="str">
        <f t="shared" si="22"/>
        <v/>
      </c>
      <c r="F91" s="293" t="str">
        <f t="shared" si="22"/>
        <v/>
      </c>
      <c r="G91" s="293" t="str">
        <f t="shared" si="22"/>
        <v/>
      </c>
      <c r="H91" s="293" t="str">
        <f t="shared" si="22"/>
        <v/>
      </c>
      <c r="I91" s="293" t="str">
        <f t="shared" si="22"/>
        <v/>
      </c>
      <c r="J91" s="293" t="str">
        <f t="shared" si="22"/>
        <v/>
      </c>
      <c r="K91" s="293" t="str">
        <f t="shared" si="22"/>
        <v/>
      </c>
      <c r="L91" s="293" t="str">
        <f t="shared" si="22"/>
        <v/>
      </c>
      <c r="M91" s="293" t="str">
        <f t="shared" si="22"/>
        <v/>
      </c>
      <c r="N91" s="293" t="str">
        <f t="shared" si="22"/>
        <v/>
      </c>
      <c r="O91" s="293" t="str">
        <f t="shared" si="22"/>
        <v/>
      </c>
      <c r="P91" s="293" t="str">
        <f t="shared" si="22"/>
        <v/>
      </c>
      <c r="Q91" s="293" t="str">
        <f t="shared" si="22"/>
        <v/>
      </c>
      <c r="R91" s="293" t="str">
        <f t="shared" si="22"/>
        <v/>
      </c>
      <c r="S91" s="293" t="str">
        <f t="shared" si="22"/>
        <v/>
      </c>
      <c r="T91" s="293" t="str">
        <f t="shared" si="22"/>
        <v/>
      </c>
      <c r="U91" s="293" t="str">
        <f t="shared" si="22"/>
        <v/>
      </c>
      <c r="V91" s="293" t="str">
        <f t="shared" si="22"/>
        <v/>
      </c>
      <c r="W91" s="293" t="str">
        <f t="shared" si="22"/>
        <v/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0.35170311298863444</v>
      </c>
      <c r="C92" s="293">
        <f t="shared" si="23"/>
        <v>0.55061965220021314</v>
      </c>
      <c r="D92" s="293">
        <f t="shared" si="23"/>
        <v>0.35214891125320302</v>
      </c>
      <c r="E92" s="293">
        <f t="shared" si="23"/>
        <v>0.29673788068206775</v>
      </c>
      <c r="F92" s="293">
        <f t="shared" si="23"/>
        <v>0.48192261034839262</v>
      </c>
      <c r="G92" s="293">
        <f t="shared" si="23"/>
        <v>0.79743429722700854</v>
      </c>
      <c r="H92" s="293">
        <f t="shared" si="23"/>
        <v>0.7323818717809345</v>
      </c>
      <c r="I92" s="293">
        <f t="shared" si="23"/>
        <v>0.37337191554332416</v>
      </c>
      <c r="J92" s="293">
        <f t="shared" si="23"/>
        <v>0.49094045805370445</v>
      </c>
      <c r="K92" s="293">
        <f t="shared" si="23"/>
        <v>0.61047641840492295</v>
      </c>
      <c r="L92" s="293">
        <f t="shared" si="23"/>
        <v>0.66039855781872914</v>
      </c>
      <c r="M92" s="293">
        <f t="shared" si="23"/>
        <v>0.44004554360421794</v>
      </c>
      <c r="N92" s="293">
        <f t="shared" si="23"/>
        <v>0.34405892762074769</v>
      </c>
      <c r="O92" s="293">
        <f t="shared" si="23"/>
        <v>0.35570795666906263</v>
      </c>
      <c r="P92" s="293">
        <f t="shared" si="23"/>
        <v>0.3566874229679553</v>
      </c>
      <c r="Q92" s="293">
        <f t="shared" si="23"/>
        <v>0.54059766436545864</v>
      </c>
      <c r="R92" s="293">
        <f t="shared" si="23"/>
        <v>0.41688498659983514</v>
      </c>
      <c r="S92" s="293">
        <f t="shared" si="23"/>
        <v>0.41731911043488046</v>
      </c>
      <c r="T92" s="293">
        <f t="shared" si="23"/>
        <v>0.43259346829268452</v>
      </c>
      <c r="U92" s="293">
        <f t="shared" si="23"/>
        <v>0.41524185460168456</v>
      </c>
      <c r="V92" s="293">
        <f t="shared" si="23"/>
        <v>0.41559969725214319</v>
      </c>
      <c r="W92" s="293">
        <f t="shared" si="23"/>
        <v>0.38270966806406709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0.54693748790002095</v>
      </c>
      <c r="C93" s="255">
        <f t="shared" si="24"/>
        <v>0.34582778233799194</v>
      </c>
      <c r="D93" s="255">
        <f t="shared" si="24"/>
        <v>0.29783315867950322</v>
      </c>
      <c r="E93" s="255">
        <f t="shared" si="24"/>
        <v>0.28001643544410604</v>
      </c>
      <c r="F93" s="255">
        <f t="shared" si="24"/>
        <v>0.5572345259427165</v>
      </c>
      <c r="G93" s="255">
        <f t="shared" si="24"/>
        <v>0.33362704332354032</v>
      </c>
      <c r="H93" s="255">
        <f t="shared" si="24"/>
        <v>0.31926265933814107</v>
      </c>
      <c r="I93" s="255">
        <f t="shared" si="24"/>
        <v>0.34080096482149863</v>
      </c>
      <c r="J93" s="255">
        <f t="shared" si="24"/>
        <v>0.26023801111061379</v>
      </c>
      <c r="K93" s="255">
        <f t="shared" si="24"/>
        <v>0.26468735937636839</v>
      </c>
      <c r="L93" s="255">
        <f t="shared" si="24"/>
        <v>0.32996662393143228</v>
      </c>
      <c r="M93" s="255">
        <f t="shared" si="24"/>
        <v>0.37008863009064691</v>
      </c>
      <c r="N93" s="255">
        <f t="shared" si="24"/>
        <v>0.36566748900579099</v>
      </c>
      <c r="O93" s="255">
        <f t="shared" si="24"/>
        <v>0.43550190145640588</v>
      </c>
      <c r="P93" s="255">
        <f t="shared" si="24"/>
        <v>0.44012960054604544</v>
      </c>
      <c r="Q93" s="255">
        <f t="shared" si="24"/>
        <v>0.27342510485771759</v>
      </c>
      <c r="R93" s="255">
        <f t="shared" si="24"/>
        <v>0.32020899708570372</v>
      </c>
      <c r="S93" s="255">
        <f t="shared" si="24"/>
        <v>0.30119375948418542</v>
      </c>
      <c r="T93" s="255">
        <f t="shared" si="24"/>
        <v>0.27393924055142077</v>
      </c>
      <c r="U93" s="255">
        <f t="shared" si="24"/>
        <v>0.33311623768732729</v>
      </c>
      <c r="V93" s="255">
        <f t="shared" si="24"/>
        <v>0.25717467438819186</v>
      </c>
      <c r="W93" s="255">
        <f t="shared" si="24"/>
        <v>0.30866525689380869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 t="str">
        <f t="shared" ref="B95:W95" si="25">IF(SUM(B96,B97)=0,"",SUM(B96,B97))</f>
        <v/>
      </c>
      <c r="C95" s="254" t="str">
        <f t="shared" si="25"/>
        <v/>
      </c>
      <c r="D95" s="254" t="str">
        <f t="shared" si="25"/>
        <v/>
      </c>
      <c r="E95" s="254" t="str">
        <f t="shared" si="25"/>
        <v/>
      </c>
      <c r="F95" s="254" t="str">
        <f t="shared" si="25"/>
        <v/>
      </c>
      <c r="G95" s="254" t="str">
        <f t="shared" si="25"/>
        <v/>
      </c>
      <c r="H95" s="254" t="str">
        <f t="shared" si="25"/>
        <v/>
      </c>
      <c r="I95" s="254" t="str">
        <f t="shared" si="25"/>
        <v/>
      </c>
      <c r="J95" s="254" t="str">
        <f t="shared" si="25"/>
        <v/>
      </c>
      <c r="K95" s="254" t="str">
        <f t="shared" si="25"/>
        <v/>
      </c>
      <c r="L95" s="254" t="str">
        <f t="shared" si="25"/>
        <v/>
      </c>
      <c r="M95" s="254" t="str">
        <f t="shared" si="25"/>
        <v/>
      </c>
      <c r="N95" s="254" t="str">
        <f t="shared" si="25"/>
        <v/>
      </c>
      <c r="O95" s="254" t="str">
        <f t="shared" si="25"/>
        <v/>
      </c>
      <c r="P95" s="254" t="str">
        <f t="shared" si="25"/>
        <v/>
      </c>
      <c r="Q95" s="254" t="str">
        <f t="shared" si="25"/>
        <v/>
      </c>
      <c r="R95" s="254" t="str">
        <f t="shared" si="25"/>
        <v/>
      </c>
      <c r="S95" s="254" t="str">
        <f t="shared" si="25"/>
        <v/>
      </c>
      <c r="T95" s="254" t="str">
        <f t="shared" si="25"/>
        <v/>
      </c>
      <c r="U95" s="254" t="str">
        <f t="shared" si="25"/>
        <v/>
      </c>
      <c r="V95" s="254" t="str">
        <f t="shared" si="25"/>
        <v/>
      </c>
      <c r="W95" s="254" t="str">
        <f t="shared" si="25"/>
        <v/>
      </c>
      <c r="DA95" s="83"/>
    </row>
    <row r="96" spans="1:105" ht="12" customHeight="1" x14ac:dyDescent="0.25">
      <c r="A96" s="99" t="s">
        <v>984</v>
      </c>
      <c r="B96" s="293" t="str">
        <f>IF(CHI_ued!B$16=0,"",CHI_ued!B$16/B$10)</f>
        <v/>
      </c>
      <c r="C96" s="293" t="str">
        <f>IF(CHI_ued!C$16=0,"",CHI_ued!C$16/C$10)</f>
        <v/>
      </c>
      <c r="D96" s="293" t="str">
        <f>IF(CHI_ued!D$16=0,"",CHI_ued!D$16/D$10)</f>
        <v/>
      </c>
      <c r="E96" s="293" t="str">
        <f>IF(CHI_ued!E$16=0,"",CHI_ued!E$16/E$10)</f>
        <v/>
      </c>
      <c r="F96" s="293" t="str">
        <f>IF(CHI_ued!F$16=0,"",CHI_ued!F$16/F$10)</f>
        <v/>
      </c>
      <c r="G96" s="293" t="str">
        <f>IF(CHI_ued!G$16=0,"",CHI_ued!G$16/G$10)</f>
        <v/>
      </c>
      <c r="H96" s="293" t="str">
        <f>IF(CHI_ued!H$16=0,"",CHI_ued!H$16/H$10)</f>
        <v/>
      </c>
      <c r="I96" s="293" t="str">
        <f>IF(CHI_ued!I$16=0,"",CHI_ued!I$16/I$10)</f>
        <v/>
      </c>
      <c r="J96" s="293" t="str">
        <f>IF(CHI_ued!J$16=0,"",CHI_ued!J$16/J$10)</f>
        <v/>
      </c>
      <c r="K96" s="293" t="str">
        <f>IF(CHI_ued!K$16=0,"",CHI_ued!K$16/K$10)</f>
        <v/>
      </c>
      <c r="L96" s="293" t="str">
        <f>IF(CHI_ued!L$16=0,"",CHI_ued!L$16/L$10)</f>
        <v/>
      </c>
      <c r="M96" s="293" t="str">
        <f>IF(CHI_ued!M$16=0,"",CHI_ued!M$16/M$10)</f>
        <v/>
      </c>
      <c r="N96" s="293" t="str">
        <f>IF(CHI_ued!N$16=0,"",CHI_ued!N$16/N$10)</f>
        <v/>
      </c>
      <c r="O96" s="293" t="str">
        <f>IF(CHI_ued!O$16=0,"",CHI_ued!O$16/O$10)</f>
        <v/>
      </c>
      <c r="P96" s="293" t="str">
        <f>IF(CHI_ued!P$16=0,"",CHI_ued!P$16/P$10)</f>
        <v/>
      </c>
      <c r="Q96" s="293" t="str">
        <f>IF(CHI_ued!Q$16=0,"",CHI_ued!Q$16/Q$10)</f>
        <v/>
      </c>
      <c r="R96" s="293" t="str">
        <f>IF(CHI_ued!R$16=0,"",CHI_ued!R$16/R$10)</f>
        <v/>
      </c>
      <c r="S96" s="293" t="str">
        <f>IF(CHI_ued!S$16=0,"",CHI_ued!S$16/S$10)</f>
        <v/>
      </c>
      <c r="T96" s="293" t="str">
        <f>IF(CHI_ued!T$16=0,"",CHI_ued!T$16/T$10)</f>
        <v/>
      </c>
      <c r="U96" s="293" t="str">
        <f>IF(CHI_ued!U$16=0,"",CHI_ued!U$16/U$10)</f>
        <v/>
      </c>
      <c r="V96" s="293" t="str">
        <f>IF(CHI_ued!V$16=0,"",CHI_ued!V$16/V$10)</f>
        <v/>
      </c>
      <c r="W96" s="293" t="str">
        <f>IF(CHI_ued!W$16=0,"",CHI_ued!W$16/W$10)</f>
        <v/>
      </c>
      <c r="DA96" s="94"/>
    </row>
    <row r="97" spans="1:105" ht="12" customHeight="1" x14ac:dyDescent="0.25">
      <c r="A97" s="99" t="s">
        <v>985</v>
      </c>
      <c r="B97" s="293" t="str">
        <f>IF((CHI_ued!B$5-CHI_ued!B$16)=0,"",(CHI_ued!B$5-CHI_ued!B$16)/B$10)</f>
        <v/>
      </c>
      <c r="C97" s="293" t="str">
        <f>IF((CHI_ued!C$5-CHI_ued!C$16)=0,"",(CHI_ued!C$5-CHI_ued!C$16)/C$10)</f>
        <v/>
      </c>
      <c r="D97" s="293" t="str">
        <f>IF((CHI_ued!D$5-CHI_ued!D$16)=0,"",(CHI_ued!D$5-CHI_ued!D$16)/D$10)</f>
        <v/>
      </c>
      <c r="E97" s="293" t="str">
        <f>IF((CHI_ued!E$5-CHI_ued!E$16)=0,"",(CHI_ued!E$5-CHI_ued!E$16)/E$10)</f>
        <v/>
      </c>
      <c r="F97" s="293" t="str">
        <f>IF((CHI_ued!F$5-CHI_ued!F$16)=0,"",(CHI_ued!F$5-CHI_ued!F$16)/F$10)</f>
        <v/>
      </c>
      <c r="G97" s="293" t="str">
        <f>IF((CHI_ued!G$5-CHI_ued!G$16)=0,"",(CHI_ued!G$5-CHI_ued!G$16)/G$10)</f>
        <v/>
      </c>
      <c r="H97" s="293" t="str">
        <f>IF((CHI_ued!H$5-CHI_ued!H$16)=0,"",(CHI_ued!H$5-CHI_ued!H$16)/H$10)</f>
        <v/>
      </c>
      <c r="I97" s="293" t="str">
        <f>IF((CHI_ued!I$5-CHI_ued!I$16)=0,"",(CHI_ued!I$5-CHI_ued!I$16)/I$10)</f>
        <v/>
      </c>
      <c r="J97" s="293" t="str">
        <f>IF((CHI_ued!J$5-CHI_ued!J$16)=0,"",(CHI_ued!J$5-CHI_ued!J$16)/J$10)</f>
        <v/>
      </c>
      <c r="K97" s="293" t="str">
        <f>IF((CHI_ued!K$5-CHI_ued!K$16)=0,"",(CHI_ued!K$5-CHI_ued!K$16)/K$10)</f>
        <v/>
      </c>
      <c r="L97" s="293" t="str">
        <f>IF((CHI_ued!L$5-CHI_ued!L$16)=0,"",(CHI_ued!L$5-CHI_ued!L$16)/L$10)</f>
        <v/>
      </c>
      <c r="M97" s="293" t="str">
        <f>IF((CHI_ued!M$5-CHI_ued!M$16)=0,"",(CHI_ued!M$5-CHI_ued!M$16)/M$10)</f>
        <v/>
      </c>
      <c r="N97" s="293" t="str">
        <f>IF((CHI_ued!N$5-CHI_ued!N$16)=0,"",(CHI_ued!N$5-CHI_ued!N$16)/N$10)</f>
        <v/>
      </c>
      <c r="O97" s="293" t="str">
        <f>IF((CHI_ued!O$5-CHI_ued!O$16)=0,"",(CHI_ued!O$5-CHI_ued!O$16)/O$10)</f>
        <v/>
      </c>
      <c r="P97" s="293" t="str">
        <f>IF((CHI_ued!P$5-CHI_ued!P$16)=0,"",(CHI_ued!P$5-CHI_ued!P$16)/P$10)</f>
        <v/>
      </c>
      <c r="Q97" s="293" t="str">
        <f>IF((CHI_ued!Q$5-CHI_ued!Q$16)=0,"",(CHI_ued!Q$5-CHI_ued!Q$16)/Q$10)</f>
        <v/>
      </c>
      <c r="R97" s="293" t="str">
        <f>IF((CHI_ued!R$5-CHI_ued!R$16)=0,"",(CHI_ued!R$5-CHI_ued!R$16)/R$10)</f>
        <v/>
      </c>
      <c r="S97" s="293" t="str">
        <f>IF((CHI_ued!S$5-CHI_ued!S$16)=0,"",(CHI_ued!S$5-CHI_ued!S$16)/S$10)</f>
        <v/>
      </c>
      <c r="T97" s="293" t="str">
        <f>IF((CHI_ued!T$5-CHI_ued!T$16)=0,"",(CHI_ued!T$5-CHI_ued!T$16)/T$10)</f>
        <v/>
      </c>
      <c r="U97" s="293" t="str">
        <f>IF((CHI_ued!U$5-CHI_ued!U$16)=0,"",(CHI_ued!U$5-CHI_ued!U$16)/U$10)</f>
        <v/>
      </c>
      <c r="V97" s="293" t="str">
        <f>IF((CHI_ued!V$5-CHI_ued!V$16)=0,"",(CHI_ued!V$5-CHI_ued!V$16)/V$10)</f>
        <v/>
      </c>
      <c r="W97" s="293" t="str">
        <f>IF((CHI_ued!W$5-CHI_ued!W$16)=0,"",(CHI_ued!W$5-CHI_ued!W$16)/W$10)</f>
        <v/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0.20135972495006002</v>
      </c>
      <c r="C98" s="293">
        <f>IF(CHI_ued!C$61=0,"",CHI_ued!C$61/C$11)</f>
        <v>0.31729763322566429</v>
      </c>
      <c r="D98" s="293">
        <f>IF(CHI_ued!D$61=0,"",CHI_ued!D$61/D$11)</f>
        <v>0.20382704581046374</v>
      </c>
      <c r="E98" s="293">
        <f>IF(CHI_ued!E$61=0,"",CHI_ued!E$61/E$11)</f>
        <v>0.17252697465585193</v>
      </c>
      <c r="F98" s="293">
        <f>IF(CHI_ued!F$61=0,"",CHI_ued!F$61/F$11)</f>
        <v>0.28147616860094576</v>
      </c>
      <c r="G98" s="293">
        <f>IF(CHI_ued!G$61=0,"",CHI_ued!G$61/G$11)</f>
        <v>0.46319461635249487</v>
      </c>
      <c r="H98" s="293">
        <f>IF(CHI_ued!H$61=0,"",CHI_ued!H$61/H$11)</f>
        <v>0.42192401008497027</v>
      </c>
      <c r="I98" s="293">
        <f>IF(CHI_ued!I$61=0,"",CHI_ued!I$61/I$11)</f>
        <v>0.21645529997600102</v>
      </c>
      <c r="J98" s="293">
        <f>IF(CHI_ued!J$61=0,"",CHI_ued!J$61/J$11)</f>
        <v>0.28568585292046766</v>
      </c>
      <c r="K98" s="293">
        <f>IF(CHI_ued!K$61=0,"",CHI_ued!K$61/K$11)</f>
        <v>0.35750711805146612</v>
      </c>
      <c r="L98" s="293">
        <f>IF(CHI_ued!L$61=0,"",CHI_ued!L$61/L$11)</f>
        <v>0.38730492191974136</v>
      </c>
      <c r="M98" s="293">
        <f>IF(CHI_ued!M$61=0,"",CHI_ued!M$61/M$11)</f>
        <v>0.26675200380768133</v>
      </c>
      <c r="N98" s="293">
        <f>IF(CHI_ued!N$61=0,"",CHI_ued!N$61/N$11)</f>
        <v>0.2151674790925952</v>
      </c>
      <c r="O98" s="293">
        <f>IF(CHI_ued!O$61=0,"",CHI_ued!O$61/O$11)</f>
        <v>0.22459095744944743</v>
      </c>
      <c r="P98" s="293">
        <f>IF(CHI_ued!P$61=0,"",CHI_ued!P$61/P$11)</f>
        <v>0.22729665386446948</v>
      </c>
      <c r="Q98" s="293">
        <f>IF(CHI_ued!Q$61=0,"",CHI_ued!Q$61/Q$11)</f>
        <v>0.34732103666384079</v>
      </c>
      <c r="R98" s="293">
        <f>IF(CHI_ued!R$61=0,"",CHI_ued!R$61/R$11)</f>
        <v>0.26839940394512302</v>
      </c>
      <c r="S98" s="293">
        <f>IF(CHI_ued!S$61=0,"",CHI_ued!S$61/S$11)</f>
        <v>0.26990623985177326</v>
      </c>
      <c r="T98" s="293">
        <f>IF(CHI_ued!T$61=0,"",CHI_ued!T$61/T$11)</f>
        <v>0.28151284423807021</v>
      </c>
      <c r="U98" s="293">
        <f>IF(CHI_ued!U$61=0,"",CHI_ued!U$61/U$11)</f>
        <v>0.26905554685657496</v>
      </c>
      <c r="V98" s="293">
        <f>IF(CHI_ued!V$61=0,"",CHI_ued!V$61/V$11)</f>
        <v>0.26920659423870918</v>
      </c>
      <c r="W98" s="293">
        <f>IF(CHI_ued!W$61=0,"",CHI_ued!W$61/W$11)</f>
        <v>0.24796153253881531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0.31420268010262009</v>
      </c>
      <c r="C99" s="255">
        <f>IF(CHI_ued!C$110=0,"",CHI_ued!C$110/C$12)</f>
        <v>0.20039715490043342</v>
      </c>
      <c r="D99" s="255">
        <f>IF(CHI_ued!D$110=0,"",CHI_ued!D$110/D$12)</f>
        <v>0.17433747466774635</v>
      </c>
      <c r="E99" s="255">
        <f>IF(CHI_ued!E$110=0,"",CHI_ued!E$110/E$12)</f>
        <v>0.16426543511839037</v>
      </c>
      <c r="F99" s="255">
        <f>IF(CHI_ued!F$110=0,"",CHI_ued!F$110/F$12)</f>
        <v>0.32696683514152625</v>
      </c>
      <c r="G99" s="255">
        <f>IF(CHI_ued!G$110=0,"",CHI_ued!G$110/G$12)</f>
        <v>0.19596460046927333</v>
      </c>
      <c r="H99" s="255">
        <f>IF(CHI_ued!H$110=0,"",CHI_ued!H$110/H$12)</f>
        <v>0.18761199513993934</v>
      </c>
      <c r="I99" s="255">
        <f>IF(CHI_ued!I$110=0,"",CHI_ued!I$110/I$12)</f>
        <v>0.20056264909245153</v>
      </c>
      <c r="J99" s="255">
        <f>IF(CHI_ued!J$110=0,"",CHI_ued!J$110/J$12)</f>
        <v>0.15362021970514736</v>
      </c>
      <c r="K99" s="255">
        <f>IF(CHI_ued!K$110=0,"",CHI_ued!K$110/K$12)</f>
        <v>0.15594318280301117</v>
      </c>
      <c r="L99" s="255">
        <f>IF(CHI_ued!L$110=0,"",CHI_ued!L$110/L$12)</f>
        <v>0.19412353583164699</v>
      </c>
      <c r="M99" s="255">
        <f>IF(CHI_ued!M$110=0,"",CHI_ued!M$110/M$12)</f>
        <v>0.21795018792504708</v>
      </c>
      <c r="N99" s="255">
        <f>IF(CHI_ued!N$110=0,"",CHI_ued!N$110/N$12)</f>
        <v>0.21557568653296327</v>
      </c>
      <c r="O99" s="255">
        <f>IF(CHI_ued!O$110=0,"",CHI_ued!O$110/O$12)</f>
        <v>0.25682584630727207</v>
      </c>
      <c r="P99" s="255">
        <f>IF(CHI_ued!P$110=0,"",CHI_ued!P$110/P$12)</f>
        <v>0.25961807748044885</v>
      </c>
      <c r="Q99" s="255">
        <f>IF(CHI_ued!Q$110=0,"",CHI_ued!Q$110/Q$12)</f>
        <v>0.1649878437532688</v>
      </c>
      <c r="R99" s="255">
        <f>IF(CHI_ued!R$110=0,"",CHI_ued!R$110/R$12)</f>
        <v>0.19573898959440419</v>
      </c>
      <c r="S99" s="255">
        <f>IF(CHI_ued!S$110=0,"",CHI_ued!S$110/S$12)</f>
        <v>0.18351864554071354</v>
      </c>
      <c r="T99" s="255">
        <f>IF(CHI_ued!T$110=0,"",CHI_ued!T$110/T$12)</f>
        <v>0.17258060096062094</v>
      </c>
      <c r="U99" s="255">
        <f>IF(CHI_ued!U$110=0,"",CHI_ued!U$110/U$12)</f>
        <v>0.21207176145335804</v>
      </c>
      <c r="V99" s="255">
        <f>IF(CHI_ued!V$110=0,"",CHI_ued!V$110/V$12)</f>
        <v>0.16878821109071754</v>
      </c>
      <c r="W99" s="255">
        <f>IF(CHI_ued!W$110=0,"",CHI_ued!W$110/W$12)</f>
        <v>0.20385964472920443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4.8128799693057243</v>
      </c>
      <c r="C100" s="315">
        <f t="shared" si="26"/>
        <v>5.2603599767735423</v>
      </c>
      <c r="D100" s="315">
        <f t="shared" si="26"/>
        <v>4.5761507890086959</v>
      </c>
      <c r="E100" s="315">
        <f t="shared" si="26"/>
        <v>1.5403782294601625</v>
      </c>
      <c r="F100" s="315">
        <f t="shared" si="26"/>
        <v>1.6024412489243713</v>
      </c>
      <c r="G100" s="315">
        <f t="shared" si="26"/>
        <v>1.5461982944837147</v>
      </c>
      <c r="H100" s="315">
        <f t="shared" si="26"/>
        <v>1.4598288108555686</v>
      </c>
      <c r="I100" s="315">
        <f t="shared" si="26"/>
        <v>1.4632937530652186</v>
      </c>
      <c r="J100" s="315">
        <f t="shared" si="26"/>
        <v>1.4348765977963263</v>
      </c>
      <c r="K100" s="315">
        <f t="shared" si="26"/>
        <v>1.4746809988241736</v>
      </c>
      <c r="L100" s="315">
        <f t="shared" si="26"/>
        <v>1.5494769444615328</v>
      </c>
      <c r="M100" s="315">
        <f t="shared" si="26"/>
        <v>1.6388312855432177</v>
      </c>
      <c r="N100" s="315">
        <f t="shared" si="26"/>
        <v>1.5991360182178687</v>
      </c>
      <c r="O100" s="315">
        <f t="shared" si="26"/>
        <v>1.5208311473234775</v>
      </c>
      <c r="P100" s="315">
        <f t="shared" si="26"/>
        <v>1.5281735667118486</v>
      </c>
      <c r="Q100" s="315">
        <f t="shared" si="26"/>
        <v>1.4983092371845395</v>
      </c>
      <c r="R100" s="315">
        <f t="shared" si="26"/>
        <v>1.4955572400047705</v>
      </c>
      <c r="S100" s="315">
        <f t="shared" si="26"/>
        <v>1.535840766623487</v>
      </c>
      <c r="T100" s="315">
        <f t="shared" si="26"/>
        <v>1.6617067308817142</v>
      </c>
      <c r="U100" s="315">
        <f t="shared" si="26"/>
        <v>1.5891538007088335</v>
      </c>
      <c r="V100" s="315">
        <f t="shared" si="26"/>
        <v>1.543869114415946</v>
      </c>
      <c r="W100" s="315">
        <f t="shared" si="26"/>
        <v>1.5292158849240201</v>
      </c>
      <c r="DA100" s="118"/>
    </row>
    <row r="101" spans="1:105" ht="12" customHeight="1" x14ac:dyDescent="0.25">
      <c r="A101" s="50" t="s">
        <v>987</v>
      </c>
      <c r="B101" s="257" t="str">
        <f t="shared" ref="B101:W101" si="27">IF(B$53=0,"",B$80/B$53)</f>
        <v/>
      </c>
      <c r="C101" s="257" t="str">
        <f t="shared" si="27"/>
        <v/>
      </c>
      <c r="D101" s="257" t="str">
        <f t="shared" si="27"/>
        <v/>
      </c>
      <c r="E101" s="257" t="str">
        <f t="shared" si="27"/>
        <v/>
      </c>
      <c r="F101" s="257" t="str">
        <f t="shared" si="27"/>
        <v/>
      </c>
      <c r="G101" s="257" t="str">
        <f t="shared" si="27"/>
        <v/>
      </c>
      <c r="H101" s="257" t="str">
        <f t="shared" si="27"/>
        <v/>
      </c>
      <c r="I101" s="257" t="str">
        <f t="shared" si="27"/>
        <v/>
      </c>
      <c r="J101" s="257" t="str">
        <f t="shared" si="27"/>
        <v/>
      </c>
      <c r="K101" s="257" t="str">
        <f t="shared" si="27"/>
        <v/>
      </c>
      <c r="L101" s="257" t="str">
        <f t="shared" si="27"/>
        <v/>
      </c>
      <c r="M101" s="257" t="str">
        <f t="shared" si="27"/>
        <v/>
      </c>
      <c r="N101" s="257" t="str">
        <f t="shared" si="27"/>
        <v/>
      </c>
      <c r="O101" s="257" t="str">
        <f t="shared" si="27"/>
        <v/>
      </c>
      <c r="P101" s="257" t="str">
        <f t="shared" si="27"/>
        <v/>
      </c>
      <c r="Q101" s="257" t="str">
        <f t="shared" si="27"/>
        <v/>
      </c>
      <c r="R101" s="257" t="str">
        <f t="shared" si="27"/>
        <v/>
      </c>
      <c r="S101" s="257" t="str">
        <f t="shared" si="27"/>
        <v/>
      </c>
      <c r="T101" s="257" t="str">
        <f t="shared" si="27"/>
        <v/>
      </c>
      <c r="U101" s="257" t="str">
        <f t="shared" si="27"/>
        <v/>
      </c>
      <c r="V101" s="257" t="str">
        <f t="shared" si="27"/>
        <v/>
      </c>
      <c r="W101" s="257" t="str">
        <f t="shared" si="27"/>
        <v/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6.5419274280988757</v>
      </c>
      <c r="C102" s="295">
        <f t="shared" si="28"/>
        <v>8.1701893456119397</v>
      </c>
      <c r="D102" s="295">
        <f t="shared" si="28"/>
        <v>9.3704778174327057</v>
      </c>
      <c r="E102" s="295">
        <f t="shared" si="28"/>
        <v>1.7638146050434433</v>
      </c>
      <c r="F102" s="295">
        <f t="shared" si="28"/>
        <v>1.7986736666576311</v>
      </c>
      <c r="G102" s="295">
        <f t="shared" si="28"/>
        <v>1.6694437813388632</v>
      </c>
      <c r="H102" s="295">
        <f t="shared" si="28"/>
        <v>1.5988150129354648</v>
      </c>
      <c r="I102" s="295">
        <f t="shared" si="28"/>
        <v>1.6179644432551357</v>
      </c>
      <c r="J102" s="295">
        <f t="shared" si="28"/>
        <v>1.543693748514829</v>
      </c>
      <c r="K102" s="295">
        <f t="shared" si="28"/>
        <v>1.5965690196365385</v>
      </c>
      <c r="L102" s="295">
        <f t="shared" si="28"/>
        <v>1.6693181416475804</v>
      </c>
      <c r="M102" s="295">
        <f t="shared" si="28"/>
        <v>1.7691819973857439</v>
      </c>
      <c r="N102" s="295">
        <f t="shared" si="28"/>
        <v>1.7083643211713431</v>
      </c>
      <c r="O102" s="295">
        <f t="shared" si="28"/>
        <v>1.6224610034935374</v>
      </c>
      <c r="P102" s="295">
        <f t="shared" si="28"/>
        <v>1.6419447306189199</v>
      </c>
      <c r="Q102" s="295">
        <f t="shared" si="28"/>
        <v>1.722401102638184</v>
      </c>
      <c r="R102" s="295">
        <f t="shared" si="28"/>
        <v>1.6503110949507633</v>
      </c>
      <c r="S102" s="295">
        <f t="shared" si="28"/>
        <v>1.7094215990402919</v>
      </c>
      <c r="T102" s="295">
        <f t="shared" si="28"/>
        <v>1.7899263953835598</v>
      </c>
      <c r="U102" s="295">
        <f t="shared" si="28"/>
        <v>1.7010677301008836</v>
      </c>
      <c r="V102" s="295">
        <f t="shared" si="28"/>
        <v>1.6244897973198218</v>
      </c>
      <c r="W102" s="295">
        <f t="shared" si="28"/>
        <v>1.6271447900780989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1.3110183860880367</v>
      </c>
      <c r="C103" s="258">
        <f t="shared" si="29"/>
        <v>1.3558354703311017</v>
      </c>
      <c r="D103" s="258">
        <f t="shared" si="29"/>
        <v>1.3951032793365992</v>
      </c>
      <c r="E103" s="258">
        <f t="shared" si="29"/>
        <v>1.3915502630173233</v>
      </c>
      <c r="F103" s="258">
        <f t="shared" si="29"/>
        <v>1.4482764458679491</v>
      </c>
      <c r="G103" s="258">
        <f t="shared" si="29"/>
        <v>1.2998173397611972</v>
      </c>
      <c r="H103" s="258">
        <f t="shared" si="29"/>
        <v>1.2016276772287862</v>
      </c>
      <c r="I103" s="258">
        <f t="shared" si="29"/>
        <v>1.1691247311249351</v>
      </c>
      <c r="J103" s="258">
        <f t="shared" si="29"/>
        <v>1.1085152548722306</v>
      </c>
      <c r="K103" s="258">
        <f t="shared" si="29"/>
        <v>1.1892181381249636</v>
      </c>
      <c r="L103" s="258">
        <f t="shared" si="29"/>
        <v>1.2606402446045466</v>
      </c>
      <c r="M103" s="258">
        <f t="shared" si="29"/>
        <v>1.3893598474803193</v>
      </c>
      <c r="N103" s="258">
        <f t="shared" si="29"/>
        <v>1.3279925961749985</v>
      </c>
      <c r="O103" s="258">
        <f t="shared" si="29"/>
        <v>1.2178739223936319</v>
      </c>
      <c r="P103" s="258">
        <f t="shared" si="29"/>
        <v>1.2448890441686695</v>
      </c>
      <c r="Q103" s="258">
        <f t="shared" si="29"/>
        <v>1.3364803474982365</v>
      </c>
      <c r="R103" s="258">
        <f t="shared" si="29"/>
        <v>1.3989308533327232</v>
      </c>
      <c r="S103" s="258">
        <f t="shared" si="29"/>
        <v>1.424341053719071</v>
      </c>
      <c r="T103" s="258">
        <f t="shared" si="29"/>
        <v>1.5849000859124893</v>
      </c>
      <c r="U103" s="258">
        <f t="shared" si="29"/>
        <v>1.531202822169162</v>
      </c>
      <c r="V103" s="258">
        <f t="shared" si="29"/>
        <v>1.4991473877801942</v>
      </c>
      <c r="W103" s="258">
        <f t="shared" si="29"/>
        <v>1.4969348182643933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IE: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989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990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991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992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994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998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 t="s">
        <v>979</v>
      </c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 t="s">
        <v>981</v>
      </c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1005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1011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1013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1018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1020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1025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1031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1037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1039</v>
      </c>
    </row>
    <row r="58" spans="1:105" ht="12" customHeight="1" x14ac:dyDescent="0.25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182.96614187091291</v>
      </c>
      <c r="C61" s="225">
        <v>162.07822450164471</v>
      </c>
      <c r="D61" s="225">
        <v>106.772793145932</v>
      </c>
      <c r="E61" s="225">
        <v>103.35245899079059</v>
      </c>
      <c r="F61" s="225">
        <v>106.19418538219971</v>
      </c>
      <c r="G61" s="225">
        <v>173.26627064706511</v>
      </c>
      <c r="H61" s="225">
        <v>149.85987257164621</v>
      </c>
      <c r="I61" s="225">
        <v>135.1722046683193</v>
      </c>
      <c r="J61" s="225">
        <v>161.47307605404629</v>
      </c>
      <c r="K61" s="225">
        <v>160.50943667441641</v>
      </c>
      <c r="L61" s="225">
        <v>165.52613164721851</v>
      </c>
      <c r="M61" s="225">
        <v>140.71284595987791</v>
      </c>
      <c r="N61" s="225">
        <v>156.61927485564141</v>
      </c>
      <c r="O61" s="225">
        <v>158.21272335397811</v>
      </c>
      <c r="P61" s="225">
        <v>150.21057609630259</v>
      </c>
      <c r="Q61" s="225">
        <v>92.516050444253423</v>
      </c>
      <c r="R61" s="225">
        <v>87.856291200917127</v>
      </c>
      <c r="S61" s="225">
        <v>88.224218973918084</v>
      </c>
      <c r="T61" s="225">
        <v>85.731327027801655</v>
      </c>
      <c r="U61" s="225">
        <v>80.850157638291705</v>
      </c>
      <c r="V61" s="225">
        <v>85.096474634565752</v>
      </c>
      <c r="W61" s="225">
        <v>55.588297865187357</v>
      </c>
      <c r="DA61" s="89" t="s">
        <v>1042</v>
      </c>
    </row>
    <row r="62" spans="1:105" ht="12" customHeight="1" x14ac:dyDescent="0.25">
      <c r="A62" s="55" t="s">
        <v>92</v>
      </c>
      <c r="B62" s="261">
        <v>1.705773828755448</v>
      </c>
      <c r="C62" s="261">
        <v>1.438172633368026</v>
      </c>
      <c r="D62" s="261">
        <v>0.90730049902296994</v>
      </c>
      <c r="E62" s="261">
        <v>0.8710129878239683</v>
      </c>
      <c r="F62" s="261">
        <v>0.8442878439654341</v>
      </c>
      <c r="G62" s="261">
        <v>1.5744400149791331</v>
      </c>
      <c r="H62" s="261">
        <v>1.4833772443172291</v>
      </c>
      <c r="I62" s="261">
        <v>1.429878644969564</v>
      </c>
      <c r="J62" s="261">
        <v>1.7681588120735241</v>
      </c>
      <c r="K62" s="261">
        <v>1.628610637731948</v>
      </c>
      <c r="L62" s="261">
        <v>1.608288863507894</v>
      </c>
      <c r="M62" s="261">
        <v>1.223276207087276</v>
      </c>
      <c r="N62" s="261">
        <v>1.424438762550277</v>
      </c>
      <c r="O62" s="261">
        <v>1.580826242602843</v>
      </c>
      <c r="P62" s="261">
        <v>1.4653852006756971</v>
      </c>
      <c r="Q62" s="261">
        <v>0.81850207643066053</v>
      </c>
      <c r="R62" s="261">
        <v>0.80712872887522158</v>
      </c>
      <c r="S62" s="261">
        <v>0.76454094741167677</v>
      </c>
      <c r="T62" s="261">
        <v>0.67190110747612664</v>
      </c>
      <c r="U62" s="261">
        <v>0.69642635603209702</v>
      </c>
      <c r="V62" s="261">
        <v>0.77095308702294307</v>
      </c>
      <c r="W62" s="261">
        <v>0.50747833121181241</v>
      </c>
      <c r="DA62" s="67" t="s">
        <v>1043</v>
      </c>
    </row>
    <row r="63" spans="1:105" ht="12" customHeight="1" x14ac:dyDescent="0.25">
      <c r="A63" s="202" t="s">
        <v>93</v>
      </c>
      <c r="B63" s="226">
        <v>13.537141787379539</v>
      </c>
      <c r="C63" s="226">
        <v>11.413439768176421</v>
      </c>
      <c r="D63" s="226">
        <v>7.2004009511597653</v>
      </c>
      <c r="E63" s="226">
        <v>6.9124206949669391</v>
      </c>
      <c r="F63" s="226">
        <v>6.700328062519266</v>
      </c>
      <c r="G63" s="226">
        <v>12.49486734946977</v>
      </c>
      <c r="H63" s="226">
        <v>11.77218675886578</v>
      </c>
      <c r="I63" s="226">
        <v>11.347618089452</v>
      </c>
      <c r="J63" s="226">
        <v>14.03223342868832</v>
      </c>
      <c r="K63" s="226">
        <v>12.92476924417203</v>
      </c>
      <c r="L63" s="226">
        <v>12.763494206177789</v>
      </c>
      <c r="M63" s="226">
        <v>9.7080065254315926</v>
      </c>
      <c r="N63" s="226">
        <v>11.304446797704429</v>
      </c>
      <c r="O63" s="226">
        <v>12.545548903712939</v>
      </c>
      <c r="P63" s="226">
        <v>11.62940062760133</v>
      </c>
      <c r="Q63" s="226">
        <v>6.4956903870372091</v>
      </c>
      <c r="R63" s="226">
        <v>6.4054306961803844</v>
      </c>
      <c r="S63" s="226">
        <v>6.0674510494281746</v>
      </c>
      <c r="T63" s="226">
        <v>5.3322547254919108</v>
      </c>
      <c r="U63" s="226">
        <v>5.5268888331772938</v>
      </c>
      <c r="V63" s="226">
        <v>6.1183382430378419</v>
      </c>
      <c r="W63" s="226">
        <v>4.0273839402550511</v>
      </c>
      <c r="DA63" s="174" t="s">
        <v>1044</v>
      </c>
    </row>
    <row r="64" spans="1:105" ht="12" customHeight="1" x14ac:dyDescent="0.25">
      <c r="A64" s="202" t="s">
        <v>94</v>
      </c>
      <c r="B64" s="226">
        <v>15.15323357580615</v>
      </c>
      <c r="C64" s="226">
        <v>12.77599964800627</v>
      </c>
      <c r="D64" s="226">
        <v>8.0599996045030373</v>
      </c>
      <c r="E64" s="226">
        <v>7.737639673887645</v>
      </c>
      <c r="F64" s="226">
        <v>7.5002269873939973</v>
      </c>
      <c r="G64" s="226">
        <v>13.986530274931869</v>
      </c>
      <c r="H64" s="226">
        <v>13.17757459121929</v>
      </c>
      <c r="I64" s="226">
        <v>12.70232004209473</v>
      </c>
      <c r="J64" s="226">
        <v>15.707430274046789</v>
      </c>
      <c r="K64" s="226">
        <v>14.467754740732939</v>
      </c>
      <c r="L64" s="226">
        <v>14.28722635748499</v>
      </c>
      <c r="M64" s="226">
        <v>10.866968282216069</v>
      </c>
      <c r="N64" s="226">
        <v>12.653994872875471</v>
      </c>
      <c r="O64" s="226">
        <v>14.043262297207621</v>
      </c>
      <c r="P64" s="226">
        <v>13.017742358358049</v>
      </c>
      <c r="Q64" s="226">
        <v>7.2711592459391099</v>
      </c>
      <c r="R64" s="226">
        <v>7.1701241678173329</v>
      </c>
      <c r="S64" s="226">
        <v>6.7917958167115309</v>
      </c>
      <c r="T64" s="226">
        <v>5.9688302457173341</v>
      </c>
      <c r="U64" s="226">
        <v>6.1867001729071944</v>
      </c>
      <c r="V64" s="226">
        <v>6.8487580280036866</v>
      </c>
      <c r="W64" s="226">
        <v>4.5081813062658913</v>
      </c>
      <c r="DA64" s="174" t="s">
        <v>1045</v>
      </c>
    </row>
    <row r="65" spans="1:105" ht="12" customHeight="1" x14ac:dyDescent="0.25">
      <c r="A65" s="202" t="s">
        <v>95</v>
      </c>
      <c r="B65" s="226">
        <v>24.39541926087059</v>
      </c>
      <c r="C65" s="226">
        <v>20.56827450924229</v>
      </c>
      <c r="D65" s="226">
        <v>12.97591491681618</v>
      </c>
      <c r="E65" s="226">
        <v>12.456942802981439</v>
      </c>
      <c r="F65" s="226">
        <v>12.074728538554769</v>
      </c>
      <c r="G65" s="226">
        <v>22.517126021643229</v>
      </c>
      <c r="H65" s="226">
        <v>21.214776066506161</v>
      </c>
      <c r="I65" s="226">
        <v>20.44965660051702</v>
      </c>
      <c r="J65" s="226">
        <v>25.287628883254861</v>
      </c>
      <c r="K65" s="226">
        <v>23.291856546522709</v>
      </c>
      <c r="L65" s="226">
        <v>23.00122117976823</v>
      </c>
      <c r="M65" s="226">
        <v>17.494896123195289</v>
      </c>
      <c r="N65" s="226">
        <v>20.371857181795029</v>
      </c>
      <c r="O65" s="226">
        <v>22.608459759885321</v>
      </c>
      <c r="P65" s="226">
        <v>20.957459744379619</v>
      </c>
      <c r="Q65" s="226">
        <v>11.705948926996831</v>
      </c>
      <c r="R65" s="226">
        <v>11.54329103101013</v>
      </c>
      <c r="S65" s="226">
        <v>10.934214512963459</v>
      </c>
      <c r="T65" s="226">
        <v>9.6093098290074419</v>
      </c>
      <c r="U65" s="226">
        <v>9.9600619105049546</v>
      </c>
      <c r="V65" s="226">
        <v>11.02591883597456</v>
      </c>
      <c r="W65" s="226">
        <v>7.257789073216002</v>
      </c>
      <c r="DA65" s="174" t="s">
        <v>1046</v>
      </c>
    </row>
    <row r="66" spans="1:105" ht="12" customHeight="1" x14ac:dyDescent="0.25">
      <c r="A66" s="56" t="s">
        <v>96</v>
      </c>
      <c r="B66" s="262">
        <v>5.3934016724543881</v>
      </c>
      <c r="C66" s="262">
        <v>4.8062425286559094</v>
      </c>
      <c r="D66" s="262">
        <v>3.1701841533272779</v>
      </c>
      <c r="E66" s="262">
        <v>3.09876646863396</v>
      </c>
      <c r="F66" s="262">
        <v>3.2456723991792669</v>
      </c>
      <c r="G66" s="262">
        <v>5.2145723999551308</v>
      </c>
      <c r="H66" s="262">
        <v>4.4501238113679911</v>
      </c>
      <c r="I66" s="262">
        <v>3.995369034608117</v>
      </c>
      <c r="J66" s="262">
        <v>4.8360485593778364</v>
      </c>
      <c r="K66" s="262">
        <v>4.7622309673917194</v>
      </c>
      <c r="L66" s="262">
        <v>4.8982402538308696</v>
      </c>
      <c r="M66" s="262">
        <v>4.2270969972346712</v>
      </c>
      <c r="N66" s="262">
        <v>4.7038496206363973</v>
      </c>
      <c r="O66" s="262">
        <v>4.6912444507376927</v>
      </c>
      <c r="P66" s="262">
        <v>4.4667862458785876</v>
      </c>
      <c r="Q66" s="262">
        <v>2.757850518129767</v>
      </c>
      <c r="R66" s="262">
        <v>2.6340892384822578</v>
      </c>
      <c r="S66" s="262">
        <v>2.6626959665442009</v>
      </c>
      <c r="T66" s="262">
        <v>2.6699252557572719</v>
      </c>
      <c r="U66" s="262">
        <v>2.4696561761513629</v>
      </c>
      <c r="V66" s="262">
        <v>2.6016493609181159</v>
      </c>
      <c r="W66" s="262">
        <v>1.6898413947900659</v>
      </c>
      <c r="DA66" s="68" t="s">
        <v>1047</v>
      </c>
    </row>
    <row r="67" spans="1:105" ht="12" customHeight="1" x14ac:dyDescent="0.25">
      <c r="A67" s="37" t="s">
        <v>160</v>
      </c>
      <c r="B67" s="228">
        <v>0.27785115116817682</v>
      </c>
      <c r="C67" s="228">
        <v>0.2494539107727228</v>
      </c>
      <c r="D67" s="228">
        <v>0.1898272490434319</v>
      </c>
      <c r="E67" s="228">
        <v>0.18624204070587799</v>
      </c>
      <c r="F67" s="228">
        <v>0.16893460294635909</v>
      </c>
      <c r="G67" s="228">
        <v>0.21929384729909071</v>
      </c>
      <c r="H67" s="228">
        <v>0.1053834749647115</v>
      </c>
      <c r="I67" s="228">
        <v>0.10702415785395809</v>
      </c>
      <c r="J67" s="228">
        <v>0.19675023036779321</v>
      </c>
      <c r="K67" s="228">
        <v>0.23206221092249829</v>
      </c>
      <c r="L67" s="228">
        <v>0.32192392540912629</v>
      </c>
      <c r="M67" s="228">
        <v>0.25702555665319599</v>
      </c>
      <c r="N67" s="228">
        <v>0.27607531522311812</v>
      </c>
      <c r="O67" s="228">
        <v>0.19545079921490779</v>
      </c>
      <c r="P67" s="228">
        <v>0.2230587471277925</v>
      </c>
      <c r="Q67" s="228">
        <v>0.1762886622458974</v>
      </c>
      <c r="R67" s="228">
        <v>6.2088090843539882E-2</v>
      </c>
      <c r="S67" s="228">
        <v>6.7046893866892665E-2</v>
      </c>
      <c r="T67" s="228">
        <v>7.6669261944298905E-2</v>
      </c>
      <c r="U67" s="228">
        <v>5.3770113105222152E-2</v>
      </c>
      <c r="V67" s="228">
        <v>8.237697661437475E-2</v>
      </c>
      <c r="W67" s="228">
        <v>4.517223127226952E-2</v>
      </c>
      <c r="DA67" s="69" t="s">
        <v>1048</v>
      </c>
    </row>
    <row r="68" spans="1:105" ht="12" customHeight="1" x14ac:dyDescent="0.25">
      <c r="A68" s="37" t="s">
        <v>162</v>
      </c>
      <c r="B68" s="228">
        <v>2.958359504247233</v>
      </c>
      <c r="C68" s="228">
        <v>2.9315256839847592</v>
      </c>
      <c r="D68" s="228">
        <v>2.005576157615359</v>
      </c>
      <c r="E68" s="228">
        <v>2.0315907268654771</v>
      </c>
      <c r="F68" s="228">
        <v>2.3532805701077919</v>
      </c>
      <c r="G68" s="228">
        <v>3.3481808132100421</v>
      </c>
      <c r="H68" s="228">
        <v>2.3376454765339481</v>
      </c>
      <c r="I68" s="228">
        <v>1.530981982444545</v>
      </c>
      <c r="J68" s="228">
        <v>1.799288572494004</v>
      </c>
      <c r="K68" s="228">
        <v>2.3335859210957768</v>
      </c>
      <c r="L68" s="228">
        <v>2.5721730899427779</v>
      </c>
      <c r="M68" s="228">
        <v>2.8085160775756939</v>
      </c>
      <c r="N68" s="228">
        <v>3.0045496390391651</v>
      </c>
      <c r="O68" s="228">
        <v>2.4925117223021691</v>
      </c>
      <c r="P68" s="228">
        <v>2.5038755513351818</v>
      </c>
      <c r="Q68" s="228">
        <v>1.707523395845383</v>
      </c>
      <c r="R68" s="228">
        <v>1.7205349292592711</v>
      </c>
      <c r="S68" s="228">
        <v>1.8675775952652429</v>
      </c>
      <c r="T68" s="228">
        <v>2.1099975338248211</v>
      </c>
      <c r="U68" s="228">
        <v>1.8157467535099789</v>
      </c>
      <c r="V68" s="228">
        <v>1.823312892679543</v>
      </c>
      <c r="W68" s="228">
        <v>1.1681682879109629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2.157191017038977</v>
      </c>
      <c r="C71" s="228">
        <v>1.625262933898427</v>
      </c>
      <c r="D71" s="228">
        <v>0.9747807466684878</v>
      </c>
      <c r="E71" s="228">
        <v>0.88093370106260438</v>
      </c>
      <c r="F71" s="228">
        <v>0.72345722612511576</v>
      </c>
      <c r="G71" s="228">
        <v>1.647097739445998</v>
      </c>
      <c r="H71" s="228">
        <v>2.007094859869333</v>
      </c>
      <c r="I71" s="228">
        <v>2.3573628943096141</v>
      </c>
      <c r="J71" s="228">
        <v>2.840009756516038</v>
      </c>
      <c r="K71" s="228">
        <v>2.196582835373444</v>
      </c>
      <c r="L71" s="228">
        <v>2.0041432384789659</v>
      </c>
      <c r="M71" s="228">
        <v>1.1615553630057811</v>
      </c>
      <c r="N71" s="228">
        <v>1.4232246663741139</v>
      </c>
      <c r="O71" s="228">
        <v>2.0032819292206159</v>
      </c>
      <c r="P71" s="228">
        <v>1.7398519474156131</v>
      </c>
      <c r="Q71" s="228">
        <v>0.87403846003848595</v>
      </c>
      <c r="R71" s="228">
        <v>0.85146621837944669</v>
      </c>
      <c r="S71" s="228">
        <v>0.72807147741206546</v>
      </c>
      <c r="T71" s="228">
        <v>0.48325845998815248</v>
      </c>
      <c r="U71" s="228">
        <v>0.60013930953616201</v>
      </c>
      <c r="V71" s="228">
        <v>0.69595949162419812</v>
      </c>
      <c r="W71" s="228">
        <v>0.47650087560683391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72.6289501949407</v>
      </c>
      <c r="C72" s="263">
        <f t="shared" si="2"/>
        <v>66.004894940784354</v>
      </c>
      <c r="D72" s="263">
        <f t="shared" si="2"/>
        <v>44.416761900767241</v>
      </c>
      <c r="E72" s="263">
        <f t="shared" si="2"/>
        <v>43.10291310469885</v>
      </c>
      <c r="F72" s="263">
        <f t="shared" si="2"/>
        <v>45.326864142554612</v>
      </c>
      <c r="G72" s="263">
        <f t="shared" si="2"/>
        <v>69.625611177540151</v>
      </c>
      <c r="H72" s="263">
        <f t="shared" si="2"/>
        <v>57.420991483380028</v>
      </c>
      <c r="I72" s="263">
        <f t="shared" si="2"/>
        <v>50.425111053032218</v>
      </c>
      <c r="J72" s="263">
        <f t="shared" si="2"/>
        <v>58.503704779838039</v>
      </c>
      <c r="K72" s="263">
        <f t="shared" si="2"/>
        <v>61.143108002294916</v>
      </c>
      <c r="L72" s="263">
        <f t="shared" si="2"/>
        <v>64.809729230606976</v>
      </c>
      <c r="M72" s="263">
        <f t="shared" si="2"/>
        <v>58.514248098842067</v>
      </c>
      <c r="N72" s="263">
        <f t="shared" si="2"/>
        <v>63.530046276760729</v>
      </c>
      <c r="O72" s="263">
        <f t="shared" si="2"/>
        <v>60.987396558146891</v>
      </c>
      <c r="P72" s="263">
        <f t="shared" si="2"/>
        <v>58.685378110579499</v>
      </c>
      <c r="Q72" s="263">
        <f t="shared" si="2"/>
        <v>38.082169521062987</v>
      </c>
      <c r="R72" s="263">
        <f t="shared" si="2"/>
        <v>35.35009068378627</v>
      </c>
      <c r="S72" s="263">
        <f t="shared" si="2"/>
        <v>36.57447907909247</v>
      </c>
      <c r="T72" s="263">
        <f t="shared" si="2"/>
        <v>36.997969325371088</v>
      </c>
      <c r="U72" s="263">
        <f t="shared" si="2"/>
        <v>33.487900979913931</v>
      </c>
      <c r="V72" s="263">
        <f t="shared" si="2"/>
        <v>34.216803884563291</v>
      </c>
      <c r="W72" s="263">
        <f t="shared" si="2"/>
        <v>22.337503856341424</v>
      </c>
      <c r="DA72" s="70"/>
    </row>
    <row r="73" spans="1:105" ht="12" customHeight="1" x14ac:dyDescent="0.25">
      <c r="A73" s="60" t="s">
        <v>1054</v>
      </c>
      <c r="B73" s="264">
        <v>72.556621404228167</v>
      </c>
      <c r="C73" s="264">
        <v>65.943913065195801</v>
      </c>
      <c r="D73" s="264">
        <v>44.378290242449509</v>
      </c>
      <c r="E73" s="264">
        <v>43.065980121531801</v>
      </c>
      <c r="F73" s="264">
        <v>45.291064367849508</v>
      </c>
      <c r="G73" s="264">
        <v>69.558851246995346</v>
      </c>
      <c r="H73" s="264">
        <v>57.358092826803592</v>
      </c>
      <c r="I73" s="264">
        <v>50.364480861905541</v>
      </c>
      <c r="J73" s="264">
        <v>58.428730720259281</v>
      </c>
      <c r="K73" s="264">
        <v>61.074051110939827</v>
      </c>
      <c r="L73" s="264">
        <v>64.741534029899256</v>
      </c>
      <c r="M73" s="264">
        <v>58.462378333182343</v>
      </c>
      <c r="N73" s="264">
        <v>63.469646749342438</v>
      </c>
      <c r="O73" s="264">
        <v>60.920365836648763</v>
      </c>
      <c r="P73" s="264">
        <v>58.623242358637377</v>
      </c>
      <c r="Q73" s="264">
        <v>38.047463123071687</v>
      </c>
      <c r="R73" s="264">
        <v>35.315866542270697</v>
      </c>
      <c r="S73" s="264">
        <v>36.54206075888829</v>
      </c>
      <c r="T73" s="264">
        <v>36.96947915055253</v>
      </c>
      <c r="U73" s="264">
        <v>33.458370877327653</v>
      </c>
      <c r="V73" s="264">
        <v>34.184113674677057</v>
      </c>
      <c r="W73" s="264">
        <v>22.315985590912209</v>
      </c>
      <c r="DA73" s="72" t="s">
        <v>1055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0.20663581243444809</v>
      </c>
      <c r="L74" s="231">
        <v>0.1622244501953897</v>
      </c>
      <c r="M74" s="231">
        <v>0.26111338962541158</v>
      </c>
      <c r="N74" s="231">
        <v>7.5546566345740002E-2</v>
      </c>
      <c r="O74" s="231">
        <v>7.3593835885694091E-3</v>
      </c>
      <c r="P74" s="231">
        <v>0</v>
      </c>
      <c r="Q74" s="231">
        <v>4.4146882740616622E-3</v>
      </c>
      <c r="R74" s="231">
        <v>0</v>
      </c>
      <c r="S74" s="231">
        <v>3.0889051947799052E-3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1.624264200585152</v>
      </c>
      <c r="C76" s="231">
        <v>1.096748311712773</v>
      </c>
      <c r="D76" s="231">
        <v>0.58353161033134582</v>
      </c>
      <c r="E76" s="231">
        <v>0.4058264082137728</v>
      </c>
      <c r="F76" s="231">
        <v>0.27091813238134399</v>
      </c>
      <c r="G76" s="231">
        <v>0.27819863510514942</v>
      </c>
      <c r="H76" s="231">
        <v>2.3466335895851138</v>
      </c>
      <c r="I76" s="231">
        <v>0.51697860479194202</v>
      </c>
      <c r="J76" s="231">
        <v>0.9739630046450275</v>
      </c>
      <c r="K76" s="231">
        <v>0.7633477904578605</v>
      </c>
      <c r="L76" s="231">
        <v>1.886665776688595</v>
      </c>
      <c r="M76" s="231">
        <v>1.2384940732868319</v>
      </c>
      <c r="N76" s="231">
        <v>0.71509377797489393</v>
      </c>
      <c r="O76" s="231">
        <v>1.40629162279222</v>
      </c>
      <c r="P76" s="231">
        <v>0.57779988871792898</v>
      </c>
      <c r="Q76" s="231">
        <v>0.55080049009465615</v>
      </c>
      <c r="R76" s="231">
        <v>0.63210126166378355</v>
      </c>
      <c r="S76" s="231">
        <v>0.86666210186764248</v>
      </c>
      <c r="T76" s="231">
        <v>1.1555610845142359</v>
      </c>
      <c r="U76" s="231">
        <v>0.74531032203383663</v>
      </c>
      <c r="V76" s="231">
        <v>0.7627690149730384</v>
      </c>
      <c r="W76" s="231">
        <v>0.35884540236622642</v>
      </c>
      <c r="DA76" s="73" t="s">
        <v>1058</v>
      </c>
    </row>
    <row r="77" spans="1:105" ht="12" customHeight="1" x14ac:dyDescent="0.25">
      <c r="A77" s="64" t="s">
        <v>160</v>
      </c>
      <c r="B77" s="231">
        <v>3.886037249953902</v>
      </c>
      <c r="C77" s="231">
        <v>3.4982719820225818</v>
      </c>
      <c r="D77" s="231">
        <v>2.7105582766460179</v>
      </c>
      <c r="E77" s="231">
        <v>2.7344948110752978</v>
      </c>
      <c r="F77" s="231">
        <v>2.3695522796660651</v>
      </c>
      <c r="G77" s="231">
        <v>3.3440793826641522</v>
      </c>
      <c r="H77" s="231">
        <v>1.7084898810044391</v>
      </c>
      <c r="I77" s="231">
        <v>1.840971827517156</v>
      </c>
      <c r="J77" s="231">
        <v>3.7015579020191272</v>
      </c>
      <c r="K77" s="231">
        <v>3.9626942564125072</v>
      </c>
      <c r="L77" s="231">
        <v>5.0679211759291318</v>
      </c>
      <c r="M77" s="231">
        <v>3.725553699700797</v>
      </c>
      <c r="N77" s="231">
        <v>4.2513853879659376</v>
      </c>
      <c r="O77" s="231">
        <v>3.2341825470929062</v>
      </c>
      <c r="P77" s="231">
        <v>3.6893020582220988</v>
      </c>
      <c r="Q77" s="231">
        <v>2.823057314138373</v>
      </c>
      <c r="R77" s="231">
        <v>1.0140569034389439</v>
      </c>
      <c r="S77" s="231">
        <v>1.0407225046779749</v>
      </c>
      <c r="T77" s="231">
        <v>1.079280971597649</v>
      </c>
      <c r="U77" s="231">
        <v>0.81287646189408769</v>
      </c>
      <c r="V77" s="231">
        <v>1.3284589738727139</v>
      </c>
      <c r="W77" s="231">
        <v>0.73639266192879693</v>
      </c>
      <c r="DA77" s="73" t="s">
        <v>1059</v>
      </c>
    </row>
    <row r="78" spans="1:105" ht="12" customHeight="1" x14ac:dyDescent="0.25">
      <c r="A78" s="64" t="s">
        <v>70</v>
      </c>
      <c r="B78" s="231">
        <v>23.222546789974469</v>
      </c>
      <c r="C78" s="231">
        <v>17.922215925129269</v>
      </c>
      <c r="D78" s="231">
        <v>11.04646260093806</v>
      </c>
      <c r="E78" s="231">
        <v>8.9181668731174142</v>
      </c>
      <c r="F78" s="231">
        <v>8.6265106931767743</v>
      </c>
      <c r="G78" s="231">
        <v>11.74137646976355</v>
      </c>
      <c r="H78" s="231">
        <v>13.543138091887929</v>
      </c>
      <c r="I78" s="231">
        <v>9.1554729990052977</v>
      </c>
      <c r="J78" s="231">
        <v>7.1853688100325712</v>
      </c>
      <c r="K78" s="231">
        <v>6.348183975833126</v>
      </c>
      <c r="L78" s="231">
        <v>6.2345058333109931</v>
      </c>
      <c r="M78" s="231">
        <v>1.4671516011512371</v>
      </c>
      <c r="N78" s="231">
        <v>1.4225372707502191</v>
      </c>
      <c r="O78" s="231">
        <v>3.431897019808404</v>
      </c>
      <c r="P78" s="231">
        <v>2.512022542462149</v>
      </c>
      <c r="Q78" s="231">
        <v>1.6478232750367929</v>
      </c>
      <c r="R78" s="231">
        <v>1.12837468275424</v>
      </c>
      <c r="S78" s="231">
        <v>0.7624115515438209</v>
      </c>
      <c r="T78" s="231">
        <v>0.745301192268088</v>
      </c>
      <c r="U78" s="231">
        <v>0.8424368889767675</v>
      </c>
      <c r="V78" s="231">
        <v>0.76876545212670655</v>
      </c>
      <c r="W78" s="231">
        <v>0.20824172939895669</v>
      </c>
      <c r="DA78" s="73" t="s">
        <v>1060</v>
      </c>
    </row>
    <row r="79" spans="1:105" ht="12" customHeight="1" x14ac:dyDescent="0.25">
      <c r="A79" s="64" t="s">
        <v>34</v>
      </c>
      <c r="B79" s="231">
        <v>2.4480394878751319</v>
      </c>
      <c r="C79" s="231">
        <v>2.315779313812476</v>
      </c>
      <c r="D79" s="231">
        <v>1.3999574523792839</v>
      </c>
      <c r="E79" s="231">
        <v>1.1787042871801889</v>
      </c>
      <c r="F79" s="231">
        <v>1.0159177220027</v>
      </c>
      <c r="G79" s="231">
        <v>3.1377568686998871</v>
      </c>
      <c r="H79" s="231">
        <v>1.8616347646242299</v>
      </c>
      <c r="I79" s="231">
        <v>12.51593128119595</v>
      </c>
      <c r="J79" s="231">
        <v>12.71694882886081</v>
      </c>
      <c r="K79" s="231">
        <v>9.1785315637222009</v>
      </c>
      <c r="L79" s="231">
        <v>10.547029269273549</v>
      </c>
      <c r="M79" s="231">
        <v>11.060541100932371</v>
      </c>
      <c r="N79" s="231">
        <v>10.73691803758892</v>
      </c>
      <c r="O79" s="231">
        <v>11.59527479369976</v>
      </c>
      <c r="P79" s="231">
        <v>10.43102224299377</v>
      </c>
      <c r="Q79" s="231">
        <v>5.6773717162626731</v>
      </c>
      <c r="R79" s="231">
        <v>4.4406094022166611</v>
      </c>
      <c r="S79" s="231">
        <v>4.8800619495806332</v>
      </c>
      <c r="T79" s="231">
        <v>4.286686748857834</v>
      </c>
      <c r="U79" s="231">
        <v>3.607966806889785</v>
      </c>
      <c r="V79" s="231">
        <v>1.9203174479237719</v>
      </c>
      <c r="W79" s="231">
        <v>1.9691570210500711</v>
      </c>
      <c r="DA79" s="73" t="s">
        <v>1061</v>
      </c>
    </row>
    <row r="80" spans="1:105" ht="12" customHeight="1" x14ac:dyDescent="0.25">
      <c r="A80" s="64" t="s">
        <v>162</v>
      </c>
      <c r="B80" s="231">
        <v>41.375733675839513</v>
      </c>
      <c r="C80" s="231">
        <v>41.110897532518699</v>
      </c>
      <c r="D80" s="231">
        <v>28.637780302154809</v>
      </c>
      <c r="E80" s="231">
        <v>29.828787741945121</v>
      </c>
      <c r="F80" s="231">
        <v>33.008165540622628</v>
      </c>
      <c r="G80" s="231">
        <v>51.057439890762602</v>
      </c>
      <c r="H80" s="231">
        <v>37.898196499701889</v>
      </c>
      <c r="I80" s="231">
        <v>26.335126149395201</v>
      </c>
      <c r="J80" s="231">
        <v>33.850892174701741</v>
      </c>
      <c r="K80" s="231">
        <v>39.848312612429737</v>
      </c>
      <c r="L80" s="231">
        <v>40.492704772127261</v>
      </c>
      <c r="M80" s="231">
        <v>40.709093678179919</v>
      </c>
      <c r="N80" s="231">
        <v>46.26816570871673</v>
      </c>
      <c r="O80" s="231">
        <v>41.244333321095418</v>
      </c>
      <c r="P80" s="231">
        <v>41.413095626241429</v>
      </c>
      <c r="Q80" s="231">
        <v>27.343995639265131</v>
      </c>
      <c r="R80" s="231">
        <v>28.100724292197079</v>
      </c>
      <c r="S80" s="231">
        <v>28.989113746023438</v>
      </c>
      <c r="T80" s="231">
        <v>29.70264915331472</v>
      </c>
      <c r="U80" s="231">
        <v>27.449780397533171</v>
      </c>
      <c r="V80" s="231">
        <v>29.40380278578084</v>
      </c>
      <c r="W80" s="231">
        <v>19.043348776168159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0.76634509964993858</v>
      </c>
      <c r="L82" s="231">
        <v>0.35048275237432719</v>
      </c>
      <c r="M82" s="231">
        <v>4.307903057812024E-4</v>
      </c>
      <c r="N82" s="231">
        <v>0</v>
      </c>
      <c r="O82" s="231">
        <v>1.0271485714779039E-3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1065</v>
      </c>
    </row>
    <row r="84" spans="1:105" ht="12" customHeight="1" x14ac:dyDescent="0.25">
      <c r="A84" s="60" t="s">
        <v>1066</v>
      </c>
      <c r="B84" s="264">
        <v>7.232879071253473E-2</v>
      </c>
      <c r="C84" s="264">
        <v>6.0981875588550907E-2</v>
      </c>
      <c r="D84" s="264">
        <v>3.8471658317732957E-2</v>
      </c>
      <c r="E84" s="264">
        <v>3.6932983167049981E-2</v>
      </c>
      <c r="F84" s="264">
        <v>3.5799774705107153E-2</v>
      </c>
      <c r="G84" s="264">
        <v>6.6759930544808471E-2</v>
      </c>
      <c r="H84" s="264">
        <v>6.289865657643369E-2</v>
      </c>
      <c r="I84" s="264">
        <v>6.0630191126676933E-2</v>
      </c>
      <c r="J84" s="264">
        <v>7.4974059578753777E-2</v>
      </c>
      <c r="K84" s="264">
        <v>6.9056891355090522E-2</v>
      </c>
      <c r="L84" s="264">
        <v>6.8195200707725279E-2</v>
      </c>
      <c r="M84" s="264">
        <v>5.1869765659726133E-2</v>
      </c>
      <c r="N84" s="264">
        <v>6.0399527418292763E-2</v>
      </c>
      <c r="O84" s="264">
        <v>6.7030721498129026E-2</v>
      </c>
      <c r="P84" s="264">
        <v>6.2135751942125478E-2</v>
      </c>
      <c r="Q84" s="264">
        <v>3.4706397991298911E-2</v>
      </c>
      <c r="R84" s="264">
        <v>3.4224141515574659E-2</v>
      </c>
      <c r="S84" s="264">
        <v>3.2418320204178813E-2</v>
      </c>
      <c r="T84" s="264">
        <v>2.8490174818556441E-2</v>
      </c>
      <c r="U84" s="264">
        <v>2.953010258627926E-2</v>
      </c>
      <c r="V84" s="264">
        <v>3.269020988623661E-2</v>
      </c>
      <c r="W84" s="264">
        <v>2.1518265429213531E-2</v>
      </c>
      <c r="DA84" s="72" t="s">
        <v>1067</v>
      </c>
    </row>
    <row r="85" spans="1:105" ht="12" customHeight="1" x14ac:dyDescent="0.25">
      <c r="A85" s="57" t="s">
        <v>1012</v>
      </c>
      <c r="B85" s="263">
        <v>38.185940560698768</v>
      </c>
      <c r="C85" s="263">
        <v>34.60713222530719</v>
      </c>
      <c r="D85" s="263">
        <v>23.241182496054648</v>
      </c>
      <c r="E85" s="263">
        <v>22.574433656638039</v>
      </c>
      <c r="F85" s="263">
        <v>23.767493848114551</v>
      </c>
      <c r="G85" s="263">
        <v>36.492227002732172</v>
      </c>
      <c r="H85" s="263">
        <v>30.295799343627049</v>
      </c>
      <c r="I85" s="263">
        <v>25.556226650107309</v>
      </c>
      <c r="J85" s="263">
        <v>30.07075984608014</v>
      </c>
      <c r="K85" s="263">
        <v>31.442180073845101</v>
      </c>
      <c r="L85" s="263">
        <v>33.15358809926957</v>
      </c>
      <c r="M85" s="263">
        <v>29.580135034911908</v>
      </c>
      <c r="N85" s="263">
        <v>32.363081313596773</v>
      </c>
      <c r="O85" s="263">
        <v>31.114766644111121</v>
      </c>
      <c r="P85" s="263">
        <v>29.957167847916459</v>
      </c>
      <c r="Q85" s="263">
        <v>19.398830828447341</v>
      </c>
      <c r="R85" s="263">
        <v>18.164904908513321</v>
      </c>
      <c r="S85" s="263">
        <v>18.70765361449677</v>
      </c>
      <c r="T85" s="263">
        <v>18.996446613147778</v>
      </c>
      <c r="U85" s="263">
        <v>17.258460324525998</v>
      </c>
      <c r="V85" s="263">
        <v>17.89333186191875</v>
      </c>
      <c r="W85" s="263">
        <v>11.587576093176651</v>
      </c>
      <c r="DA85" s="70" t="s">
        <v>1068</v>
      </c>
    </row>
    <row r="86" spans="1:105" ht="12" customHeight="1" x14ac:dyDescent="0.25">
      <c r="A86" s="60" t="s">
        <v>1014</v>
      </c>
      <c r="B86" s="264">
        <v>36.610444989014979</v>
      </c>
      <c r="C86" s="264">
        <v>33.410340435177588</v>
      </c>
      <c r="D86" s="264">
        <v>22.512105023463711</v>
      </c>
      <c r="E86" s="264">
        <v>21.89824210111578</v>
      </c>
      <c r="F86" s="264">
        <v>23.23496570307632</v>
      </c>
      <c r="G86" s="264">
        <v>35.162556841904987</v>
      </c>
      <c r="H86" s="264">
        <v>28.617847496998898</v>
      </c>
      <c r="I86" s="264">
        <v>23.0831498862687</v>
      </c>
      <c r="J86" s="264">
        <v>26.92376020889866</v>
      </c>
      <c r="K86" s="264">
        <v>29.293202889756429</v>
      </c>
      <c r="L86" s="264">
        <v>31.31845251547421</v>
      </c>
      <c r="M86" s="264">
        <v>28.565510870584909</v>
      </c>
      <c r="N86" s="264">
        <v>31.071681063065309</v>
      </c>
      <c r="O86" s="264">
        <v>29.155342530467241</v>
      </c>
      <c r="P86" s="264">
        <v>28.2691645558353</v>
      </c>
      <c r="Q86" s="264">
        <v>18.594798684606069</v>
      </c>
      <c r="R86" s="264">
        <v>17.38199725952159</v>
      </c>
      <c r="S86" s="264">
        <v>18.062920548419211</v>
      </c>
      <c r="T86" s="264">
        <v>18.6091007386112</v>
      </c>
      <c r="U86" s="264">
        <v>16.749382410165609</v>
      </c>
      <c r="V86" s="264">
        <v>17.291810223145589</v>
      </c>
      <c r="W86" s="264">
        <v>11.161461930958261</v>
      </c>
      <c r="DA86" s="72" t="s">
        <v>1069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0.11838690617113801</v>
      </c>
      <c r="L87" s="232">
        <v>9.4358083790892097E-2</v>
      </c>
      <c r="M87" s="232">
        <v>0.15735476918676081</v>
      </c>
      <c r="N87" s="232">
        <v>4.4514267936628438E-2</v>
      </c>
      <c r="O87" s="232">
        <v>4.3501149823605449E-3</v>
      </c>
      <c r="P87" s="232">
        <v>0</v>
      </c>
      <c r="Q87" s="232">
        <v>2.53599035850112E-3</v>
      </c>
      <c r="R87" s="232">
        <v>0</v>
      </c>
      <c r="S87" s="232">
        <v>1.7621960461481311E-3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0.84818482328022526</v>
      </c>
      <c r="C88" s="297">
        <v>0.57588887659672094</v>
      </c>
      <c r="D88" s="297">
        <v>0.30565459485029711</v>
      </c>
      <c r="E88" s="297">
        <v>0.21216192175484791</v>
      </c>
      <c r="F88" s="297">
        <v>0.14217397323544481</v>
      </c>
      <c r="G88" s="297">
        <v>0.14727513016439761</v>
      </c>
      <c r="H88" s="297">
        <v>1.2100880766631881</v>
      </c>
      <c r="I88" s="297">
        <v>0.31529595597736337</v>
      </c>
      <c r="J88" s="297">
        <v>0.57365399694330199</v>
      </c>
      <c r="K88" s="297">
        <v>0.43734134069111968</v>
      </c>
      <c r="L88" s="297">
        <v>1.097381851057432</v>
      </c>
      <c r="M88" s="297">
        <v>0.74635371752017865</v>
      </c>
      <c r="N88" s="297">
        <v>0.42135437217505389</v>
      </c>
      <c r="O88" s="297">
        <v>0.83125579530577798</v>
      </c>
      <c r="P88" s="297">
        <v>0.33893271767341387</v>
      </c>
      <c r="Q88" s="297">
        <v>0.3164039328766951</v>
      </c>
      <c r="R88" s="297">
        <v>0.35585719490985251</v>
      </c>
      <c r="S88" s="297">
        <v>0.49442389227048089</v>
      </c>
      <c r="T88" s="297">
        <v>0.65795946585730514</v>
      </c>
      <c r="U88" s="297">
        <v>0.41820162864566868</v>
      </c>
      <c r="V88" s="297">
        <v>0.40880673056298789</v>
      </c>
      <c r="W88" s="297">
        <v>0.19684833357974149</v>
      </c>
      <c r="DA88" s="122" t="s">
        <v>1071</v>
      </c>
    </row>
    <row r="89" spans="1:105" ht="12" customHeight="1" x14ac:dyDescent="0.25">
      <c r="A89" s="59" t="s">
        <v>160</v>
      </c>
      <c r="B89" s="297">
        <v>2.0292744351104268</v>
      </c>
      <c r="C89" s="297">
        <v>1.8368990407749779</v>
      </c>
      <c r="D89" s="297">
        <v>1.4197938504066909</v>
      </c>
      <c r="E89" s="297">
        <v>1.4295660962526451</v>
      </c>
      <c r="F89" s="297">
        <v>1.243507252275851</v>
      </c>
      <c r="G89" s="297">
        <v>1.7703168319851521</v>
      </c>
      <c r="H89" s="297">
        <v>0.88101663731349789</v>
      </c>
      <c r="I89" s="297">
        <v>1.1227756176061059</v>
      </c>
      <c r="J89" s="297">
        <v>2.1801787904502992</v>
      </c>
      <c r="K89" s="297">
        <v>2.270328204931269</v>
      </c>
      <c r="L89" s="297">
        <v>2.94776361015861</v>
      </c>
      <c r="M89" s="297">
        <v>2.2451305287342849</v>
      </c>
      <c r="N89" s="297">
        <v>2.5050418227572342</v>
      </c>
      <c r="O89" s="297">
        <v>1.911717983507464</v>
      </c>
      <c r="P89" s="297">
        <v>2.164114596293683</v>
      </c>
      <c r="Q89" s="297">
        <v>1.621687803466185</v>
      </c>
      <c r="R89" s="297">
        <v>0.57088866455814125</v>
      </c>
      <c r="S89" s="297">
        <v>0.59372397896193219</v>
      </c>
      <c r="T89" s="297">
        <v>0.61452669278911987</v>
      </c>
      <c r="U89" s="297">
        <v>0.45611371559188341</v>
      </c>
      <c r="V89" s="297">
        <v>0.71198876610786577</v>
      </c>
      <c r="W89" s="297">
        <v>0.40395576313694648</v>
      </c>
      <c r="DA89" s="122" t="s">
        <v>1072</v>
      </c>
    </row>
    <row r="90" spans="1:105" ht="12" customHeight="1" x14ac:dyDescent="0.25">
      <c r="A90" s="59" t="s">
        <v>70</v>
      </c>
      <c r="B90" s="297">
        <v>12.12672897554183</v>
      </c>
      <c r="C90" s="297">
        <v>9.4107323303084005</v>
      </c>
      <c r="D90" s="297">
        <v>5.7861510688366398</v>
      </c>
      <c r="E90" s="297">
        <v>4.6623270049354097</v>
      </c>
      <c r="F90" s="297">
        <v>4.5270698185702187</v>
      </c>
      <c r="G90" s="297">
        <v>6.21574849653752</v>
      </c>
      <c r="H90" s="297">
        <v>6.9837873276560796</v>
      </c>
      <c r="I90" s="297">
        <v>5.5837583700549036</v>
      </c>
      <c r="J90" s="297">
        <v>4.2321068846852166</v>
      </c>
      <c r="K90" s="297">
        <v>3.6370358644510992</v>
      </c>
      <c r="L90" s="297">
        <v>3.6263092468849241</v>
      </c>
      <c r="M90" s="297">
        <v>0.88414960983935642</v>
      </c>
      <c r="N90" s="297">
        <v>0.83820097038184149</v>
      </c>
      <c r="O90" s="297">
        <v>2.0285865608330269</v>
      </c>
      <c r="P90" s="297">
        <v>1.473532002684784</v>
      </c>
      <c r="Q90" s="297">
        <v>0.94658188270275112</v>
      </c>
      <c r="R90" s="297">
        <v>0.63524671403962307</v>
      </c>
      <c r="S90" s="297">
        <v>0.43494977571298171</v>
      </c>
      <c r="T90" s="297">
        <v>0.42436352429924939</v>
      </c>
      <c r="U90" s="297">
        <v>0.47270038879896281</v>
      </c>
      <c r="V90" s="297">
        <v>0.41202052637757541</v>
      </c>
      <c r="W90" s="297">
        <v>0.11423314091150839</v>
      </c>
      <c r="DA90" s="122" t="s">
        <v>1073</v>
      </c>
    </row>
    <row r="91" spans="1:105" ht="12" customHeight="1" x14ac:dyDescent="0.25">
      <c r="A91" s="59" t="s">
        <v>162</v>
      </c>
      <c r="B91" s="297">
        <v>21.606256755082491</v>
      </c>
      <c r="C91" s="297">
        <v>21.586820187497491</v>
      </c>
      <c r="D91" s="297">
        <v>15.000505509370081</v>
      </c>
      <c r="E91" s="297">
        <v>15.59418707817288</v>
      </c>
      <c r="F91" s="297">
        <v>17.32221465899481</v>
      </c>
      <c r="G91" s="297">
        <v>27.029216383217921</v>
      </c>
      <c r="H91" s="297">
        <v>19.54295545536614</v>
      </c>
      <c r="I91" s="297">
        <v>16.06131994263032</v>
      </c>
      <c r="J91" s="297">
        <v>19.937820536819839</v>
      </c>
      <c r="K91" s="297">
        <v>22.830110573511799</v>
      </c>
      <c r="L91" s="297">
        <v>23.552639723582349</v>
      </c>
      <c r="M91" s="297">
        <v>24.532522245304332</v>
      </c>
      <c r="N91" s="297">
        <v>27.26256962981455</v>
      </c>
      <c r="O91" s="297">
        <v>24.379432075838611</v>
      </c>
      <c r="P91" s="297">
        <v>24.29258523918342</v>
      </c>
      <c r="Q91" s="297">
        <v>15.707589075201939</v>
      </c>
      <c r="R91" s="297">
        <v>15.82000468601397</v>
      </c>
      <c r="S91" s="297">
        <v>16.538060705427672</v>
      </c>
      <c r="T91" s="297">
        <v>16.912251055665529</v>
      </c>
      <c r="U91" s="297">
        <v>15.4023666771291</v>
      </c>
      <c r="V91" s="297">
        <v>15.75899420009717</v>
      </c>
      <c r="W91" s="297">
        <v>10.446424693330069</v>
      </c>
      <c r="DA91" s="122" t="s">
        <v>1074</v>
      </c>
    </row>
    <row r="92" spans="1:105" ht="12" customHeight="1" x14ac:dyDescent="0.25">
      <c r="A92" s="60" t="s">
        <v>1021</v>
      </c>
      <c r="B92" s="264">
        <v>1.57549557168379</v>
      </c>
      <c r="C92" s="264">
        <v>1.1967917901295919</v>
      </c>
      <c r="D92" s="264">
        <v>0.72907747259093947</v>
      </c>
      <c r="E92" s="264">
        <v>0.67619155552225074</v>
      </c>
      <c r="F92" s="264">
        <v>0.53252814503823409</v>
      </c>
      <c r="G92" s="264">
        <v>1.3296701608271859</v>
      </c>
      <c r="H92" s="264">
        <v>1.6779518466281449</v>
      </c>
      <c r="I92" s="264">
        <v>2.47307676383861</v>
      </c>
      <c r="J92" s="264">
        <v>3.1469996371814841</v>
      </c>
      <c r="K92" s="264">
        <v>2.1489771840886749</v>
      </c>
      <c r="L92" s="264">
        <v>1.8351355837953649</v>
      </c>
      <c r="M92" s="264">
        <v>1.0146241643270011</v>
      </c>
      <c r="N92" s="264">
        <v>1.291400250531461</v>
      </c>
      <c r="O92" s="264">
        <v>1.959424113643873</v>
      </c>
      <c r="P92" s="264">
        <v>1.688003292081155</v>
      </c>
      <c r="Q92" s="264">
        <v>0.80403214384126764</v>
      </c>
      <c r="R92" s="264">
        <v>0.78290764899173848</v>
      </c>
      <c r="S92" s="264">
        <v>0.64473306607755865</v>
      </c>
      <c r="T92" s="264">
        <v>0.38734587453657571</v>
      </c>
      <c r="U92" s="264">
        <v>0.5090779143603873</v>
      </c>
      <c r="V92" s="264">
        <v>0.60152163877316067</v>
      </c>
      <c r="W92" s="264">
        <v>0.42611416221838289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7.3392469023229729</v>
      </c>
      <c r="C93" s="263">
        <f t="shared" si="3"/>
        <v>6.5629216327737696</v>
      </c>
      <c r="D93" s="263">
        <f t="shared" si="3"/>
        <v>4.3399308219193902</v>
      </c>
      <c r="E93" s="263">
        <f t="shared" si="3"/>
        <v>4.2356442805520071</v>
      </c>
      <c r="F93" s="263">
        <f t="shared" si="3"/>
        <v>4.4443921124995009</v>
      </c>
      <c r="G93" s="263">
        <f t="shared" si="3"/>
        <v>7.0901147256668269</v>
      </c>
      <c r="H93" s="263">
        <f t="shared" si="3"/>
        <v>6.0212759014218564</v>
      </c>
      <c r="I93" s="263">
        <f t="shared" si="3"/>
        <v>5.3873759777460908</v>
      </c>
      <c r="J93" s="263">
        <f t="shared" si="3"/>
        <v>6.4708536327570769</v>
      </c>
      <c r="K93" s="263">
        <f t="shared" si="3"/>
        <v>6.4312030746514264</v>
      </c>
      <c r="L93" s="263">
        <f t="shared" si="3"/>
        <v>6.6417443424072395</v>
      </c>
      <c r="M93" s="263">
        <f t="shared" si="3"/>
        <v>5.7799940744072673</v>
      </c>
      <c r="N93" s="263">
        <f t="shared" si="3"/>
        <v>6.4036675259031224</v>
      </c>
      <c r="O93" s="263">
        <f t="shared" si="3"/>
        <v>6.3531137160821247</v>
      </c>
      <c r="P93" s="263">
        <f t="shared" si="3"/>
        <v>6.0562933012613325</v>
      </c>
      <c r="Q93" s="263">
        <f t="shared" si="3"/>
        <v>3.765653240198807</v>
      </c>
      <c r="R93" s="263">
        <f t="shared" si="3"/>
        <v>3.5918370687762167</v>
      </c>
      <c r="S93" s="263">
        <f t="shared" si="3"/>
        <v>3.6475157273786003</v>
      </c>
      <c r="T93" s="263">
        <f t="shared" si="3"/>
        <v>3.6621098888806687</v>
      </c>
      <c r="U93" s="263">
        <f t="shared" si="3"/>
        <v>3.3749563490304468</v>
      </c>
      <c r="V93" s="263">
        <f t="shared" si="3"/>
        <v>3.529455683762412</v>
      </c>
      <c r="W93" s="263">
        <f t="shared" si="3"/>
        <v>2.2959724290428873</v>
      </c>
      <c r="DA93" s="70"/>
    </row>
    <row r="94" spans="1:105" ht="12" customHeight="1" x14ac:dyDescent="0.25">
      <c r="A94" s="60" t="s">
        <v>1024</v>
      </c>
      <c r="B94" s="264">
        <v>3.3239889773213172</v>
      </c>
      <c r="C94" s="264">
        <v>3.2916115786969651</v>
      </c>
      <c r="D94" s="264">
        <v>2.2654498164329642</v>
      </c>
      <c r="E94" s="264">
        <v>2.2956161640107582</v>
      </c>
      <c r="F94" s="264">
        <v>2.6395234206125018</v>
      </c>
      <c r="G94" s="264">
        <v>3.7296535919965388</v>
      </c>
      <c r="H94" s="264">
        <v>2.5627854080091561</v>
      </c>
      <c r="I94" s="264">
        <v>1.6862469649348211</v>
      </c>
      <c r="J94" s="264">
        <v>2.012591099971877</v>
      </c>
      <c r="K94" s="264">
        <v>2.622794197650085</v>
      </c>
      <c r="L94" s="264">
        <v>2.934921411850651</v>
      </c>
      <c r="M94" s="264">
        <v>3.1817590560861322</v>
      </c>
      <c r="N94" s="264">
        <v>3.4006650827902321</v>
      </c>
      <c r="O94" s="264">
        <v>2.7814113187019802</v>
      </c>
      <c r="P94" s="264">
        <v>2.8146526709892181</v>
      </c>
      <c r="Q94" s="264">
        <v>1.9387324111746129</v>
      </c>
      <c r="R94" s="264">
        <v>1.884573304503764</v>
      </c>
      <c r="S94" s="264">
        <v>2.0477079732622161</v>
      </c>
      <c r="T94" s="264">
        <v>2.319891139975284</v>
      </c>
      <c r="U94" s="264">
        <v>1.985000276101712</v>
      </c>
      <c r="V94" s="264">
        <v>2.011768825069276</v>
      </c>
      <c r="W94" s="264">
        <v>1.283108558294455</v>
      </c>
      <c r="DA94" s="72" t="s">
        <v>1076</v>
      </c>
    </row>
    <row r="95" spans="1:105" ht="12" customHeight="1" x14ac:dyDescent="0.25">
      <c r="A95" s="60" t="s">
        <v>1026</v>
      </c>
      <c r="B95" s="264">
        <v>1.591455424893178</v>
      </c>
      <c r="C95" s="264">
        <v>1.4464124177118081</v>
      </c>
      <c r="D95" s="264">
        <v>0.97339249522600602</v>
      </c>
      <c r="E95" s="264">
        <v>0.9446083123264003</v>
      </c>
      <c r="F95" s="264">
        <v>0.99341326390922491</v>
      </c>
      <c r="G95" s="264">
        <v>1.525702396610179</v>
      </c>
      <c r="H95" s="264">
        <v>1.2580912151654251</v>
      </c>
      <c r="I95" s="264">
        <v>1.104693475776112</v>
      </c>
      <c r="J95" s="264">
        <v>1.2815745644540251</v>
      </c>
      <c r="K95" s="264">
        <v>1.3395969668874961</v>
      </c>
      <c r="L95" s="264">
        <v>1.420039460957939</v>
      </c>
      <c r="M95" s="264">
        <v>1.2823125904960979</v>
      </c>
      <c r="N95" s="264">
        <v>1.392141911798122</v>
      </c>
      <c r="O95" s="264">
        <v>1.336226037277445</v>
      </c>
      <c r="P95" s="264">
        <v>1.285840978684879</v>
      </c>
      <c r="Q95" s="264">
        <v>0.83453226485414911</v>
      </c>
      <c r="R95" s="264">
        <v>0.77461748226089522</v>
      </c>
      <c r="S95" s="264">
        <v>0.80151280070656605</v>
      </c>
      <c r="T95" s="264">
        <v>0.81088778682014939</v>
      </c>
      <c r="U95" s="264">
        <v>0.73387521097706532</v>
      </c>
      <c r="V95" s="264">
        <v>0.74979363840058355</v>
      </c>
      <c r="W95" s="264">
        <v>0.48947836383717891</v>
      </c>
      <c r="DA95" s="72" t="s">
        <v>1077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4.5323456124549948E-3</v>
      </c>
      <c r="L96" s="231">
        <v>3.5582277167431789E-3</v>
      </c>
      <c r="M96" s="231">
        <v>5.7272556575710624E-3</v>
      </c>
      <c r="N96" s="231">
        <v>1.657036815057297E-3</v>
      </c>
      <c r="O96" s="231">
        <v>1.614205665758314E-4</v>
      </c>
      <c r="P96" s="231">
        <v>0</v>
      </c>
      <c r="Q96" s="231">
        <v>9.6831680789347092E-5</v>
      </c>
      <c r="R96" s="231">
        <v>0</v>
      </c>
      <c r="S96" s="231">
        <v>6.7751982301187083E-5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3.5626577195205317E-2</v>
      </c>
      <c r="C98" s="231">
        <v>2.4056054659623571E-2</v>
      </c>
      <c r="D98" s="231">
        <v>1.279917020508283E-2</v>
      </c>
      <c r="E98" s="231">
        <v>8.9013879976374624E-3</v>
      </c>
      <c r="F98" s="231">
        <v>5.9423126812667851E-3</v>
      </c>
      <c r="G98" s="231">
        <v>6.1020030765953966E-3</v>
      </c>
      <c r="H98" s="231">
        <v>5.147101235014441E-2</v>
      </c>
      <c r="I98" s="231">
        <v>1.1339397965709271E-2</v>
      </c>
      <c r="J98" s="231">
        <v>2.1362884288011561E-2</v>
      </c>
      <c r="K98" s="231">
        <v>1.6743254560273521E-2</v>
      </c>
      <c r="L98" s="231">
        <v>4.1382087908194608E-2</v>
      </c>
      <c r="M98" s="231">
        <v>2.716510324604943E-2</v>
      </c>
      <c r="N98" s="231">
        <v>1.5684852054028871E-2</v>
      </c>
      <c r="O98" s="231">
        <v>3.0845571207152259E-2</v>
      </c>
      <c r="P98" s="231">
        <v>1.26734507424189E-2</v>
      </c>
      <c r="Q98" s="231">
        <v>1.208124649453261E-2</v>
      </c>
      <c r="R98" s="231">
        <v>1.386449592728734E-2</v>
      </c>
      <c r="S98" s="231">
        <v>1.900934851806935E-2</v>
      </c>
      <c r="T98" s="231">
        <v>2.534605279509965E-2</v>
      </c>
      <c r="U98" s="231">
        <v>1.6347621102992951E-2</v>
      </c>
      <c r="V98" s="231">
        <v>1.6730559710826459E-2</v>
      </c>
      <c r="W98" s="231">
        <v>7.8709075924589082E-3</v>
      </c>
      <c r="DA98" s="73" t="s">
        <v>1080</v>
      </c>
    </row>
    <row r="99" spans="1:105" ht="12" customHeight="1" x14ac:dyDescent="0.25">
      <c r="A99" s="64" t="s">
        <v>160</v>
      </c>
      <c r="B99" s="231">
        <v>8.5236260221120352E-2</v>
      </c>
      <c r="C99" s="231">
        <v>7.6731024898813949E-2</v>
      </c>
      <c r="D99" s="231">
        <v>5.9453328867460617E-2</v>
      </c>
      <c r="E99" s="231">
        <v>5.9978352315815393E-2</v>
      </c>
      <c r="F99" s="231">
        <v>5.1973710421731427E-2</v>
      </c>
      <c r="G99" s="231">
        <v>7.3348967631287218E-2</v>
      </c>
      <c r="H99" s="231">
        <v>3.7473981517849017E-2</v>
      </c>
      <c r="I99" s="231">
        <v>4.0379837777382417E-2</v>
      </c>
      <c r="J99" s="231">
        <v>8.1189894040204949E-2</v>
      </c>
      <c r="K99" s="231">
        <v>8.6917653406518983E-2</v>
      </c>
      <c r="L99" s="231">
        <v>0.1111596776733795</v>
      </c>
      <c r="M99" s="231">
        <v>8.1716217367505131E-2</v>
      </c>
      <c r="N99" s="231">
        <v>9.3249798681994678E-2</v>
      </c>
      <c r="O99" s="231">
        <v>7.0938492725433053E-2</v>
      </c>
      <c r="P99" s="231">
        <v>8.0921074617250288E-2</v>
      </c>
      <c r="Q99" s="231">
        <v>6.1920880416133403E-2</v>
      </c>
      <c r="R99" s="231">
        <v>2.2242303030309531E-2</v>
      </c>
      <c r="S99" s="231">
        <v>2.2827185773311959E-2</v>
      </c>
      <c r="T99" s="231">
        <v>2.367292638481323E-2</v>
      </c>
      <c r="U99" s="231">
        <v>1.7829615409489449E-2</v>
      </c>
      <c r="V99" s="231">
        <v>2.913839150446651E-2</v>
      </c>
      <c r="W99" s="231">
        <v>1.615202133171292E-2</v>
      </c>
      <c r="DA99" s="73" t="s">
        <v>1081</v>
      </c>
    </row>
    <row r="100" spans="1:105" ht="12" customHeight="1" x14ac:dyDescent="0.25">
      <c r="A100" s="64" t="s">
        <v>70</v>
      </c>
      <c r="B100" s="231">
        <v>0.50936285832331829</v>
      </c>
      <c r="C100" s="231">
        <v>0.39310551136676491</v>
      </c>
      <c r="D100" s="231">
        <v>0.24229288095156579</v>
      </c>
      <c r="E100" s="231">
        <v>0.195610886720509</v>
      </c>
      <c r="F100" s="231">
        <v>0.18921370613537361</v>
      </c>
      <c r="G100" s="231">
        <v>0.25753510729800072</v>
      </c>
      <c r="H100" s="231">
        <v>0.29705490924576711</v>
      </c>
      <c r="I100" s="231">
        <v>0.20081595435038979</v>
      </c>
      <c r="J100" s="231">
        <v>0.15760373004245479</v>
      </c>
      <c r="K100" s="231">
        <v>0.13924093530036999</v>
      </c>
      <c r="L100" s="231">
        <v>0.13674752128649631</v>
      </c>
      <c r="M100" s="231">
        <v>3.2180472706751249E-2</v>
      </c>
      <c r="N100" s="231">
        <v>3.1201902911596229E-2</v>
      </c>
      <c r="O100" s="231">
        <v>7.5275157858033015E-2</v>
      </c>
      <c r="P100" s="231">
        <v>5.5098650202893479E-2</v>
      </c>
      <c r="Q100" s="231">
        <v>3.6143321444260731E-2</v>
      </c>
      <c r="R100" s="231">
        <v>2.4749746824301679E-2</v>
      </c>
      <c r="S100" s="231">
        <v>1.6722719115404291E-2</v>
      </c>
      <c r="T100" s="231">
        <v>1.63474208509009E-2</v>
      </c>
      <c r="U100" s="231">
        <v>1.8477993202341701E-2</v>
      </c>
      <c r="V100" s="231">
        <v>1.6862085438644859E-2</v>
      </c>
      <c r="W100" s="231">
        <v>4.5675697617556686E-3</v>
      </c>
      <c r="DA100" s="73" t="s">
        <v>1082</v>
      </c>
    </row>
    <row r="101" spans="1:105" ht="12" customHeight="1" x14ac:dyDescent="0.25">
      <c r="A101" s="64" t="s">
        <v>34</v>
      </c>
      <c r="B101" s="231">
        <v>5.3695247214261339E-2</v>
      </c>
      <c r="C101" s="231">
        <v>5.0794255307035283E-2</v>
      </c>
      <c r="D101" s="231">
        <v>3.0706637645049072E-2</v>
      </c>
      <c r="E101" s="231">
        <v>2.585367532105683E-2</v>
      </c>
      <c r="F101" s="231">
        <v>2.22831181859868E-2</v>
      </c>
      <c r="G101" s="231">
        <v>6.8823493900961444E-2</v>
      </c>
      <c r="H101" s="231">
        <v>4.0833058210154149E-2</v>
      </c>
      <c r="I101" s="231">
        <v>0.27452417642325322</v>
      </c>
      <c r="J101" s="231">
        <v>0.27893329113309728</v>
      </c>
      <c r="K101" s="231">
        <v>0.20132172042933269</v>
      </c>
      <c r="L101" s="231">
        <v>0.2313383206417379</v>
      </c>
      <c r="M101" s="231">
        <v>0.24260167847764511</v>
      </c>
      <c r="N101" s="231">
        <v>0.23550333693677961</v>
      </c>
      <c r="O101" s="231">
        <v>0.25433051617374858</v>
      </c>
      <c r="P101" s="231">
        <v>0.22879382493995881</v>
      </c>
      <c r="Q101" s="231">
        <v>0.1245273531500848</v>
      </c>
      <c r="R101" s="231">
        <v>9.7400234275207498E-2</v>
      </c>
      <c r="S101" s="231">
        <v>0.1070391773096301</v>
      </c>
      <c r="T101" s="231">
        <v>9.4024097997621889E-2</v>
      </c>
      <c r="U101" s="231">
        <v>7.9137068906086891E-2</v>
      </c>
      <c r="V101" s="231">
        <v>4.2120202965200637E-2</v>
      </c>
      <c r="W101" s="231">
        <v>4.3191449146418023E-2</v>
      </c>
      <c r="DA101" s="73" t="s">
        <v>1083</v>
      </c>
    </row>
    <row r="102" spans="1:105" ht="12" customHeight="1" x14ac:dyDescent="0.25">
      <c r="A102" s="64" t="s">
        <v>162</v>
      </c>
      <c r="B102" s="231">
        <v>0.90753448193927255</v>
      </c>
      <c r="C102" s="231">
        <v>0.90172557147956989</v>
      </c>
      <c r="D102" s="231">
        <v>0.62814047755684776</v>
      </c>
      <c r="E102" s="231">
        <v>0.65426400997138157</v>
      </c>
      <c r="F102" s="231">
        <v>0.72400041648486624</v>
      </c>
      <c r="G102" s="231">
        <v>1.119892824703334</v>
      </c>
      <c r="H102" s="231">
        <v>0.83125825384150998</v>
      </c>
      <c r="I102" s="231">
        <v>0.57763410925937686</v>
      </c>
      <c r="J102" s="231">
        <v>0.74248476495025661</v>
      </c>
      <c r="K102" s="231">
        <v>0.87403206010078915</v>
      </c>
      <c r="L102" s="231">
        <v>0.88816614432993013</v>
      </c>
      <c r="M102" s="231">
        <v>0.89291241409496824</v>
      </c>
      <c r="N102" s="231">
        <v>1.0148449843986651</v>
      </c>
      <c r="O102" s="231">
        <v>0.90465234929109772</v>
      </c>
      <c r="P102" s="231">
        <v>0.90835397818235786</v>
      </c>
      <c r="Q102" s="231">
        <v>0.5997626316683482</v>
      </c>
      <c r="R102" s="231">
        <v>0.61636070220378925</v>
      </c>
      <c r="S102" s="231">
        <v>0.63584661800784925</v>
      </c>
      <c r="T102" s="231">
        <v>0.65149728879171365</v>
      </c>
      <c r="U102" s="231">
        <v>0.6020829123561543</v>
      </c>
      <c r="V102" s="231">
        <v>0.6449423987814451</v>
      </c>
      <c r="W102" s="231">
        <v>0.41769641600483332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1.68089974777564E-2</v>
      </c>
      <c r="L104" s="231">
        <v>7.6874814014577511E-3</v>
      </c>
      <c r="M104" s="231">
        <v>9.4489456076979605E-6</v>
      </c>
      <c r="N104" s="231">
        <v>0</v>
      </c>
      <c r="O104" s="231">
        <v>2.2529455404803759E-5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1087</v>
      </c>
    </row>
    <row r="106" spans="1:105" ht="12" customHeight="1" x14ac:dyDescent="0.25">
      <c r="A106" s="60" t="s">
        <v>1038</v>
      </c>
      <c r="B106" s="264">
        <v>2.423802500108478</v>
      </c>
      <c r="C106" s="264">
        <v>1.824897636364996</v>
      </c>
      <c r="D106" s="264">
        <v>1.10108851026042</v>
      </c>
      <c r="E106" s="264">
        <v>0.99541980421484899</v>
      </c>
      <c r="F106" s="264">
        <v>0.81145542797777392</v>
      </c>
      <c r="G106" s="264">
        <v>1.8347587370601091</v>
      </c>
      <c r="H106" s="264">
        <v>2.200399278247275</v>
      </c>
      <c r="I106" s="264">
        <v>2.5964355370351582</v>
      </c>
      <c r="J106" s="264">
        <v>3.1766879683311742</v>
      </c>
      <c r="K106" s="264">
        <v>2.4688119101138448</v>
      </c>
      <c r="L106" s="264">
        <v>2.2867834695986491</v>
      </c>
      <c r="M106" s="264">
        <v>1.315922427825037</v>
      </c>
      <c r="N106" s="264">
        <v>1.610860531314769</v>
      </c>
      <c r="O106" s="264">
        <v>2.235476360102699</v>
      </c>
      <c r="P106" s="264">
        <v>1.955799651587236</v>
      </c>
      <c r="Q106" s="264">
        <v>0.99238856417004495</v>
      </c>
      <c r="R106" s="264">
        <v>0.93264628201155741</v>
      </c>
      <c r="S106" s="264">
        <v>0.79829495340981826</v>
      </c>
      <c r="T106" s="264">
        <v>0.53133096208523523</v>
      </c>
      <c r="U106" s="264">
        <v>0.65608086195166937</v>
      </c>
      <c r="V106" s="264">
        <v>0.76789322029255247</v>
      </c>
      <c r="W106" s="264">
        <v>0.52338550691125318</v>
      </c>
      <c r="DA106" s="72" t="s">
        <v>1088</v>
      </c>
    </row>
    <row r="107" spans="1:105" ht="12" customHeight="1" x14ac:dyDescent="0.25">
      <c r="A107" s="132" t="s">
        <v>1040</v>
      </c>
      <c r="B107" s="318">
        <v>4.6270340876843488</v>
      </c>
      <c r="C107" s="318">
        <v>3.901146615330477</v>
      </c>
      <c r="D107" s="318">
        <v>2.4611178023614619</v>
      </c>
      <c r="E107" s="318">
        <v>2.3626853206077039</v>
      </c>
      <c r="F107" s="318">
        <v>2.290191447418239</v>
      </c>
      <c r="G107" s="318">
        <v>4.2707816801468441</v>
      </c>
      <c r="H107" s="318">
        <v>4.0237673709408961</v>
      </c>
      <c r="I107" s="318">
        <v>3.8786485757922908</v>
      </c>
      <c r="J107" s="318">
        <v>4.7962578379296943</v>
      </c>
      <c r="K107" s="318">
        <v>4.4177233870736288</v>
      </c>
      <c r="L107" s="318">
        <v>4.3625991141648779</v>
      </c>
      <c r="M107" s="318">
        <v>3.3182246165517459</v>
      </c>
      <c r="N107" s="318">
        <v>3.8638925038191361</v>
      </c>
      <c r="O107" s="318">
        <v>4.2881047814915156</v>
      </c>
      <c r="P107" s="318">
        <v>3.974962659652054</v>
      </c>
      <c r="Q107" s="318">
        <v>2.2202457000107101</v>
      </c>
      <c r="R107" s="318">
        <v>2.1893946774759732</v>
      </c>
      <c r="S107" s="318">
        <v>2.0738722598911949</v>
      </c>
      <c r="T107" s="318">
        <v>1.8225800369520271</v>
      </c>
      <c r="U107" s="318">
        <v>1.889106536048452</v>
      </c>
      <c r="V107" s="318">
        <v>2.0912656493641522</v>
      </c>
      <c r="W107" s="318">
        <v>1.376571440887588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90.339705076636491</v>
      </c>
      <c r="C110" s="225">
        <v>120.7880695654232</v>
      </c>
      <c r="D110" s="225">
        <v>160.92299361245159</v>
      </c>
      <c r="E110" s="225">
        <v>155.16370609949311</v>
      </c>
      <c r="F110" s="225">
        <v>135.1718507313</v>
      </c>
      <c r="G110" s="225">
        <v>86.671820496528895</v>
      </c>
      <c r="H110" s="225">
        <v>80.667556491122369</v>
      </c>
      <c r="I110" s="225">
        <v>71.071991376392603</v>
      </c>
      <c r="J110" s="225">
        <v>53.83921973271211</v>
      </c>
      <c r="K110" s="225">
        <v>68.534931339341085</v>
      </c>
      <c r="L110" s="225">
        <v>68.6784255324892</v>
      </c>
      <c r="M110" s="225">
        <v>73.523525493260522</v>
      </c>
      <c r="N110" s="225">
        <v>63.093020931117017</v>
      </c>
      <c r="O110" s="225">
        <v>53.073949044990137</v>
      </c>
      <c r="P110" s="225">
        <v>60.326741186586418</v>
      </c>
      <c r="Q110" s="225">
        <v>128.11120664946981</v>
      </c>
      <c r="R110" s="225">
        <v>140.70793923760391</v>
      </c>
      <c r="S110" s="225">
        <v>137.34594439667521</v>
      </c>
      <c r="T110" s="225">
        <v>143.11837202636849</v>
      </c>
      <c r="U110" s="225">
        <v>156.13642877615371</v>
      </c>
      <c r="V110" s="225">
        <v>153.4049871023216</v>
      </c>
      <c r="W110" s="225">
        <v>168.63448803335081</v>
      </c>
      <c r="DA110" s="89" t="s">
        <v>1090</v>
      </c>
    </row>
    <row r="111" spans="1:105" ht="12" customHeight="1" x14ac:dyDescent="0.25">
      <c r="A111" s="55" t="s">
        <v>92</v>
      </c>
      <c r="B111" s="261">
        <v>0.75469897128175456</v>
      </c>
      <c r="C111" s="261">
        <v>0.97042451337746927</v>
      </c>
      <c r="D111" s="261">
        <v>1.2494895669773709</v>
      </c>
      <c r="E111" s="261">
        <v>1.1959524448769689</v>
      </c>
      <c r="F111" s="261">
        <v>0.99277855674432014</v>
      </c>
      <c r="G111" s="261">
        <v>0.70851184499740238</v>
      </c>
      <c r="H111" s="261">
        <v>0.70523506607849606</v>
      </c>
      <c r="I111" s="261">
        <v>0.65382639093647255</v>
      </c>
      <c r="J111" s="261">
        <v>0.50778157742096552</v>
      </c>
      <c r="K111" s="261">
        <v>0.61074798996228796</v>
      </c>
      <c r="L111" s="261">
        <v>0.59225365117618978</v>
      </c>
      <c r="M111" s="261">
        <v>0.58072477582239401</v>
      </c>
      <c r="N111" s="261">
        <v>0.51630058685213309</v>
      </c>
      <c r="O111" s="261">
        <v>0.46747046427226913</v>
      </c>
      <c r="P111" s="261">
        <v>0.52160390763809095</v>
      </c>
      <c r="Q111" s="261">
        <v>1.0330063989813001</v>
      </c>
      <c r="R111" s="261">
        <v>1.0275153647503059</v>
      </c>
      <c r="S111" s="261">
        <v>0.99989953333099624</v>
      </c>
      <c r="T111" s="261">
        <v>0.89240430391107173</v>
      </c>
      <c r="U111" s="261">
        <v>0.99952127147797865</v>
      </c>
      <c r="V111" s="261">
        <v>0.97387294749205022</v>
      </c>
      <c r="W111" s="261">
        <v>1.078654725384447</v>
      </c>
      <c r="DA111" s="67" t="s">
        <v>1091</v>
      </c>
    </row>
    <row r="112" spans="1:105" ht="12" customHeight="1" x14ac:dyDescent="0.25">
      <c r="A112" s="202" t="s">
        <v>93</v>
      </c>
      <c r="B112" s="226">
        <v>6.0225913919458627</v>
      </c>
      <c r="C112" s="226">
        <v>7.7441079731092719</v>
      </c>
      <c r="D112" s="226">
        <v>9.971081711723544</v>
      </c>
      <c r="E112" s="226">
        <v>9.543848837450744</v>
      </c>
      <c r="F112" s="226">
        <v>7.9224960116244558</v>
      </c>
      <c r="G112" s="226">
        <v>5.6540123958642479</v>
      </c>
      <c r="H112" s="226">
        <v>5.6278632936907078</v>
      </c>
      <c r="I112" s="226">
        <v>5.2176156901252</v>
      </c>
      <c r="J112" s="226">
        <v>4.0521599651452096</v>
      </c>
      <c r="K112" s="226">
        <v>4.8738447075766418</v>
      </c>
      <c r="L112" s="226">
        <v>4.726257590313562</v>
      </c>
      <c r="M112" s="226">
        <v>4.634255735127959</v>
      </c>
      <c r="N112" s="226">
        <v>4.1201427169713014</v>
      </c>
      <c r="O112" s="226">
        <v>3.7304722826553669</v>
      </c>
      <c r="P112" s="226">
        <v>4.1624638745846383</v>
      </c>
      <c r="Q112" s="226">
        <v>8.2435191819111733</v>
      </c>
      <c r="R112" s="226">
        <v>8.1997000477253863</v>
      </c>
      <c r="S112" s="226">
        <v>7.9793222879612662</v>
      </c>
      <c r="T112" s="226">
        <v>7.1214970251546132</v>
      </c>
      <c r="U112" s="226">
        <v>7.9763037114604716</v>
      </c>
      <c r="V112" s="226">
        <v>7.771626905033739</v>
      </c>
      <c r="W112" s="226">
        <v>8.607798488116412</v>
      </c>
      <c r="DA112" s="174" t="s">
        <v>1092</v>
      </c>
    </row>
    <row r="113" spans="1:105" ht="12" customHeight="1" x14ac:dyDescent="0.25">
      <c r="A113" s="202" t="s">
        <v>94</v>
      </c>
      <c r="B113" s="226">
        <v>7.3842482227487451</v>
      </c>
      <c r="C113" s="226">
        <v>9.4949851012108244</v>
      </c>
      <c r="D113" s="226">
        <v>12.22545871319489</v>
      </c>
      <c r="E113" s="226">
        <v>11.70163210978829</v>
      </c>
      <c r="F113" s="226">
        <v>9.7137051621678019</v>
      </c>
      <c r="G113" s="226">
        <v>6.93233664189703</v>
      </c>
      <c r="H113" s="226">
        <v>6.9002754495156804</v>
      </c>
      <c r="I113" s="226">
        <v>6.397274342456222</v>
      </c>
      <c r="J113" s="226">
        <v>4.9683189633174596</v>
      </c>
      <c r="K113" s="226">
        <v>5.9757796565787151</v>
      </c>
      <c r="L113" s="226">
        <v>5.7948243439191289</v>
      </c>
      <c r="M113" s="226">
        <v>5.6820216496250397</v>
      </c>
      <c r="N113" s="226">
        <v>5.0516720387096807</v>
      </c>
      <c r="O113" s="226">
        <v>4.5739004243339787</v>
      </c>
      <c r="P113" s="226">
        <v>5.1035616510962782</v>
      </c>
      <c r="Q113" s="226">
        <v>10.10730894837535</v>
      </c>
      <c r="R113" s="226">
        <v>10.05358267961893</v>
      </c>
      <c r="S113" s="226">
        <v>9.7833793775905349</v>
      </c>
      <c r="T113" s="226">
        <v>8.7316070988368857</v>
      </c>
      <c r="U113" s="226">
        <v>9.7796783265461258</v>
      </c>
      <c r="V113" s="226">
        <v>9.5287258302310498</v>
      </c>
      <c r="W113" s="226">
        <v>10.553948715939111</v>
      </c>
      <c r="DA113" s="174" t="s">
        <v>1093</v>
      </c>
    </row>
    <row r="114" spans="1:105" ht="12" customHeight="1" x14ac:dyDescent="0.25">
      <c r="A114" s="202" t="s">
        <v>95</v>
      </c>
      <c r="B114" s="226">
        <v>13.67363154068688</v>
      </c>
      <c r="C114" s="226">
        <v>17.58214564866557</v>
      </c>
      <c r="D114" s="226">
        <v>22.638244655036821</v>
      </c>
      <c r="E114" s="226">
        <v>21.668259390440031</v>
      </c>
      <c r="F114" s="226">
        <v>17.987156075437088</v>
      </c>
      <c r="G114" s="226">
        <v>12.836813457229299</v>
      </c>
      <c r="H114" s="226">
        <v>12.777444795971791</v>
      </c>
      <c r="I114" s="226">
        <v>11.84602272089854</v>
      </c>
      <c r="J114" s="226">
        <v>9.1999836451491817</v>
      </c>
      <c r="K114" s="226">
        <v>11.06552850439979</v>
      </c>
      <c r="L114" s="226">
        <v>10.730448182612349</v>
      </c>
      <c r="M114" s="226">
        <v>10.52156808648796</v>
      </c>
      <c r="N114" s="226">
        <v>9.3543310081190629</v>
      </c>
      <c r="O114" s="226">
        <v>8.4696271332619624</v>
      </c>
      <c r="P114" s="226">
        <v>9.450416543052409</v>
      </c>
      <c r="Q114" s="226">
        <v>18.716003885433629</v>
      </c>
      <c r="R114" s="226">
        <v>18.616517359402721</v>
      </c>
      <c r="S114" s="226">
        <v>18.116173887520091</v>
      </c>
      <c r="T114" s="226">
        <v>16.168575950592601</v>
      </c>
      <c r="U114" s="226">
        <v>18.109320541482969</v>
      </c>
      <c r="V114" s="226">
        <v>17.644624357752761</v>
      </c>
      <c r="W114" s="226">
        <v>19.543059995799791</v>
      </c>
      <c r="DA114" s="174" t="s">
        <v>1094</v>
      </c>
    </row>
    <row r="115" spans="1:105" ht="12" customHeight="1" x14ac:dyDescent="0.25">
      <c r="A115" s="56" t="s">
        <v>96</v>
      </c>
      <c r="B115" s="262">
        <v>3.5360240515987051</v>
      </c>
      <c r="C115" s="262">
        <v>4.805698868276826</v>
      </c>
      <c r="D115" s="262">
        <v>6.4694313529539729</v>
      </c>
      <c r="E115" s="262">
        <v>6.3049008554756512</v>
      </c>
      <c r="F115" s="262">
        <v>5.6554434986703814</v>
      </c>
      <c r="G115" s="262">
        <v>3.4772813529579989</v>
      </c>
      <c r="H115" s="262">
        <v>3.135122491961051</v>
      </c>
      <c r="I115" s="262">
        <v>2.707199738463522</v>
      </c>
      <c r="J115" s="262">
        <v>2.0580051506518728</v>
      </c>
      <c r="K115" s="262">
        <v>2.646399267563321</v>
      </c>
      <c r="L115" s="262">
        <v>2.672907372133233</v>
      </c>
      <c r="M115" s="262">
        <v>2.9736385173476001</v>
      </c>
      <c r="N115" s="262">
        <v>2.5264598340187741</v>
      </c>
      <c r="O115" s="262">
        <v>2.0556929054742969</v>
      </c>
      <c r="P115" s="262">
        <v>2.3560491116518021</v>
      </c>
      <c r="Q115" s="262">
        <v>5.1017662434254509</v>
      </c>
      <c r="R115" s="262">
        <v>6.1243987579083354</v>
      </c>
      <c r="S115" s="262">
        <v>5.8898897764327334</v>
      </c>
      <c r="T115" s="262">
        <v>6.6528414462237979</v>
      </c>
      <c r="U115" s="262">
        <v>7.2742319456238924</v>
      </c>
      <c r="V115" s="262">
        <v>7.323339083004063</v>
      </c>
      <c r="W115" s="262">
        <v>8.0038127709959674</v>
      </c>
      <c r="DA115" s="68" t="s">
        <v>1095</v>
      </c>
    </row>
    <row r="116" spans="1:105" ht="12" customHeight="1" x14ac:dyDescent="0.25">
      <c r="A116" s="37" t="s">
        <v>160</v>
      </c>
      <c r="B116" s="228">
        <v>0.1821648771892708</v>
      </c>
      <c r="C116" s="228">
        <v>0.24942569367654299</v>
      </c>
      <c r="D116" s="228">
        <v>0.38738265577337211</v>
      </c>
      <c r="E116" s="228">
        <v>0.37893710728374608</v>
      </c>
      <c r="F116" s="228">
        <v>0.29436122455705649</v>
      </c>
      <c r="G116" s="228">
        <v>0.1462337364494371</v>
      </c>
      <c r="H116" s="228">
        <v>7.4242901242183079E-2</v>
      </c>
      <c r="I116" s="228">
        <v>7.2517900009187175E-2</v>
      </c>
      <c r="J116" s="228">
        <v>8.3728064868925464E-2</v>
      </c>
      <c r="K116" s="228">
        <v>0.12895831160217411</v>
      </c>
      <c r="L116" s="228">
        <v>0.1756697893328435</v>
      </c>
      <c r="M116" s="228">
        <v>0.18080992598623841</v>
      </c>
      <c r="N116" s="228">
        <v>0.14828135491731859</v>
      </c>
      <c r="O116" s="228">
        <v>8.5646106387013574E-2</v>
      </c>
      <c r="P116" s="228">
        <v>0.11765446880327041</v>
      </c>
      <c r="Q116" s="228">
        <v>0.32611758332524338</v>
      </c>
      <c r="R116" s="228">
        <v>0.14435814128384419</v>
      </c>
      <c r="S116" s="228">
        <v>0.1483078878287046</v>
      </c>
      <c r="T116" s="228">
        <v>0.1910422182847773</v>
      </c>
      <c r="U116" s="228">
        <v>0.1583768130344976</v>
      </c>
      <c r="V116" s="228">
        <v>0.23188156768630341</v>
      </c>
      <c r="W116" s="228">
        <v>0.21395503901494289</v>
      </c>
      <c r="DA116" s="69" t="s">
        <v>1096</v>
      </c>
    </row>
    <row r="117" spans="1:105" ht="12" customHeight="1" x14ac:dyDescent="0.25">
      <c r="A117" s="37" t="s">
        <v>162</v>
      </c>
      <c r="B117" s="228">
        <v>1.9395607810410691</v>
      </c>
      <c r="C117" s="228">
        <v>2.931194083081321</v>
      </c>
      <c r="D117" s="228">
        <v>4.092802388528713</v>
      </c>
      <c r="E117" s="228">
        <v>4.1335732271032271</v>
      </c>
      <c r="F117" s="228">
        <v>4.1004894098766238</v>
      </c>
      <c r="G117" s="228">
        <v>2.232698256947629</v>
      </c>
      <c r="H117" s="228">
        <v>1.6468766313851559</v>
      </c>
      <c r="I117" s="228">
        <v>1.037369511192791</v>
      </c>
      <c r="J117" s="228">
        <v>0.76569643671611642</v>
      </c>
      <c r="K117" s="228">
        <v>1.296787181190904</v>
      </c>
      <c r="L117" s="228">
        <v>1.403602122034286</v>
      </c>
      <c r="M117" s="228">
        <v>1.975708527704136</v>
      </c>
      <c r="N117" s="228">
        <v>1.613757792988515</v>
      </c>
      <c r="O117" s="228">
        <v>1.09221310425262</v>
      </c>
      <c r="P117" s="228">
        <v>1.3206930987246239</v>
      </c>
      <c r="Q117" s="228">
        <v>3.158759027552656</v>
      </c>
      <c r="R117" s="228">
        <v>4.0003359908052563</v>
      </c>
      <c r="S117" s="228">
        <v>4.1310860583620386</v>
      </c>
      <c r="T117" s="228">
        <v>5.2576299707979306</v>
      </c>
      <c r="U117" s="228">
        <v>5.3481788951401157</v>
      </c>
      <c r="V117" s="228">
        <v>5.1324128332163639</v>
      </c>
      <c r="W117" s="228">
        <v>5.5329454529167883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1.414298393368365</v>
      </c>
      <c r="C120" s="228">
        <v>1.625079091518963</v>
      </c>
      <c r="D120" s="228">
        <v>1.989246308651887</v>
      </c>
      <c r="E120" s="228">
        <v>1.7923905210886779</v>
      </c>
      <c r="F120" s="228">
        <v>1.2605928642366999</v>
      </c>
      <c r="G120" s="228">
        <v>1.0983493595609339</v>
      </c>
      <c r="H120" s="228">
        <v>1.414002959333712</v>
      </c>
      <c r="I120" s="228">
        <v>1.597312327261543</v>
      </c>
      <c r="J120" s="228">
        <v>1.2085806490668309</v>
      </c>
      <c r="K120" s="228">
        <v>1.220653774770242</v>
      </c>
      <c r="L120" s="228">
        <v>1.0936354607661041</v>
      </c>
      <c r="M120" s="228">
        <v>0.81712006365722589</v>
      </c>
      <c r="N120" s="228">
        <v>0.76442068611294056</v>
      </c>
      <c r="O120" s="228">
        <v>0.87783369483466445</v>
      </c>
      <c r="P120" s="228">
        <v>0.91770154412390759</v>
      </c>
      <c r="Q120" s="228">
        <v>1.6168896325475519</v>
      </c>
      <c r="R120" s="228">
        <v>1.979704625819235</v>
      </c>
      <c r="S120" s="228">
        <v>1.6104958302419901</v>
      </c>
      <c r="T120" s="228">
        <v>1.2041692571410889</v>
      </c>
      <c r="U120" s="228">
        <v>1.767676237449278</v>
      </c>
      <c r="V120" s="228">
        <v>1.9590446821013949</v>
      </c>
      <c r="W120" s="228">
        <v>2.2569122790642369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22.841558865567521</v>
      </c>
      <c r="C121" s="263">
        <f t="shared" si="4"/>
        <v>31.657569466752332</v>
      </c>
      <c r="D121" s="263">
        <f t="shared" si="4"/>
        <v>43.477909373864819</v>
      </c>
      <c r="E121" s="263">
        <f t="shared" si="4"/>
        <v>42.066318064778542</v>
      </c>
      <c r="F121" s="263">
        <f t="shared" si="4"/>
        <v>37.882971397185173</v>
      </c>
      <c r="G121" s="263">
        <f t="shared" si="4"/>
        <v>22.27137359242866</v>
      </c>
      <c r="H121" s="263">
        <f t="shared" si="4"/>
        <v>19.405935290997665</v>
      </c>
      <c r="I121" s="263">
        <f t="shared" si="4"/>
        <v>16.391210332560348</v>
      </c>
      <c r="J121" s="263">
        <f t="shared" si="4"/>
        <v>11.94412118598953</v>
      </c>
      <c r="K121" s="263">
        <f t="shared" si="4"/>
        <v>16.299715791623466</v>
      </c>
      <c r="L121" s="263">
        <f t="shared" si="4"/>
        <v>16.965150787840113</v>
      </c>
      <c r="M121" s="263">
        <f t="shared" si="4"/>
        <v>19.744738607068573</v>
      </c>
      <c r="N121" s="263">
        <f t="shared" si="4"/>
        <v>16.367921357138155</v>
      </c>
      <c r="O121" s="263">
        <f t="shared" si="4"/>
        <v>12.820129330098474</v>
      </c>
      <c r="P121" s="263">
        <f t="shared" si="4"/>
        <v>14.848888611197808</v>
      </c>
      <c r="Q121" s="263">
        <f t="shared" si="4"/>
        <v>33.792459821213534</v>
      </c>
      <c r="R121" s="263">
        <f t="shared" si="4"/>
        <v>39.425938361405372</v>
      </c>
      <c r="S121" s="263">
        <f t="shared" si="4"/>
        <v>38.806772209965558</v>
      </c>
      <c r="T121" s="263">
        <f t="shared" si="4"/>
        <v>44.218985034580676</v>
      </c>
      <c r="U121" s="263">
        <f t="shared" si="4"/>
        <v>47.313114879327252</v>
      </c>
      <c r="V121" s="263">
        <f t="shared" si="4"/>
        <v>46.201497183497821</v>
      </c>
      <c r="W121" s="263">
        <f t="shared" si="4"/>
        <v>50.750845013367858</v>
      </c>
      <c r="DA121" s="70"/>
    </row>
    <row r="122" spans="1:105" ht="12" customHeight="1" x14ac:dyDescent="0.25">
      <c r="A122" s="60" t="s">
        <v>1054</v>
      </c>
      <c r="B122" s="264">
        <v>22.809377790748339</v>
      </c>
      <c r="C122" s="264">
        <v>31.616189651674102</v>
      </c>
      <c r="D122" s="264">
        <v>43.424629962111553</v>
      </c>
      <c r="E122" s="264">
        <v>42.015321526326389</v>
      </c>
      <c r="F122" s="264">
        <v>37.840638384647463</v>
      </c>
      <c r="G122" s="264">
        <v>22.241161980167661</v>
      </c>
      <c r="H122" s="264">
        <v>19.375863403675439</v>
      </c>
      <c r="I122" s="264">
        <v>16.363330559556619</v>
      </c>
      <c r="J122" s="264">
        <v>11.92246890136135</v>
      </c>
      <c r="K122" s="264">
        <v>16.273672922203279</v>
      </c>
      <c r="L122" s="264">
        <v>16.93989653444148</v>
      </c>
      <c r="M122" s="264">
        <v>19.71997595577152</v>
      </c>
      <c r="N122" s="264">
        <v>16.345905813925661</v>
      </c>
      <c r="O122" s="264">
        <v>12.800195949295061</v>
      </c>
      <c r="P122" s="264">
        <v>14.826646929392981</v>
      </c>
      <c r="Q122" s="264">
        <v>33.748888947179793</v>
      </c>
      <c r="R122" s="264">
        <v>39.371937282746408</v>
      </c>
      <c r="S122" s="264">
        <v>38.758107628710178</v>
      </c>
      <c r="T122" s="264">
        <v>44.170807998289192</v>
      </c>
      <c r="U122" s="264">
        <v>47.254087636009068</v>
      </c>
      <c r="V122" s="264">
        <v>46.139049693888083</v>
      </c>
      <c r="W122" s="264">
        <v>50.681678619610437</v>
      </c>
      <c r="DA122" s="72" t="s">
        <v>1101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5.5059776851279003E-2</v>
      </c>
      <c r="L123" s="231">
        <v>4.2446714351832192E-2</v>
      </c>
      <c r="M123" s="231">
        <v>8.8076296448250047E-2</v>
      </c>
      <c r="N123" s="231">
        <v>1.945618293622764E-2</v>
      </c>
      <c r="O123" s="231">
        <v>1.5463064068312691E-3</v>
      </c>
      <c r="P123" s="231">
        <v>0</v>
      </c>
      <c r="Q123" s="231">
        <v>3.9159200658342172E-3</v>
      </c>
      <c r="R123" s="231">
        <v>0</v>
      </c>
      <c r="S123" s="231">
        <v>3.2762279277049671E-3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0.51061440108587564</v>
      </c>
      <c r="C125" s="231">
        <v>0.5258256753581303</v>
      </c>
      <c r="D125" s="231">
        <v>0.57099189967430153</v>
      </c>
      <c r="E125" s="231">
        <v>0.39592566979454058</v>
      </c>
      <c r="F125" s="231">
        <v>0.22635182507576071</v>
      </c>
      <c r="G125" s="231">
        <v>8.8952890899020698E-2</v>
      </c>
      <c r="H125" s="231">
        <v>0.79270508570728482</v>
      </c>
      <c r="I125" s="231">
        <v>0.16796543233760361</v>
      </c>
      <c r="J125" s="231">
        <v>0.19873859128571661</v>
      </c>
      <c r="K125" s="231">
        <v>0.20340016818652831</v>
      </c>
      <c r="L125" s="231">
        <v>0.49365408977514458</v>
      </c>
      <c r="M125" s="231">
        <v>0.41775709512522008</v>
      </c>
      <c r="N125" s="231">
        <v>0.18416449659888781</v>
      </c>
      <c r="O125" s="231">
        <v>0.29548096250537509</v>
      </c>
      <c r="P125" s="231">
        <v>0.14613376198904621</v>
      </c>
      <c r="Q125" s="231">
        <v>0.48857145907803201</v>
      </c>
      <c r="R125" s="231">
        <v>0.70469886957985972</v>
      </c>
      <c r="S125" s="231">
        <v>0.91921972445793099</v>
      </c>
      <c r="T125" s="231">
        <v>1.3806542036070391</v>
      </c>
      <c r="U125" s="231">
        <v>1.052620266615385</v>
      </c>
      <c r="V125" s="231">
        <v>1.0295261074113999</v>
      </c>
      <c r="W125" s="231">
        <v>0.81497128068841229</v>
      </c>
      <c r="DA125" s="73" t="s">
        <v>1104</v>
      </c>
    </row>
    <row r="126" spans="1:105" ht="12" customHeight="1" x14ac:dyDescent="0.25">
      <c r="A126" s="64" t="s">
        <v>160</v>
      </c>
      <c r="B126" s="231">
        <v>1.2216402862710201</v>
      </c>
      <c r="C126" s="231">
        <v>1.6772136395275259</v>
      </c>
      <c r="D126" s="231">
        <v>2.652310161365858</v>
      </c>
      <c r="E126" s="231">
        <v>2.667782745804911</v>
      </c>
      <c r="F126" s="231">
        <v>1.9797585285279979</v>
      </c>
      <c r="G126" s="231">
        <v>1.0692558875113001</v>
      </c>
      <c r="H126" s="231">
        <v>0.57713680719583449</v>
      </c>
      <c r="I126" s="231">
        <v>0.59812848358533666</v>
      </c>
      <c r="J126" s="231">
        <v>0.75530836335812079</v>
      </c>
      <c r="K126" s="231">
        <v>1.05589180751102</v>
      </c>
      <c r="L126" s="231">
        <v>1.326043036380584</v>
      </c>
      <c r="M126" s="231">
        <v>1.256668501601758</v>
      </c>
      <c r="N126" s="231">
        <v>1.0948973042946859</v>
      </c>
      <c r="O126" s="231">
        <v>0.67954566211214207</v>
      </c>
      <c r="P126" s="231">
        <v>0.93307665752272273</v>
      </c>
      <c r="Q126" s="231">
        <v>2.5041103917544909</v>
      </c>
      <c r="R126" s="231">
        <v>1.130522586938258</v>
      </c>
      <c r="S126" s="231">
        <v>1.103835799356734</v>
      </c>
      <c r="T126" s="231">
        <v>1.2895153967008011</v>
      </c>
      <c r="U126" s="231">
        <v>1.148045602950176</v>
      </c>
      <c r="V126" s="231">
        <v>1.7930502804643429</v>
      </c>
      <c r="W126" s="231">
        <v>1.672416218305558</v>
      </c>
      <c r="DA126" s="73" t="s">
        <v>1105</v>
      </c>
    </row>
    <row r="127" spans="1:105" ht="12" customHeight="1" x14ac:dyDescent="0.25">
      <c r="A127" s="64" t="s">
        <v>70</v>
      </c>
      <c r="B127" s="231">
        <v>7.3003928896417776</v>
      </c>
      <c r="C127" s="231">
        <v>8.5926380666390951</v>
      </c>
      <c r="D127" s="231">
        <v>10.80908138225657</v>
      </c>
      <c r="E127" s="231">
        <v>8.7005949369330953</v>
      </c>
      <c r="F127" s="231">
        <v>7.2074409426668193</v>
      </c>
      <c r="G127" s="231">
        <v>3.7542577436602009</v>
      </c>
      <c r="H127" s="231">
        <v>4.5749427987066751</v>
      </c>
      <c r="I127" s="231">
        <v>2.974596949040222</v>
      </c>
      <c r="J127" s="231">
        <v>1.4661851306094049</v>
      </c>
      <c r="K127" s="231">
        <v>1.6915247604096679</v>
      </c>
      <c r="L127" s="231">
        <v>1.6312848520222869</v>
      </c>
      <c r="M127" s="231">
        <v>0.49488568756623119</v>
      </c>
      <c r="N127" s="231">
        <v>0.36635874682448671</v>
      </c>
      <c r="O127" s="231">
        <v>0.72108815710562157</v>
      </c>
      <c r="P127" s="231">
        <v>0.63532602116939751</v>
      </c>
      <c r="Q127" s="231">
        <v>1.4616534230917499</v>
      </c>
      <c r="R127" s="231">
        <v>1.2579699039145349</v>
      </c>
      <c r="S127" s="231">
        <v>0.80864703189788878</v>
      </c>
      <c r="T127" s="231">
        <v>0.8904792986264648</v>
      </c>
      <c r="U127" s="231">
        <v>1.189794527816967</v>
      </c>
      <c r="V127" s="231">
        <v>1.037619630456998</v>
      </c>
      <c r="W127" s="231">
        <v>0.47293633353517439</v>
      </c>
      <c r="DA127" s="73" t="s">
        <v>1106</v>
      </c>
    </row>
    <row r="128" spans="1:105" ht="12" customHeight="1" x14ac:dyDescent="0.25">
      <c r="A128" s="64" t="s">
        <v>34</v>
      </c>
      <c r="B128" s="231">
        <v>0.76958183064406127</v>
      </c>
      <c r="C128" s="231">
        <v>1.1102786379166409</v>
      </c>
      <c r="D128" s="231">
        <v>1.3698732871443611</v>
      </c>
      <c r="E128" s="231">
        <v>1.149948044154103</v>
      </c>
      <c r="F128" s="231">
        <v>0.84879822727567089</v>
      </c>
      <c r="G128" s="231">
        <v>1.0032850962896309</v>
      </c>
      <c r="H128" s="231">
        <v>0.6288699489331101</v>
      </c>
      <c r="I128" s="231">
        <v>4.0664038884159668</v>
      </c>
      <c r="J128" s="231">
        <v>2.594912212935093</v>
      </c>
      <c r="K128" s="231">
        <v>2.445693676072171</v>
      </c>
      <c r="L128" s="231">
        <v>2.7596748709214638</v>
      </c>
      <c r="M128" s="231">
        <v>3.7308370064105172</v>
      </c>
      <c r="N128" s="231">
        <v>2.765174535591477</v>
      </c>
      <c r="O128" s="231">
        <v>2.436324657722106</v>
      </c>
      <c r="P128" s="231">
        <v>2.6381530206632582</v>
      </c>
      <c r="Q128" s="231">
        <v>5.035946468867742</v>
      </c>
      <c r="R128" s="231">
        <v>4.9506188577301993</v>
      </c>
      <c r="S128" s="231">
        <v>5.1760071093038604</v>
      </c>
      <c r="T128" s="231">
        <v>5.1216955630217482</v>
      </c>
      <c r="U128" s="231">
        <v>5.0956210720980266</v>
      </c>
      <c r="V128" s="231">
        <v>2.5918946736778978</v>
      </c>
      <c r="W128" s="231">
        <v>4.4721387225241367</v>
      </c>
      <c r="DA128" s="73" t="s">
        <v>1107</v>
      </c>
    </row>
    <row r="129" spans="1:105" ht="12" customHeight="1" x14ac:dyDescent="0.25">
      <c r="A129" s="64" t="s">
        <v>162</v>
      </c>
      <c r="B129" s="231">
        <v>13.00714838310561</v>
      </c>
      <c r="C129" s="231">
        <v>19.710233632232701</v>
      </c>
      <c r="D129" s="231">
        <v>28.022373231670461</v>
      </c>
      <c r="E129" s="231">
        <v>29.101070129639741</v>
      </c>
      <c r="F129" s="231">
        <v>27.578288861101221</v>
      </c>
      <c r="G129" s="231">
        <v>16.32541036180751</v>
      </c>
      <c r="H129" s="231">
        <v>12.802208763132541</v>
      </c>
      <c r="I129" s="231">
        <v>8.5562358061774866</v>
      </c>
      <c r="J129" s="231">
        <v>6.9073246031730111</v>
      </c>
      <c r="K129" s="231">
        <v>10.617903907805969</v>
      </c>
      <c r="L129" s="231">
        <v>10.59508767467165</v>
      </c>
      <c r="M129" s="231">
        <v>13.73160605851219</v>
      </c>
      <c r="N129" s="231">
        <v>11.915854547679899</v>
      </c>
      <c r="O129" s="231">
        <v>8.6659943855830051</v>
      </c>
      <c r="P129" s="231">
        <v>10.47395746804855</v>
      </c>
      <c r="Q129" s="231">
        <v>24.25469128432194</v>
      </c>
      <c r="R129" s="231">
        <v>31.328127064583551</v>
      </c>
      <c r="S129" s="231">
        <v>30.747121735766061</v>
      </c>
      <c r="T129" s="231">
        <v>35.488463536333143</v>
      </c>
      <c r="U129" s="231">
        <v>38.768006166528522</v>
      </c>
      <c r="V129" s="231">
        <v>39.686959001877447</v>
      </c>
      <c r="W129" s="231">
        <v>43.24921606455716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0.20419882536664541</v>
      </c>
      <c r="L131" s="231">
        <v>9.1705296318518773E-2</v>
      </c>
      <c r="M131" s="231">
        <v>1.4531010735776111E-4</v>
      </c>
      <c r="N131" s="231">
        <v>0</v>
      </c>
      <c r="O131" s="231">
        <v>2.1581785997821799E-4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1111</v>
      </c>
    </row>
    <row r="133" spans="1:105" ht="12" customHeight="1" x14ac:dyDescent="0.25">
      <c r="A133" s="60" t="s">
        <v>1066</v>
      </c>
      <c r="B133" s="264">
        <v>3.2181074819182892E-2</v>
      </c>
      <c r="C133" s="264">
        <v>4.1379815078230089E-2</v>
      </c>
      <c r="D133" s="264">
        <v>5.3279411753266413E-2</v>
      </c>
      <c r="E133" s="264">
        <v>5.099653845215317E-2</v>
      </c>
      <c r="F133" s="264">
        <v>4.2333012537712683E-2</v>
      </c>
      <c r="G133" s="264">
        <v>3.0211612260998361E-2</v>
      </c>
      <c r="H133" s="264">
        <v>3.0071887322224249E-2</v>
      </c>
      <c r="I133" s="264">
        <v>2.7879773003728792E-2</v>
      </c>
      <c r="J133" s="264">
        <v>2.1652284628179481E-2</v>
      </c>
      <c r="K133" s="264">
        <v>2.6042869420189331E-2</v>
      </c>
      <c r="L133" s="264">
        <v>2.5254253398630518E-2</v>
      </c>
      <c r="M133" s="264">
        <v>2.476265129705163E-2</v>
      </c>
      <c r="N133" s="264">
        <v>2.2015543212491741E-2</v>
      </c>
      <c r="O133" s="264">
        <v>1.9933380803414051E-2</v>
      </c>
      <c r="P133" s="264">
        <v>2.2241681804827679E-2</v>
      </c>
      <c r="Q133" s="264">
        <v>4.3570874033740201E-2</v>
      </c>
      <c r="R133" s="264">
        <v>5.4001078658963857E-2</v>
      </c>
      <c r="S133" s="264">
        <v>4.8664581255379452E-2</v>
      </c>
      <c r="T133" s="264">
        <v>4.8177036291487563E-2</v>
      </c>
      <c r="U133" s="264">
        <v>5.9027243318182661E-2</v>
      </c>
      <c r="V133" s="264">
        <v>6.2447489609735847E-2</v>
      </c>
      <c r="W133" s="264">
        <v>6.9166393757423436E-2</v>
      </c>
      <c r="DA133" s="72" t="s">
        <v>1112</v>
      </c>
    </row>
    <row r="134" spans="1:105" ht="12" customHeight="1" x14ac:dyDescent="0.25">
      <c r="A134" s="57" t="s">
        <v>1012</v>
      </c>
      <c r="B134" s="263">
        <v>13.478237739055411</v>
      </c>
      <c r="C134" s="263">
        <v>18.629176590076259</v>
      </c>
      <c r="D134" s="263">
        <v>25.533891845129109</v>
      </c>
      <c r="E134" s="263">
        <v>24.72768460860954</v>
      </c>
      <c r="F134" s="263">
        <v>22.295773876738</v>
      </c>
      <c r="G134" s="263">
        <v>13.100825837433581</v>
      </c>
      <c r="H134" s="263">
        <v>11.490581588044</v>
      </c>
      <c r="I134" s="263">
        <v>9.3226054947836641</v>
      </c>
      <c r="J134" s="263">
        <v>6.8893362497992907</v>
      </c>
      <c r="K134" s="263">
        <v>9.406644665637419</v>
      </c>
      <c r="L134" s="263">
        <v>9.7398336326203658</v>
      </c>
      <c r="M134" s="263">
        <v>11.20271500318638</v>
      </c>
      <c r="N134" s="263">
        <v>9.3580639532143604</v>
      </c>
      <c r="O134" s="263">
        <v>7.3403014698576046</v>
      </c>
      <c r="P134" s="263">
        <v>8.506817131626434</v>
      </c>
      <c r="Q134" s="263">
        <v>19.319797243834621</v>
      </c>
      <c r="R134" s="263">
        <v>22.737529725170209</v>
      </c>
      <c r="S134" s="263">
        <v>22.278301776850359</v>
      </c>
      <c r="T134" s="263">
        <v>25.483414400542419</v>
      </c>
      <c r="U134" s="263">
        <v>27.367168958456151</v>
      </c>
      <c r="V134" s="263">
        <v>27.116196442433061</v>
      </c>
      <c r="W134" s="263">
        <v>29.547500648960039</v>
      </c>
      <c r="DA134" s="70" t="s">
        <v>1113</v>
      </c>
    </row>
    <row r="135" spans="1:105" ht="12" customHeight="1" x14ac:dyDescent="0.25">
      <c r="A135" s="60" t="s">
        <v>1014</v>
      </c>
      <c r="B135" s="264">
        <v>12.922145534432889</v>
      </c>
      <c r="C135" s="264">
        <v>17.98493812920854</v>
      </c>
      <c r="D135" s="264">
        <v>24.732891924620869</v>
      </c>
      <c r="E135" s="264">
        <v>23.986994863108769</v>
      </c>
      <c r="F135" s="264">
        <v>21.796220697902822</v>
      </c>
      <c r="G135" s="264">
        <v>12.62347001048103</v>
      </c>
      <c r="H135" s="264">
        <v>10.85416852048302</v>
      </c>
      <c r="I135" s="264">
        <v>8.4204567017228218</v>
      </c>
      <c r="J135" s="264">
        <v>6.1683455335847883</v>
      </c>
      <c r="K135" s="264">
        <v>8.7637291706619411</v>
      </c>
      <c r="L135" s="264">
        <v>9.2007090218557686</v>
      </c>
      <c r="M135" s="264">
        <v>10.818452208750649</v>
      </c>
      <c r="N135" s="264">
        <v>8.9846444380400392</v>
      </c>
      <c r="O135" s="264">
        <v>6.8780526647817464</v>
      </c>
      <c r="P135" s="264">
        <v>8.0274815884196524</v>
      </c>
      <c r="Q135" s="264">
        <v>18.519040840837398</v>
      </c>
      <c r="R135" s="264">
        <v>21.757541884294149</v>
      </c>
      <c r="S135" s="264">
        <v>21.510511325542272</v>
      </c>
      <c r="T135" s="264">
        <v>24.96379640891633</v>
      </c>
      <c r="U135" s="264">
        <v>26.559911472368569</v>
      </c>
      <c r="V135" s="264">
        <v>26.20462899109322</v>
      </c>
      <c r="W135" s="264">
        <v>28.46093963020714</v>
      </c>
      <c r="DA135" s="72" t="s">
        <v>1114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3.541814075234595E-2</v>
      </c>
      <c r="L136" s="232">
        <v>2.7720439647869952E-2</v>
      </c>
      <c r="M136" s="232">
        <v>5.9594069855019707E-2</v>
      </c>
      <c r="N136" s="232">
        <v>1.287168431661281E-2</v>
      </c>
      <c r="O136" s="232">
        <v>1.026237984179582E-3</v>
      </c>
      <c r="P136" s="232">
        <v>0</v>
      </c>
      <c r="Q136" s="232">
        <v>2.5256583745610502E-3</v>
      </c>
      <c r="R136" s="232">
        <v>0</v>
      </c>
      <c r="S136" s="232">
        <v>2.0985387112170259E-3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0.299378161882845</v>
      </c>
      <c r="C137" s="297">
        <v>0.31000360008263361</v>
      </c>
      <c r="D137" s="297">
        <v>0.33580698263520448</v>
      </c>
      <c r="E137" s="297">
        <v>0.232398879498255</v>
      </c>
      <c r="F137" s="297">
        <v>0.13337034096534919</v>
      </c>
      <c r="G137" s="297">
        <v>5.2872241267288983E-2</v>
      </c>
      <c r="H137" s="297">
        <v>0.45896183876536478</v>
      </c>
      <c r="I137" s="297">
        <v>0.11501618967154111</v>
      </c>
      <c r="J137" s="297">
        <v>0.13142651852540119</v>
      </c>
      <c r="K137" s="297">
        <v>0.1308406280929916</v>
      </c>
      <c r="L137" s="297">
        <v>0.32238793064428078</v>
      </c>
      <c r="M137" s="297">
        <v>0.28266226570902919</v>
      </c>
      <c r="N137" s="297">
        <v>0.121838249070679</v>
      </c>
      <c r="O137" s="297">
        <v>0.1961020053886689</v>
      </c>
      <c r="P137" s="297">
        <v>9.6245368180671809E-2</v>
      </c>
      <c r="Q137" s="297">
        <v>0.31511485843597492</v>
      </c>
      <c r="R137" s="297">
        <v>0.44543660360073289</v>
      </c>
      <c r="S137" s="297">
        <v>0.58879242178993185</v>
      </c>
      <c r="T137" s="297">
        <v>0.88264158390530123</v>
      </c>
      <c r="U137" s="297">
        <v>0.66315270392823344</v>
      </c>
      <c r="V137" s="297">
        <v>0.61952037208491584</v>
      </c>
      <c r="W137" s="297">
        <v>0.50194934794163637</v>
      </c>
      <c r="DA137" s="122" t="s">
        <v>1116</v>
      </c>
    </row>
    <row r="138" spans="1:105" ht="12" customHeight="1" x14ac:dyDescent="0.25">
      <c r="A138" s="59" t="s">
        <v>160</v>
      </c>
      <c r="B138" s="297">
        <v>0.71625951521947273</v>
      </c>
      <c r="C138" s="297">
        <v>0.98881110361738456</v>
      </c>
      <c r="D138" s="297">
        <v>1.5598544792124081</v>
      </c>
      <c r="E138" s="297">
        <v>1.565924536268571</v>
      </c>
      <c r="F138" s="297">
        <v>1.166507360346936</v>
      </c>
      <c r="G138" s="297">
        <v>0.63554938675510819</v>
      </c>
      <c r="H138" s="297">
        <v>0.33415172303761809</v>
      </c>
      <c r="I138" s="297">
        <v>0.40957510220155491</v>
      </c>
      <c r="J138" s="297">
        <v>0.49948803585190232</v>
      </c>
      <c r="K138" s="297">
        <v>0.67922041817729528</v>
      </c>
      <c r="L138" s="297">
        <v>0.86599155015350526</v>
      </c>
      <c r="M138" s="297">
        <v>0.85028541717873374</v>
      </c>
      <c r="N138" s="297">
        <v>0.72435443818478396</v>
      </c>
      <c r="O138" s="297">
        <v>0.45099442604847262</v>
      </c>
      <c r="P138" s="297">
        <v>0.61453496592249912</v>
      </c>
      <c r="Q138" s="297">
        <v>1.615080817645024</v>
      </c>
      <c r="R138" s="297">
        <v>0.71459762908364355</v>
      </c>
      <c r="S138" s="297">
        <v>0.70704548245518084</v>
      </c>
      <c r="T138" s="297">
        <v>0.82437724756909214</v>
      </c>
      <c r="U138" s="297">
        <v>0.7232708413237392</v>
      </c>
      <c r="V138" s="297">
        <v>1.0789732955031739</v>
      </c>
      <c r="W138" s="297">
        <v>1.0300586660629161</v>
      </c>
      <c r="DA138" s="122" t="s">
        <v>1117</v>
      </c>
    </row>
    <row r="139" spans="1:105" ht="12" customHeight="1" x14ac:dyDescent="0.25">
      <c r="A139" s="59" t="s">
        <v>70</v>
      </c>
      <c r="B139" s="297">
        <v>4.280290958648413</v>
      </c>
      <c r="C139" s="297">
        <v>5.0658399916492609</v>
      </c>
      <c r="D139" s="297">
        <v>6.3569465803357188</v>
      </c>
      <c r="E139" s="297">
        <v>5.1070407113555749</v>
      </c>
      <c r="F139" s="297">
        <v>4.2467466550771373</v>
      </c>
      <c r="G139" s="297">
        <v>2.231473527124856</v>
      </c>
      <c r="H139" s="297">
        <v>2.6488087398446791</v>
      </c>
      <c r="I139" s="297">
        <v>2.0368881985165652</v>
      </c>
      <c r="J139" s="297">
        <v>0.96959330335936544</v>
      </c>
      <c r="K139" s="297">
        <v>1.088102158715454</v>
      </c>
      <c r="L139" s="297">
        <v>1.065334124901858</v>
      </c>
      <c r="M139" s="297">
        <v>0.33484891422971969</v>
      </c>
      <c r="N139" s="297">
        <v>0.24237303643840979</v>
      </c>
      <c r="O139" s="297">
        <v>0.47856495549306211</v>
      </c>
      <c r="P139" s="297">
        <v>0.41843298899533848</v>
      </c>
      <c r="Q139" s="297">
        <v>0.9427253740306023</v>
      </c>
      <c r="R139" s="297">
        <v>0.79515643577760764</v>
      </c>
      <c r="S139" s="297">
        <v>0.51796674028635759</v>
      </c>
      <c r="T139" s="297">
        <v>0.56927654768380231</v>
      </c>
      <c r="U139" s="297">
        <v>0.74957274077370095</v>
      </c>
      <c r="V139" s="297">
        <v>0.62439067345230359</v>
      </c>
      <c r="W139" s="297">
        <v>0.29128644145026061</v>
      </c>
      <c r="DA139" s="122" t="s">
        <v>1118</v>
      </c>
    </row>
    <row r="140" spans="1:105" ht="12" customHeight="1" x14ac:dyDescent="0.25">
      <c r="A140" s="59" t="s">
        <v>162</v>
      </c>
      <c r="B140" s="297">
        <v>7.6262168986821646</v>
      </c>
      <c r="C140" s="297">
        <v>11.62028343385926</v>
      </c>
      <c r="D140" s="297">
        <v>16.48028388243754</v>
      </c>
      <c r="E140" s="297">
        <v>17.081630735986369</v>
      </c>
      <c r="F140" s="297">
        <v>16.249596341513399</v>
      </c>
      <c r="G140" s="297">
        <v>9.7035748553337804</v>
      </c>
      <c r="H140" s="297">
        <v>7.4122462188353557</v>
      </c>
      <c r="I140" s="297">
        <v>5.8589772113331602</v>
      </c>
      <c r="J140" s="297">
        <v>4.5678376758481196</v>
      </c>
      <c r="K140" s="297">
        <v>6.8301478249238539</v>
      </c>
      <c r="L140" s="297">
        <v>6.9192749765082544</v>
      </c>
      <c r="M140" s="297">
        <v>9.2910615417781486</v>
      </c>
      <c r="N140" s="297">
        <v>7.8832070300295536</v>
      </c>
      <c r="O140" s="297">
        <v>5.7513650398673626</v>
      </c>
      <c r="P140" s="297">
        <v>6.8982682653211427</v>
      </c>
      <c r="Q140" s="297">
        <v>15.64359413235124</v>
      </c>
      <c r="R140" s="297">
        <v>19.802351215832172</v>
      </c>
      <c r="S140" s="297">
        <v>19.694608142299579</v>
      </c>
      <c r="T140" s="297">
        <v>22.687501029758138</v>
      </c>
      <c r="U140" s="297">
        <v>24.423915186342899</v>
      </c>
      <c r="V140" s="297">
        <v>23.881744650052831</v>
      </c>
      <c r="W140" s="297">
        <v>26.637645174752329</v>
      </c>
      <c r="DA140" s="122" t="s">
        <v>1119</v>
      </c>
    </row>
    <row r="141" spans="1:105" ht="12" customHeight="1" x14ac:dyDescent="0.25">
      <c r="A141" s="60" t="s">
        <v>1021</v>
      </c>
      <c r="B141" s="264">
        <v>0.55609220462251063</v>
      </c>
      <c r="C141" s="264">
        <v>0.64423846086772218</v>
      </c>
      <c r="D141" s="264">
        <v>0.80099992050823399</v>
      </c>
      <c r="E141" s="264">
        <v>0.74068974550077271</v>
      </c>
      <c r="F141" s="264">
        <v>0.49955317883517969</v>
      </c>
      <c r="G141" s="264">
        <v>0.47735582695254658</v>
      </c>
      <c r="H141" s="264">
        <v>0.63641306756098615</v>
      </c>
      <c r="I141" s="264">
        <v>0.90214879306084161</v>
      </c>
      <c r="J141" s="264">
        <v>0.72099071621450217</v>
      </c>
      <c r="K141" s="264">
        <v>0.64291549497547862</v>
      </c>
      <c r="L141" s="264">
        <v>0.53912461076459761</v>
      </c>
      <c r="M141" s="264">
        <v>0.38426279443573169</v>
      </c>
      <c r="N141" s="264">
        <v>0.37341951517432181</v>
      </c>
      <c r="O141" s="264">
        <v>0.46224880507585903</v>
      </c>
      <c r="P141" s="264">
        <v>0.4793355432067824</v>
      </c>
      <c r="Q141" s="264">
        <v>0.8007564029972144</v>
      </c>
      <c r="R141" s="264">
        <v>0.97998784087605206</v>
      </c>
      <c r="S141" s="264">
        <v>0.76779045130808765</v>
      </c>
      <c r="T141" s="264">
        <v>0.51961799162608902</v>
      </c>
      <c r="U141" s="264">
        <v>0.80725748608758563</v>
      </c>
      <c r="V141" s="264">
        <v>0.91156745133984329</v>
      </c>
      <c r="W141" s="264">
        <v>1.0865610187528969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9.8688770100789682</v>
      </c>
      <c r="C142" s="263">
        <f t="shared" si="5"/>
        <v>13.471094991021349</v>
      </c>
      <c r="D142" s="263">
        <f t="shared" si="5"/>
        <v>18.199019294434244</v>
      </c>
      <c r="E142" s="263">
        <f t="shared" si="5"/>
        <v>17.703223637254602</v>
      </c>
      <c r="F142" s="263">
        <f t="shared" si="5"/>
        <v>15.910123332925435</v>
      </c>
      <c r="G142" s="263">
        <f t="shared" si="5"/>
        <v>9.6929464988117289</v>
      </c>
      <c r="H142" s="263">
        <f t="shared" si="5"/>
        <v>8.6828675934184911</v>
      </c>
      <c r="I142" s="263">
        <f t="shared" si="5"/>
        <v>7.4645442352807994</v>
      </c>
      <c r="J142" s="263">
        <f t="shared" si="5"/>
        <v>5.6208979420535581</v>
      </c>
      <c r="K142" s="263">
        <f t="shared" si="5"/>
        <v>7.3140545478708034</v>
      </c>
      <c r="L142" s="263">
        <f t="shared" si="5"/>
        <v>7.4277111355844117</v>
      </c>
      <c r="M142" s="263">
        <f t="shared" si="5"/>
        <v>8.3500506661900111</v>
      </c>
      <c r="N142" s="263">
        <f t="shared" si="5"/>
        <v>7.0552561309547608</v>
      </c>
      <c r="O142" s="263">
        <f t="shared" si="5"/>
        <v>5.7003558146104094</v>
      </c>
      <c r="P142" s="263">
        <f t="shared" si="5"/>
        <v>6.5442622684463609</v>
      </c>
      <c r="Q142" s="263">
        <f t="shared" si="5"/>
        <v>14.304736357407434</v>
      </c>
      <c r="R142" s="263">
        <f t="shared" si="5"/>
        <v>17.12313183589292</v>
      </c>
      <c r="S142" s="263">
        <f t="shared" si="5"/>
        <v>16.560218327950558</v>
      </c>
      <c r="T142" s="263">
        <f t="shared" si="5"/>
        <v>18.737350276648982</v>
      </c>
      <c r="U142" s="263">
        <f t="shared" si="5"/>
        <v>20.39150729109241</v>
      </c>
      <c r="V142" s="263">
        <f t="shared" si="5"/>
        <v>20.353843230867913</v>
      </c>
      <c r="W142" s="263">
        <f t="shared" si="5"/>
        <v>22.283264566483204</v>
      </c>
      <c r="DA142" s="70"/>
    </row>
    <row r="143" spans="1:105" ht="12" customHeight="1" x14ac:dyDescent="0.25">
      <c r="A143" s="60" t="s">
        <v>1024</v>
      </c>
      <c r="B143" s="264">
        <v>4.2237359924713118</v>
      </c>
      <c r="C143" s="264">
        <v>6.3788765565625338</v>
      </c>
      <c r="D143" s="264">
        <v>8.9602640712616832</v>
      </c>
      <c r="E143" s="264">
        <v>9.052602117043163</v>
      </c>
      <c r="F143" s="264">
        <v>8.9139922069578521</v>
      </c>
      <c r="G143" s="264">
        <v>4.8203033646310622</v>
      </c>
      <c r="H143" s="264">
        <v>3.4992857392066168</v>
      </c>
      <c r="I143" s="264">
        <v>2.2144675755932361</v>
      </c>
      <c r="J143" s="264">
        <v>1.6599541667407429</v>
      </c>
      <c r="K143" s="264">
        <v>2.8248401139174009</v>
      </c>
      <c r="L143" s="264">
        <v>3.1040238328442431</v>
      </c>
      <c r="M143" s="264">
        <v>4.3380843635938078</v>
      </c>
      <c r="N143" s="264">
        <v>3.540035163028783</v>
      </c>
      <c r="O143" s="264">
        <v>2.362218876703821</v>
      </c>
      <c r="P143" s="264">
        <v>2.8773899602399511</v>
      </c>
      <c r="Q143" s="264">
        <v>6.9510825894673278</v>
      </c>
      <c r="R143" s="264">
        <v>8.4924061330361411</v>
      </c>
      <c r="S143" s="264">
        <v>8.778864645742031</v>
      </c>
      <c r="T143" s="264">
        <v>11.20367289726429</v>
      </c>
      <c r="U143" s="264">
        <v>11.33172341491932</v>
      </c>
      <c r="V143" s="264">
        <v>10.97547179214768</v>
      </c>
      <c r="W143" s="264">
        <v>11.77874779275383</v>
      </c>
      <c r="DA143" s="72" t="s">
        <v>1121</v>
      </c>
    </row>
    <row r="144" spans="1:105" ht="12" customHeight="1" x14ac:dyDescent="0.25">
      <c r="A144" s="60" t="s">
        <v>1026</v>
      </c>
      <c r="B144" s="264">
        <v>2.565256599158062</v>
      </c>
      <c r="C144" s="264">
        <v>3.5557146664950272</v>
      </c>
      <c r="D144" s="264">
        <v>4.8837508676578807</v>
      </c>
      <c r="E144" s="264">
        <v>4.725252999004339</v>
      </c>
      <c r="F144" s="264">
        <v>4.2557472730336174</v>
      </c>
      <c r="G144" s="264">
        <v>2.501352209866512</v>
      </c>
      <c r="H144" s="264">
        <v>2.1791064147669998</v>
      </c>
      <c r="I144" s="264">
        <v>1.840301918237035</v>
      </c>
      <c r="J144" s="264">
        <v>1.3408604262707751</v>
      </c>
      <c r="K144" s="264">
        <v>1.830218572343276</v>
      </c>
      <c r="L144" s="264">
        <v>1.9051454087299371</v>
      </c>
      <c r="M144" s="264">
        <v>2.2178070318209051</v>
      </c>
      <c r="N144" s="264">
        <v>1.8383422442762409</v>
      </c>
      <c r="O144" s="264">
        <v>1.439573995866029</v>
      </c>
      <c r="P144" s="264">
        <v>1.6674787987613979</v>
      </c>
      <c r="Q144" s="264">
        <v>3.7955686858376692</v>
      </c>
      <c r="R144" s="264">
        <v>4.4279647986350863</v>
      </c>
      <c r="S144" s="264">
        <v>4.358930448587448</v>
      </c>
      <c r="T144" s="264">
        <v>4.9676697780732226</v>
      </c>
      <c r="U144" s="264">
        <v>5.3144308125157629</v>
      </c>
      <c r="V144" s="264">
        <v>5.1890280739764556</v>
      </c>
      <c r="W144" s="264">
        <v>5.6999148213546382</v>
      </c>
      <c r="DA144" s="72" t="s">
        <v>1122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6.1922976247604086E-3</v>
      </c>
      <c r="L145" s="231">
        <v>4.7737695917238069E-3</v>
      </c>
      <c r="M145" s="231">
        <v>9.9055003940053815E-3</v>
      </c>
      <c r="N145" s="231">
        <v>2.1881395507346271E-3</v>
      </c>
      <c r="O145" s="231">
        <v>1.739053450223099E-4</v>
      </c>
      <c r="P145" s="231">
        <v>0</v>
      </c>
      <c r="Q145" s="231">
        <v>4.4040393748623731E-4</v>
      </c>
      <c r="R145" s="231">
        <v>0</v>
      </c>
      <c r="S145" s="231">
        <v>3.6846096324907141E-4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5.7426246959790893E-2</v>
      </c>
      <c r="C147" s="231">
        <v>5.9136982871418067E-2</v>
      </c>
      <c r="D147" s="231">
        <v>6.4216602142449078E-2</v>
      </c>
      <c r="E147" s="231">
        <v>4.4527779167587683E-2</v>
      </c>
      <c r="F147" s="231">
        <v>2.5456657272018311E-2</v>
      </c>
      <c r="G147" s="231">
        <v>1.0004086586064369E-2</v>
      </c>
      <c r="H147" s="231">
        <v>8.9151574889586443E-2</v>
      </c>
      <c r="I147" s="231">
        <v>1.889023180234406E-2</v>
      </c>
      <c r="J147" s="231">
        <v>2.2351135023501022E-2</v>
      </c>
      <c r="K147" s="231">
        <v>2.2875399254511319E-2</v>
      </c>
      <c r="L147" s="231">
        <v>5.5518805603311877E-2</v>
      </c>
      <c r="M147" s="231">
        <v>4.6983050346500237E-2</v>
      </c>
      <c r="N147" s="231">
        <v>2.0712059511879391E-2</v>
      </c>
      <c r="O147" s="231">
        <v>3.3231265488527881E-2</v>
      </c>
      <c r="P147" s="231">
        <v>1.6434933067496681E-2</v>
      </c>
      <c r="Q147" s="231">
        <v>5.4947187558468072E-2</v>
      </c>
      <c r="R147" s="231">
        <v>7.9253956078635029E-2</v>
      </c>
      <c r="S147" s="231">
        <v>0.1033800433257939</v>
      </c>
      <c r="T147" s="231">
        <v>0.15527527052468881</v>
      </c>
      <c r="U147" s="231">
        <v>0.1183829348662845</v>
      </c>
      <c r="V147" s="231">
        <v>0.1157856503264116</v>
      </c>
      <c r="W147" s="231">
        <v>9.1655742435824583E-2</v>
      </c>
      <c r="DA147" s="73" t="s">
        <v>1125</v>
      </c>
    </row>
    <row r="148" spans="1:105" ht="12" customHeight="1" x14ac:dyDescent="0.25">
      <c r="A148" s="64" t="s">
        <v>160</v>
      </c>
      <c r="B148" s="231">
        <v>0.13739177082792581</v>
      </c>
      <c r="C148" s="231">
        <v>0.18862782652234461</v>
      </c>
      <c r="D148" s="231">
        <v>0.29829205368405298</v>
      </c>
      <c r="E148" s="231">
        <v>0.30003217784274061</v>
      </c>
      <c r="F148" s="231">
        <v>0.22265353648120201</v>
      </c>
      <c r="G148" s="231">
        <v>0.12025385991631569</v>
      </c>
      <c r="H148" s="231">
        <v>6.4907689146901357E-2</v>
      </c>
      <c r="I148" s="231">
        <v>6.7268517963871635E-2</v>
      </c>
      <c r="J148" s="231">
        <v>8.4945752632041766E-2</v>
      </c>
      <c r="K148" s="231">
        <v>0.11875086870248699</v>
      </c>
      <c r="L148" s="231">
        <v>0.14913342577992719</v>
      </c>
      <c r="M148" s="231">
        <v>0.1413312189513356</v>
      </c>
      <c r="N148" s="231">
        <v>0.12313762177158311</v>
      </c>
      <c r="O148" s="231">
        <v>7.6425100682468702E-2</v>
      </c>
      <c r="P148" s="231">
        <v>0.10493846325792219</v>
      </c>
      <c r="Q148" s="231">
        <v>0.28162476707602202</v>
      </c>
      <c r="R148" s="231">
        <v>0.12714421906839149</v>
      </c>
      <c r="S148" s="231">
        <v>0.1241428895897066</v>
      </c>
      <c r="T148" s="231">
        <v>0.145025344901972</v>
      </c>
      <c r="U148" s="231">
        <v>0.12911494500726201</v>
      </c>
      <c r="V148" s="231">
        <v>0.2016553939690989</v>
      </c>
      <c r="W148" s="231">
        <v>0.18808828456019669</v>
      </c>
      <c r="DA148" s="73" t="s">
        <v>1126</v>
      </c>
    </row>
    <row r="149" spans="1:105" ht="12" customHeight="1" x14ac:dyDescent="0.25">
      <c r="A149" s="64" t="s">
        <v>70</v>
      </c>
      <c r="B149" s="231">
        <v>0.82103866262393776</v>
      </c>
      <c r="C149" s="231">
        <v>0.96637101225809174</v>
      </c>
      <c r="D149" s="231">
        <v>1.2156433025506259</v>
      </c>
      <c r="E149" s="231">
        <v>0.97851238132509333</v>
      </c>
      <c r="F149" s="231">
        <v>0.81058482220928108</v>
      </c>
      <c r="G149" s="231">
        <v>0.42222258494797033</v>
      </c>
      <c r="H149" s="231">
        <v>0.51452092699841778</v>
      </c>
      <c r="I149" s="231">
        <v>0.33453803621315342</v>
      </c>
      <c r="J149" s="231">
        <v>0.16489450595222949</v>
      </c>
      <c r="K149" s="231">
        <v>0.19023732668587631</v>
      </c>
      <c r="L149" s="231">
        <v>0.18346244558473179</v>
      </c>
      <c r="M149" s="231">
        <v>5.5657317244886567E-2</v>
      </c>
      <c r="N149" s="231">
        <v>4.1202535271785627E-2</v>
      </c>
      <c r="O149" s="231">
        <v>8.1097177246992017E-2</v>
      </c>
      <c r="P149" s="231">
        <v>7.1451938907455881E-2</v>
      </c>
      <c r="Q149" s="231">
        <v>0.16438484748097401</v>
      </c>
      <c r="R149" s="231">
        <v>0.1414775811582154</v>
      </c>
      <c r="S149" s="231">
        <v>9.0944485816137718E-2</v>
      </c>
      <c r="T149" s="231">
        <v>0.1001477514279988</v>
      </c>
      <c r="U149" s="231">
        <v>0.13381023770681699</v>
      </c>
      <c r="V149" s="231">
        <v>0.1166958883694494</v>
      </c>
      <c r="W149" s="231">
        <v>5.3188783215069077E-2</v>
      </c>
      <c r="DA149" s="73" t="s">
        <v>1127</v>
      </c>
    </row>
    <row r="150" spans="1:105" ht="12" customHeight="1" x14ac:dyDescent="0.25">
      <c r="A150" s="64" t="s">
        <v>34</v>
      </c>
      <c r="B150" s="231">
        <v>8.6551018083998801E-2</v>
      </c>
      <c r="C150" s="231">
        <v>0.124867483407422</v>
      </c>
      <c r="D150" s="231">
        <v>0.15406279478972701</v>
      </c>
      <c r="E150" s="231">
        <v>0.12932890305108311</v>
      </c>
      <c r="F150" s="231">
        <v>9.5460089873900214E-2</v>
      </c>
      <c r="G150" s="231">
        <v>0.11283445509582531</v>
      </c>
      <c r="H150" s="231">
        <v>7.0725856764369349E-2</v>
      </c>
      <c r="I150" s="231">
        <v>0.45732810010416458</v>
      </c>
      <c r="J150" s="231">
        <v>0.29183679360019971</v>
      </c>
      <c r="K150" s="231">
        <v>0.27505493133653097</v>
      </c>
      <c r="L150" s="231">
        <v>0.31036682539553412</v>
      </c>
      <c r="M150" s="231">
        <v>0.41958857180924852</v>
      </c>
      <c r="N150" s="231">
        <v>0.3109853451647856</v>
      </c>
      <c r="O150" s="231">
        <v>0.27400124471821891</v>
      </c>
      <c r="P150" s="231">
        <v>0.2966998709009136</v>
      </c>
      <c r="Q150" s="231">
        <v>0.5663677032658716</v>
      </c>
      <c r="R150" s="231">
        <v>0.55677133375640797</v>
      </c>
      <c r="S150" s="231">
        <v>0.58211962273764206</v>
      </c>
      <c r="T150" s="231">
        <v>0.57601147486141302</v>
      </c>
      <c r="U150" s="231">
        <v>0.57307900732435935</v>
      </c>
      <c r="V150" s="231">
        <v>0.29149742605743928</v>
      </c>
      <c r="W150" s="231">
        <v>0.50295906690442727</v>
      </c>
      <c r="DA150" s="73" t="s">
        <v>1128</v>
      </c>
    </row>
    <row r="151" spans="1:105" ht="12" customHeight="1" x14ac:dyDescent="0.25">
      <c r="A151" s="64" t="s">
        <v>162</v>
      </c>
      <c r="B151" s="231">
        <v>1.462848900662409</v>
      </c>
      <c r="C151" s="231">
        <v>2.2167113614357512</v>
      </c>
      <c r="D151" s="231">
        <v>3.1515361144910252</v>
      </c>
      <c r="E151" s="231">
        <v>3.272851757617834</v>
      </c>
      <c r="F151" s="231">
        <v>3.1015921671972162</v>
      </c>
      <c r="G151" s="231">
        <v>1.8360372233203359</v>
      </c>
      <c r="H151" s="231">
        <v>1.4398003669677251</v>
      </c>
      <c r="I151" s="231">
        <v>0.96227703215350124</v>
      </c>
      <c r="J151" s="231">
        <v>0.77683223906280352</v>
      </c>
      <c r="K151" s="231">
        <v>1.1941425285074301</v>
      </c>
      <c r="L151" s="231">
        <v>1.1915765009220789</v>
      </c>
      <c r="M151" s="231">
        <v>1.544325030774176</v>
      </c>
      <c r="N151" s="231">
        <v>1.3401165430054729</v>
      </c>
      <c r="O151" s="231">
        <v>0.97462103042987813</v>
      </c>
      <c r="P151" s="231">
        <v>1.1779535926276099</v>
      </c>
      <c r="Q151" s="231">
        <v>2.7278037765188472</v>
      </c>
      <c r="R151" s="231">
        <v>3.523317708573436</v>
      </c>
      <c r="S151" s="231">
        <v>3.457974946154919</v>
      </c>
      <c r="T151" s="231">
        <v>3.99120993635715</v>
      </c>
      <c r="U151" s="231">
        <v>4.3600436876110402</v>
      </c>
      <c r="V151" s="231">
        <v>4.4633937152540568</v>
      </c>
      <c r="W151" s="231">
        <v>4.864022944239121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2.2965220231679379E-2</v>
      </c>
      <c r="L153" s="231">
        <v>1.0313635852629181E-2</v>
      </c>
      <c r="M153" s="231">
        <v>1.6342300752064211E-5</v>
      </c>
      <c r="N153" s="231">
        <v>0</v>
      </c>
      <c r="O153" s="231">
        <v>2.4271954921534521E-5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1132</v>
      </c>
    </row>
    <row r="155" spans="1:105" ht="12" customHeight="1" x14ac:dyDescent="0.25">
      <c r="A155" s="60" t="s">
        <v>1038</v>
      </c>
      <c r="B155" s="264">
        <v>3.0798844184495948</v>
      </c>
      <c r="C155" s="264">
        <v>3.5365037679637892</v>
      </c>
      <c r="D155" s="264">
        <v>4.3550043555146809</v>
      </c>
      <c r="E155" s="264">
        <v>3.925368521207103</v>
      </c>
      <c r="F155" s="264">
        <v>2.7403838529339648</v>
      </c>
      <c r="G155" s="264">
        <v>2.3712909243141551</v>
      </c>
      <c r="H155" s="264">
        <v>3.0044754394448749</v>
      </c>
      <c r="I155" s="264">
        <v>3.4097747414505282</v>
      </c>
      <c r="J155" s="264">
        <v>2.6200833490420399</v>
      </c>
      <c r="K155" s="264">
        <v>2.6589958616101268</v>
      </c>
      <c r="L155" s="264">
        <v>2.418541894010231</v>
      </c>
      <c r="M155" s="264">
        <v>1.7941592707752969</v>
      </c>
      <c r="N155" s="264">
        <v>1.6768787236497369</v>
      </c>
      <c r="O155" s="264">
        <v>1.898562942040559</v>
      </c>
      <c r="P155" s="264">
        <v>1.9993935094450119</v>
      </c>
      <c r="Q155" s="264">
        <v>3.558085082102437</v>
      </c>
      <c r="R155" s="264">
        <v>4.2027609042216927</v>
      </c>
      <c r="S155" s="264">
        <v>3.4224232336210778</v>
      </c>
      <c r="T155" s="264">
        <v>2.566007601311469</v>
      </c>
      <c r="U155" s="264">
        <v>3.7453530636573249</v>
      </c>
      <c r="V155" s="264">
        <v>4.1893433647437774</v>
      </c>
      <c r="W155" s="264">
        <v>4.8046019523747354</v>
      </c>
      <c r="DA155" s="72" t="s">
        <v>1133</v>
      </c>
    </row>
    <row r="156" spans="1:105" ht="12" customHeight="1" x14ac:dyDescent="0.25">
      <c r="A156" s="132" t="s">
        <v>1040</v>
      </c>
      <c r="B156" s="318">
        <v>12.77983728367264</v>
      </c>
      <c r="C156" s="318">
        <v>16.43286641293329</v>
      </c>
      <c r="D156" s="318">
        <v>21.158467099136779</v>
      </c>
      <c r="E156" s="318">
        <v>20.251886150818748</v>
      </c>
      <c r="F156" s="318">
        <v>16.81140281980732</v>
      </c>
      <c r="G156" s="318">
        <v>11.997718874908969</v>
      </c>
      <c r="H156" s="318">
        <v>11.94223092144447</v>
      </c>
      <c r="I156" s="318">
        <v>11.07169243088785</v>
      </c>
      <c r="J156" s="318">
        <v>8.5986150531850392</v>
      </c>
      <c r="K156" s="318">
        <v>10.34221620812863</v>
      </c>
      <c r="L156" s="318">
        <v>10.02903883628986</v>
      </c>
      <c r="M156" s="318">
        <v>9.8338124524046044</v>
      </c>
      <c r="N156" s="318">
        <v>8.7428733051387812</v>
      </c>
      <c r="O156" s="318">
        <v>7.9159992204257721</v>
      </c>
      <c r="P156" s="318">
        <v>8.8326780872925905</v>
      </c>
      <c r="Q156" s="318">
        <v>17.49260856888727</v>
      </c>
      <c r="R156" s="318">
        <v>17.399625105729761</v>
      </c>
      <c r="S156" s="318">
        <v>16.931987219073172</v>
      </c>
      <c r="T156" s="318">
        <v>15.11169648987749</v>
      </c>
      <c r="U156" s="318">
        <v>16.925581850686381</v>
      </c>
      <c r="V156" s="318">
        <v>16.49126112200911</v>
      </c>
      <c r="W156" s="318">
        <v>18.26560310830396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0.99999999999999989</v>
      </c>
      <c r="D178" s="234">
        <f t="shared" si="22"/>
        <v>0.99999999999999978</v>
      </c>
      <c r="E178" s="234">
        <f t="shared" si="22"/>
        <v>0.99999999999999956</v>
      </c>
      <c r="F178" s="234">
        <f t="shared" si="22"/>
        <v>0.99999999999999944</v>
      </c>
      <c r="G178" s="234">
        <f t="shared" si="22"/>
        <v>1.0000000000000002</v>
      </c>
      <c r="H178" s="234">
        <f t="shared" si="22"/>
        <v>1.0000000000000004</v>
      </c>
      <c r="I178" s="234">
        <f t="shared" si="22"/>
        <v>1.0000000000000004</v>
      </c>
      <c r="J178" s="234">
        <f t="shared" si="22"/>
        <v>1</v>
      </c>
      <c r="K178" s="234">
        <f t="shared" si="22"/>
        <v>1</v>
      </c>
      <c r="L178" s="234">
        <f t="shared" si="22"/>
        <v>0.99999999999999944</v>
      </c>
      <c r="M178" s="234">
        <f t="shared" si="22"/>
        <v>0.99999999999999989</v>
      </c>
      <c r="N178" s="234">
        <f t="shared" si="22"/>
        <v>0.99999999999999967</v>
      </c>
      <c r="O178" s="234">
        <f t="shared" si="22"/>
        <v>0.99999999999999978</v>
      </c>
      <c r="P178" s="234">
        <f t="shared" si="22"/>
        <v>1.0000000000000002</v>
      </c>
      <c r="Q178" s="234">
        <f t="shared" si="22"/>
        <v>1</v>
      </c>
      <c r="R178" s="234">
        <f t="shared" si="22"/>
        <v>0.99999999999999989</v>
      </c>
      <c r="S178" s="234">
        <f t="shared" si="22"/>
        <v>1</v>
      </c>
      <c r="T178" s="234">
        <f t="shared" si="22"/>
        <v>0.99999999999999978</v>
      </c>
      <c r="U178" s="234">
        <f t="shared" si="22"/>
        <v>1.0000000000000002</v>
      </c>
      <c r="V178" s="234">
        <f t="shared" si="22"/>
        <v>1.0000000000000002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9.3228933578263524E-3</v>
      </c>
      <c r="C179" s="268">
        <f t="shared" si="23"/>
        <v>8.8733242098998442E-3</v>
      </c>
      <c r="D179" s="268">
        <f t="shared" si="23"/>
        <v>8.4974877240769995E-3</v>
      </c>
      <c r="E179" s="268">
        <f t="shared" si="23"/>
        <v>8.4275981077681136E-3</v>
      </c>
      <c r="F179" s="268">
        <f t="shared" si="23"/>
        <v>7.9504149961392694E-3</v>
      </c>
      <c r="G179" s="268">
        <f t="shared" si="23"/>
        <v>9.0868234717545807E-3</v>
      </c>
      <c r="H179" s="268">
        <f t="shared" si="23"/>
        <v>9.8984285710508949E-3</v>
      </c>
      <c r="I179" s="268">
        <f t="shared" si="23"/>
        <v>1.057820021858894E-2</v>
      </c>
      <c r="J179" s="268">
        <f t="shared" si="23"/>
        <v>1.0950177300652324E-2</v>
      </c>
      <c r="K179" s="268">
        <f t="shared" si="23"/>
        <v>1.014651020821589E-2</v>
      </c>
      <c r="L179" s="268">
        <f t="shared" si="23"/>
        <v>9.7162233388961069E-3</v>
      </c>
      <c r="M179" s="268">
        <f t="shared" si="23"/>
        <v>8.6934224003690063E-3</v>
      </c>
      <c r="N179" s="268">
        <f t="shared" si="23"/>
        <v>9.0949135338750983E-3</v>
      </c>
      <c r="O179" s="268">
        <f t="shared" si="23"/>
        <v>9.9917769512504542E-3</v>
      </c>
      <c r="P179" s="268">
        <f t="shared" si="23"/>
        <v>9.7555394484088349E-3</v>
      </c>
      <c r="Q179" s="268">
        <f t="shared" si="23"/>
        <v>8.8471359564128611E-3</v>
      </c>
      <c r="R179" s="268">
        <f t="shared" si="23"/>
        <v>9.1869201151390731E-3</v>
      </c>
      <c r="S179" s="268">
        <f t="shared" si="23"/>
        <v>8.6658851311304849E-3</v>
      </c>
      <c r="T179" s="268">
        <f t="shared" si="23"/>
        <v>7.8372880809162923E-3</v>
      </c>
      <c r="U179" s="268">
        <f t="shared" si="23"/>
        <v>8.6137909482845616E-3</v>
      </c>
      <c r="V179" s="268">
        <f t="shared" si="23"/>
        <v>9.0597535366028648E-3</v>
      </c>
      <c r="W179" s="268">
        <f t="shared" si="23"/>
        <v>9.129229544724466E-3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7.3987141276282281E-2</v>
      </c>
      <c r="C180" s="269">
        <f t="shared" si="24"/>
        <v>7.0419328711616047E-2</v>
      </c>
      <c r="D180" s="269">
        <f t="shared" si="24"/>
        <v>6.7436663769941826E-2</v>
      </c>
      <c r="E180" s="269">
        <f t="shared" si="24"/>
        <v>6.6882014830270106E-2</v>
      </c>
      <c r="F180" s="269">
        <f t="shared" si="24"/>
        <v>6.3095055895992361E-2</v>
      </c>
      <c r="G180" s="269">
        <f t="shared" si="24"/>
        <v>7.2113673958627528E-2</v>
      </c>
      <c r="H180" s="269">
        <f t="shared" si="24"/>
        <v>7.8554629447169982E-2</v>
      </c>
      <c r="I180" s="269">
        <f t="shared" si="24"/>
        <v>8.3949345335428818E-2</v>
      </c>
      <c r="J180" s="269">
        <f t="shared" si="24"/>
        <v>8.6901381775817674E-2</v>
      </c>
      <c r="K180" s="269">
        <f t="shared" si="24"/>
        <v>8.0523422871323982E-2</v>
      </c>
      <c r="L180" s="269">
        <f t="shared" si="24"/>
        <v>7.7108635833889286E-2</v>
      </c>
      <c r="M180" s="269">
        <f t="shared" si="24"/>
        <v>6.8991615223244651E-2</v>
      </c>
      <c r="N180" s="269">
        <f t="shared" si="24"/>
        <v>7.2177877263982518E-2</v>
      </c>
      <c r="O180" s="269">
        <f t="shared" si="24"/>
        <v>7.9295448796770196E-2</v>
      </c>
      <c r="P180" s="269">
        <f t="shared" si="24"/>
        <v>7.7420651260571169E-2</v>
      </c>
      <c r="Q180" s="269">
        <f t="shared" si="24"/>
        <v>7.0211496879141633E-2</v>
      </c>
      <c r="R180" s="269">
        <f t="shared" si="24"/>
        <v>7.2908048002298539E-2</v>
      </c>
      <c r="S180" s="269">
        <f t="shared" si="24"/>
        <v>6.8773077506324068E-2</v>
      </c>
      <c r="T180" s="269">
        <f t="shared" si="24"/>
        <v>6.2197272693127963E-2</v>
      </c>
      <c r="U180" s="269">
        <f t="shared" si="24"/>
        <v>6.8359654385629617E-2</v>
      </c>
      <c r="V180" s="269">
        <f t="shared" si="24"/>
        <v>7.1898845038083456E-2</v>
      </c>
      <c r="W180" s="269">
        <f t="shared" si="24"/>
        <v>7.2450211553918342E-2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8.2819878152631796E-2</v>
      </c>
      <c r="C181" s="269">
        <f t="shared" si="25"/>
        <v>7.8826132796615281E-2</v>
      </c>
      <c r="D181" s="269">
        <f t="shared" si="25"/>
        <v>7.5487391188568148E-2</v>
      </c>
      <c r="E181" s="269">
        <f t="shared" si="25"/>
        <v>7.4866527119370432E-2</v>
      </c>
      <c r="F181" s="269">
        <f t="shared" si="25"/>
        <v>7.0627473250067296E-2</v>
      </c>
      <c r="G181" s="269">
        <f t="shared" si="25"/>
        <v>8.0722752458969607E-2</v>
      </c>
      <c r="H181" s="269">
        <f t="shared" si="25"/>
        <v>8.7932642441820114E-2</v>
      </c>
      <c r="I181" s="269">
        <f t="shared" si="25"/>
        <v>9.3971390592194795E-2</v>
      </c>
      <c r="J181" s="269">
        <f t="shared" si="25"/>
        <v>9.727584720556999E-2</v>
      </c>
      <c r="K181" s="269">
        <f t="shared" si="25"/>
        <v>9.0136474468351019E-2</v>
      </c>
      <c r="L181" s="269">
        <f t="shared" si="25"/>
        <v>8.6314023141282489E-2</v>
      </c>
      <c r="M181" s="269">
        <f t="shared" si="25"/>
        <v>7.7227975939841459E-2</v>
      </c>
      <c r="N181" s="269">
        <f t="shared" si="25"/>
        <v>8.0794620486775132E-2</v>
      </c>
      <c r="O181" s="269">
        <f t="shared" si="25"/>
        <v>8.8761902326830261E-2</v>
      </c>
      <c r="P181" s="269">
        <f t="shared" si="25"/>
        <v>8.6663287610402012E-2</v>
      </c>
      <c r="Q181" s="269">
        <f t="shared" si="25"/>
        <v>7.8593489573146311E-2</v>
      </c>
      <c r="R181" s="269">
        <f t="shared" si="25"/>
        <v>8.1611960507416509E-2</v>
      </c>
      <c r="S181" s="269">
        <f t="shared" si="25"/>
        <v>7.6983348741453905E-2</v>
      </c>
      <c r="T181" s="269">
        <f t="shared" si="25"/>
        <v>6.9622510844626409E-2</v>
      </c>
      <c r="U181" s="269">
        <f t="shared" si="25"/>
        <v>7.6520570319544942E-2</v>
      </c>
      <c r="V181" s="269">
        <f t="shared" si="25"/>
        <v>8.0482276820686954E-2</v>
      </c>
      <c r="W181" s="269">
        <f t="shared" si="25"/>
        <v>8.1099466603548914E-2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0.13333297085141663</v>
      </c>
      <c r="C182" s="269">
        <f t="shared" si="26"/>
        <v>0.12690337997275858</v>
      </c>
      <c r="D182" s="269">
        <f t="shared" si="26"/>
        <v>0.12152828950612272</v>
      </c>
      <c r="E182" s="269">
        <f t="shared" si="26"/>
        <v>0.12052875107781845</v>
      </c>
      <c r="F182" s="269">
        <f t="shared" si="26"/>
        <v>0.11370423432410207</v>
      </c>
      <c r="G182" s="269">
        <f t="shared" si="26"/>
        <v>0.12995677657026225</v>
      </c>
      <c r="H182" s="269">
        <f t="shared" si="26"/>
        <v>0.14156408718660582</v>
      </c>
      <c r="I182" s="269">
        <f t="shared" si="26"/>
        <v>0.15128595890475896</v>
      </c>
      <c r="J182" s="269">
        <f t="shared" si="26"/>
        <v>0.15660585344141767</v>
      </c>
      <c r="K182" s="269">
        <f t="shared" si="26"/>
        <v>0.14511206960229273</v>
      </c>
      <c r="L182" s="269">
        <f t="shared" si="26"/>
        <v>0.13895824756413766</v>
      </c>
      <c r="M182" s="269">
        <f t="shared" si="26"/>
        <v>0.12433048314710149</v>
      </c>
      <c r="N182" s="269">
        <f t="shared" si="26"/>
        <v>0.13007247799207414</v>
      </c>
      <c r="O182" s="269">
        <f t="shared" si="26"/>
        <v>0.14289912518162121</v>
      </c>
      <c r="P182" s="269">
        <f t="shared" si="26"/>
        <v>0.13952053370025977</v>
      </c>
      <c r="Q182" s="269">
        <f t="shared" si="26"/>
        <v>0.12652884413878412</v>
      </c>
      <c r="R182" s="269">
        <f t="shared" si="26"/>
        <v>0.13138832601767772</v>
      </c>
      <c r="S182" s="269">
        <f t="shared" si="26"/>
        <v>0.12393665413117416</v>
      </c>
      <c r="T182" s="269">
        <f t="shared" si="26"/>
        <v>0.11208633019166094</v>
      </c>
      <c r="U182" s="269">
        <f t="shared" si="26"/>
        <v>0.12319162017054296</v>
      </c>
      <c r="V182" s="269">
        <f t="shared" si="26"/>
        <v>0.1295696312135578</v>
      </c>
      <c r="W182" s="269">
        <f t="shared" si="26"/>
        <v>0.13056325435287799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2.9477594145585498E-2</v>
      </c>
      <c r="C183" s="270">
        <f t="shared" si="27"/>
        <v>2.9653844885295724E-2</v>
      </c>
      <c r="D183" s="270">
        <f t="shared" si="27"/>
        <v>2.969093586410557E-2</v>
      </c>
      <c r="E183" s="270">
        <f t="shared" si="27"/>
        <v>2.9982513226028625E-2</v>
      </c>
      <c r="F183" s="270">
        <f t="shared" si="27"/>
        <v>3.0563560401145159E-2</v>
      </c>
      <c r="G183" s="270">
        <f t="shared" si="27"/>
        <v>3.0095715573961644E-2</v>
      </c>
      <c r="H183" s="270">
        <f t="shared" si="27"/>
        <v>2.9695232853213859E-2</v>
      </c>
      <c r="I183" s="270">
        <f t="shared" si="27"/>
        <v>2.9557622770241931E-2</v>
      </c>
      <c r="J183" s="270">
        <f t="shared" si="27"/>
        <v>2.9949566067343471E-2</v>
      </c>
      <c r="K183" s="270">
        <f t="shared" si="27"/>
        <v>2.9669476549541534E-2</v>
      </c>
      <c r="L183" s="270">
        <f t="shared" si="27"/>
        <v>2.9591945423278303E-2</v>
      </c>
      <c r="M183" s="270">
        <f t="shared" si="27"/>
        <v>3.00405905971084E-2</v>
      </c>
      <c r="N183" s="270">
        <f t="shared" si="27"/>
        <v>3.0033657255609272E-2</v>
      </c>
      <c r="O183" s="270">
        <f t="shared" si="27"/>
        <v>2.9651499268119615E-2</v>
      </c>
      <c r="P183" s="270">
        <f t="shared" si="27"/>
        <v>2.9736829203123847E-2</v>
      </c>
      <c r="Q183" s="270">
        <f t="shared" si="27"/>
        <v>2.9809427714292024E-2</v>
      </c>
      <c r="R183" s="270">
        <f t="shared" si="27"/>
        <v>2.9981794160402263E-2</v>
      </c>
      <c r="S183" s="270">
        <f t="shared" si="27"/>
        <v>3.018100922300462E-2</v>
      </c>
      <c r="T183" s="270">
        <f t="shared" si="27"/>
        <v>3.1142936290854878E-2</v>
      </c>
      <c r="U183" s="270">
        <f t="shared" si="27"/>
        <v>3.0546089807272078E-2</v>
      </c>
      <c r="V183" s="270">
        <f t="shared" si="27"/>
        <v>3.0572939385450634E-2</v>
      </c>
      <c r="W183" s="270">
        <f t="shared" si="27"/>
        <v>3.039922896880682E-2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0.39695295234558864</v>
      </c>
      <c r="C184" s="271">
        <f t="shared" si="28"/>
        <v>0.40724097974132584</v>
      </c>
      <c r="D184" s="271">
        <f t="shared" si="28"/>
        <v>0.41599325626014594</v>
      </c>
      <c r="E184" s="271">
        <f t="shared" si="28"/>
        <v>0.41704777540454663</v>
      </c>
      <c r="F184" s="271">
        <f t="shared" si="28"/>
        <v>0.42682999996111193</v>
      </c>
      <c r="G184" s="271">
        <f t="shared" si="28"/>
        <v>0.40184169092762495</v>
      </c>
      <c r="H184" s="271">
        <f t="shared" si="28"/>
        <v>0.3831645556479954</v>
      </c>
      <c r="I184" s="271">
        <f t="shared" si="28"/>
        <v>0.37304349053685665</v>
      </c>
      <c r="J184" s="271">
        <f t="shared" si="28"/>
        <v>0.36231244371821092</v>
      </c>
      <c r="K184" s="271">
        <f t="shared" si="28"/>
        <v>0.38093154688667918</v>
      </c>
      <c r="L184" s="271">
        <f t="shared" si="28"/>
        <v>0.39153775047878392</v>
      </c>
      <c r="M184" s="271">
        <f t="shared" si="28"/>
        <v>0.41584155092369107</v>
      </c>
      <c r="N184" s="271">
        <f t="shared" si="28"/>
        <v>0.40563363823078247</v>
      </c>
      <c r="O184" s="271">
        <f t="shared" si="28"/>
        <v>0.38547719339674347</v>
      </c>
      <c r="P184" s="271">
        <f t="shared" si="28"/>
        <v>0.39068739123239427</v>
      </c>
      <c r="Q184" s="271">
        <f t="shared" si="28"/>
        <v>0.41162770501114099</v>
      </c>
      <c r="R184" s="271">
        <f t="shared" si="28"/>
        <v>0.40236265611240885</v>
      </c>
      <c r="S184" s="271">
        <f t="shared" si="28"/>
        <v>0.41456279811221747</v>
      </c>
      <c r="T184" s="271">
        <f t="shared" si="28"/>
        <v>0.43155717528288212</v>
      </c>
      <c r="U184" s="271">
        <f t="shared" si="28"/>
        <v>0.41419710187495812</v>
      </c>
      <c r="V184" s="271">
        <f t="shared" si="28"/>
        <v>0.40209425868112991</v>
      </c>
      <c r="W184" s="271">
        <f t="shared" si="28"/>
        <v>0.40183824139595531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0.39655763991251802</v>
      </c>
      <c r="C185" s="320">
        <f t="shared" si="29"/>
        <v>0.40686473008918372</v>
      </c>
      <c r="D185" s="320">
        <f t="shared" si="29"/>
        <v>0.41563294295200615</v>
      </c>
      <c r="E185" s="320">
        <f t="shared" si="29"/>
        <v>0.41669042557922376</v>
      </c>
      <c r="F185" s="320">
        <f t="shared" si="29"/>
        <v>0.42649288381321493</v>
      </c>
      <c r="G185" s="320">
        <f t="shared" si="29"/>
        <v>0.40145638840858594</v>
      </c>
      <c r="H185" s="320">
        <f t="shared" si="29"/>
        <v>0.38274483917888946</v>
      </c>
      <c r="I185" s="320">
        <f t="shared" si="29"/>
        <v>0.37259495016366789</v>
      </c>
      <c r="J185" s="320">
        <f t="shared" si="29"/>
        <v>0.36184813064874499</v>
      </c>
      <c r="K185" s="320">
        <f t="shared" si="29"/>
        <v>0.38050131117726627</v>
      </c>
      <c r="L185" s="320">
        <f t="shared" si="29"/>
        <v>0.39112575993669196</v>
      </c>
      <c r="M185" s="320">
        <f t="shared" si="29"/>
        <v>0.41547292952806869</v>
      </c>
      <c r="N185" s="320">
        <f t="shared" si="29"/>
        <v>0.40524799267423162</v>
      </c>
      <c r="O185" s="320">
        <f t="shared" si="29"/>
        <v>0.38505351873849136</v>
      </c>
      <c r="P185" s="320">
        <f t="shared" si="29"/>
        <v>0.39027373359551598</v>
      </c>
      <c r="Q185" s="320">
        <f t="shared" si="29"/>
        <v>0.41125256580205627</v>
      </c>
      <c r="R185" s="320">
        <f t="shared" si="29"/>
        <v>0.40197310926211777</v>
      </c>
      <c r="S185" s="320">
        <f t="shared" si="29"/>
        <v>0.41419534436106825</v>
      </c>
      <c r="T185" s="320">
        <f t="shared" si="29"/>
        <v>0.43122485598016891</v>
      </c>
      <c r="U185" s="320">
        <f t="shared" si="29"/>
        <v>0.41383185703872177</v>
      </c>
      <c r="V185" s="320">
        <f t="shared" si="29"/>
        <v>0.40171010399050827</v>
      </c>
      <c r="W185" s="320">
        <f t="shared" si="29"/>
        <v>0.40145114076046901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3.953124330706195E-4</v>
      </c>
      <c r="C186" s="320">
        <f t="shared" si="30"/>
        <v>3.7624965214208702E-4</v>
      </c>
      <c r="D186" s="320">
        <f t="shared" si="30"/>
        <v>3.6031330813975911E-4</v>
      </c>
      <c r="E186" s="320">
        <f t="shared" si="30"/>
        <v>3.5734982532288818E-4</v>
      </c>
      <c r="F186" s="320">
        <f t="shared" si="30"/>
        <v>3.3711614789700079E-4</v>
      </c>
      <c r="G186" s="320">
        <f t="shared" si="30"/>
        <v>3.8530251903900656E-4</v>
      </c>
      <c r="H186" s="320">
        <f t="shared" si="30"/>
        <v>4.1971646910591491E-4</v>
      </c>
      <c r="I186" s="320">
        <f t="shared" si="30"/>
        <v>4.4854037318877148E-4</v>
      </c>
      <c r="J186" s="320">
        <f t="shared" si="30"/>
        <v>4.6431306946589273E-4</v>
      </c>
      <c r="K186" s="320">
        <f t="shared" si="30"/>
        <v>4.3023570941295005E-4</v>
      </c>
      <c r="L186" s="320">
        <f t="shared" si="30"/>
        <v>4.1199054209197563E-4</v>
      </c>
      <c r="M186" s="320">
        <f t="shared" si="30"/>
        <v>3.6862139562237261E-4</v>
      </c>
      <c r="N186" s="320">
        <f t="shared" si="30"/>
        <v>3.856455565508397E-4</v>
      </c>
      <c r="O186" s="320">
        <f t="shared" si="30"/>
        <v>4.2367465825208931E-4</v>
      </c>
      <c r="P186" s="320">
        <f t="shared" si="30"/>
        <v>4.1365763687830595E-4</v>
      </c>
      <c r="Q186" s="320">
        <f t="shared" si="30"/>
        <v>3.7513920908471593E-4</v>
      </c>
      <c r="R186" s="320">
        <f t="shared" si="30"/>
        <v>3.895468502910967E-4</v>
      </c>
      <c r="S186" s="320">
        <f t="shared" si="30"/>
        <v>3.6745375114924746E-4</v>
      </c>
      <c r="T186" s="320">
        <f t="shared" si="30"/>
        <v>3.3231930271320094E-4</v>
      </c>
      <c r="U186" s="320">
        <f t="shared" si="30"/>
        <v>3.6524483623632929E-4</v>
      </c>
      <c r="V186" s="320">
        <f t="shared" si="30"/>
        <v>3.8415469062167253E-4</v>
      </c>
      <c r="W186" s="320">
        <f t="shared" si="30"/>
        <v>3.8710063548625989E-4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0.20870495584718557</v>
      </c>
      <c r="C187" s="271">
        <f t="shared" si="31"/>
        <v>0.21352117060583922</v>
      </c>
      <c r="D187" s="271">
        <f t="shared" si="31"/>
        <v>0.21766951871615553</v>
      </c>
      <c r="E187" s="271">
        <f t="shared" si="31"/>
        <v>0.21842183414958297</v>
      </c>
      <c r="F187" s="271">
        <f t="shared" si="31"/>
        <v>0.22381163114132674</v>
      </c>
      <c r="G187" s="271">
        <f t="shared" si="31"/>
        <v>0.21061356527413835</v>
      </c>
      <c r="H187" s="271">
        <f t="shared" si="31"/>
        <v>0.20216085082511326</v>
      </c>
      <c r="I187" s="271">
        <f t="shared" si="31"/>
        <v>0.18906421414680821</v>
      </c>
      <c r="J187" s="271">
        <f t="shared" si="31"/>
        <v>0.18622770173781308</v>
      </c>
      <c r="K187" s="271">
        <f t="shared" si="31"/>
        <v>0.19588991604041103</v>
      </c>
      <c r="L187" s="271">
        <f t="shared" si="31"/>
        <v>0.20029216999965263</v>
      </c>
      <c r="M187" s="271">
        <f t="shared" si="31"/>
        <v>0.21021630849074169</v>
      </c>
      <c r="N187" s="271">
        <f t="shared" si="31"/>
        <v>0.20663536683735997</v>
      </c>
      <c r="O187" s="271">
        <f t="shared" si="31"/>
        <v>0.19666412400029501</v>
      </c>
      <c r="P187" s="271">
        <f t="shared" si="31"/>
        <v>0.19943447809367565</v>
      </c>
      <c r="Q187" s="271">
        <f t="shared" si="31"/>
        <v>0.20968070659410956</v>
      </c>
      <c r="R187" s="271">
        <f t="shared" si="31"/>
        <v>0.20675701944863908</v>
      </c>
      <c r="S187" s="271">
        <f t="shared" si="31"/>
        <v>0.21204669003675006</v>
      </c>
      <c r="T187" s="271">
        <f t="shared" si="31"/>
        <v>0.22158115675717296</v>
      </c>
      <c r="U187" s="271">
        <f t="shared" si="31"/>
        <v>0.2134622965330146</v>
      </c>
      <c r="V187" s="271">
        <f t="shared" si="31"/>
        <v>0.21027112978250886</v>
      </c>
      <c r="W187" s="271">
        <f t="shared" si="31"/>
        <v>0.20845351518549499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0.20009409727207642</v>
      </c>
      <c r="C188" s="320">
        <f t="shared" si="32"/>
        <v>0.20613713247357637</v>
      </c>
      <c r="D188" s="320">
        <f t="shared" si="32"/>
        <v>0.21084121113789009</v>
      </c>
      <c r="E188" s="320">
        <f t="shared" si="32"/>
        <v>0.21187925584883338</v>
      </c>
      <c r="F188" s="320">
        <f t="shared" si="32"/>
        <v>0.21879696726757858</v>
      </c>
      <c r="G188" s="320">
        <f t="shared" si="32"/>
        <v>0.20293942214252067</v>
      </c>
      <c r="H188" s="320">
        <f t="shared" si="32"/>
        <v>0.19096404531718156</v>
      </c>
      <c r="I188" s="320">
        <f t="shared" si="32"/>
        <v>0.17076846488454711</v>
      </c>
      <c r="J188" s="320">
        <f t="shared" si="32"/>
        <v>0.16673838677531025</v>
      </c>
      <c r="K188" s="320">
        <f t="shared" si="32"/>
        <v>0.18250143727795831</v>
      </c>
      <c r="L188" s="320">
        <f t="shared" si="32"/>
        <v>0.18920548800247688</v>
      </c>
      <c r="M188" s="320">
        <f t="shared" si="32"/>
        <v>0.20300570765749362</v>
      </c>
      <c r="N188" s="320">
        <f t="shared" si="32"/>
        <v>0.19838989225115872</v>
      </c>
      <c r="O188" s="320">
        <f t="shared" si="32"/>
        <v>0.18427937976414435</v>
      </c>
      <c r="P188" s="320">
        <f t="shared" si="32"/>
        <v>0.18819689858396821</v>
      </c>
      <c r="Q188" s="320">
        <f t="shared" si="32"/>
        <v>0.20098997520230905</v>
      </c>
      <c r="R188" s="320">
        <f t="shared" si="32"/>
        <v>0.19784578909404429</v>
      </c>
      <c r="S188" s="320">
        <f t="shared" si="32"/>
        <v>0.20473879801371991</v>
      </c>
      <c r="T188" s="320">
        <f t="shared" si="32"/>
        <v>0.21706301982910506</v>
      </c>
      <c r="U188" s="320">
        <f t="shared" si="32"/>
        <v>0.20716573596676427</v>
      </c>
      <c r="V188" s="320">
        <f t="shared" si="32"/>
        <v>0.20320242756709622</v>
      </c>
      <c r="W188" s="320">
        <f t="shared" si="32"/>
        <v>0.2007879780385976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8.6108585751091624E-3</v>
      </c>
      <c r="C189" s="320">
        <f t="shared" si="33"/>
        <v>7.3840381322627787E-3</v>
      </c>
      <c r="D189" s="320">
        <f t="shared" si="33"/>
        <v>6.828307578265475E-3</v>
      </c>
      <c r="E189" s="320">
        <f t="shared" si="33"/>
        <v>6.5425783007495159E-3</v>
      </c>
      <c r="F189" s="320">
        <f t="shared" si="33"/>
        <v>5.0146638737481814E-3</v>
      </c>
      <c r="G189" s="320">
        <f t="shared" si="33"/>
        <v>7.6741431316176868E-3</v>
      </c>
      <c r="H189" s="320">
        <f t="shared" si="33"/>
        <v>1.1196805507931659E-2</v>
      </c>
      <c r="I189" s="320">
        <f t="shared" si="33"/>
        <v>1.8295749262261105E-2</v>
      </c>
      <c r="J189" s="320">
        <f t="shared" si="33"/>
        <v>1.9489314962502845E-2</v>
      </c>
      <c r="K189" s="320">
        <f t="shared" si="33"/>
        <v>1.3388478762452726E-2</v>
      </c>
      <c r="L189" s="320">
        <f t="shared" si="33"/>
        <v>1.1086681997175775E-2</v>
      </c>
      <c r="M189" s="320">
        <f t="shared" si="33"/>
        <v>7.2106008332480567E-3</v>
      </c>
      <c r="N189" s="320">
        <f t="shared" si="33"/>
        <v>8.2454745862012586E-3</v>
      </c>
      <c r="O189" s="320">
        <f t="shared" si="33"/>
        <v>1.2384744236150621E-2</v>
      </c>
      <c r="P189" s="320">
        <f t="shared" si="33"/>
        <v>1.1237579509707406E-2</v>
      </c>
      <c r="Q189" s="320">
        <f t="shared" si="33"/>
        <v>8.6907313918004551E-3</v>
      </c>
      <c r="R189" s="320">
        <f t="shared" si="33"/>
        <v>8.9112303545948648E-3</v>
      </c>
      <c r="S189" s="320">
        <f t="shared" si="33"/>
        <v>7.3078920230301211E-3</v>
      </c>
      <c r="T189" s="320">
        <f t="shared" si="33"/>
        <v>4.5181369280678932E-3</v>
      </c>
      <c r="U189" s="320">
        <f t="shared" si="33"/>
        <v>6.2965605662502911E-3</v>
      </c>
      <c r="V189" s="320">
        <f t="shared" si="33"/>
        <v>7.0687022154126422E-3</v>
      </c>
      <c r="W189" s="320">
        <f t="shared" si="33"/>
        <v>7.6655371468972514E-3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4.0112595845743913E-2</v>
      </c>
      <c r="C190" s="271">
        <f t="shared" si="34"/>
        <v>4.0492309518772966E-2</v>
      </c>
      <c r="D190" s="271">
        <f t="shared" si="34"/>
        <v>4.0646410888472102E-2</v>
      </c>
      <c r="E190" s="271">
        <f t="shared" si="34"/>
        <v>4.0982520608720416E-2</v>
      </c>
      <c r="F190" s="271">
        <f t="shared" si="34"/>
        <v>4.1851558034970066E-2</v>
      </c>
      <c r="G190" s="271">
        <f t="shared" si="34"/>
        <v>4.092034011691198E-2</v>
      </c>
      <c r="H190" s="271">
        <f t="shared" si="34"/>
        <v>4.0179374225366146E-2</v>
      </c>
      <c r="I190" s="271">
        <f t="shared" si="34"/>
        <v>3.9855649251008672E-2</v>
      </c>
      <c r="J190" s="271">
        <f t="shared" si="34"/>
        <v>4.007388594363083E-2</v>
      </c>
      <c r="K190" s="271">
        <f t="shared" si="34"/>
        <v>4.0067445303522742E-2</v>
      </c>
      <c r="L190" s="271">
        <f t="shared" si="34"/>
        <v>4.0125050203931638E-2</v>
      </c>
      <c r="M190" s="271">
        <f t="shared" si="34"/>
        <v>4.1076520306151318E-2</v>
      </c>
      <c r="N190" s="271">
        <f t="shared" si="34"/>
        <v>4.0886841876936857E-2</v>
      </c>
      <c r="O190" s="271">
        <f t="shared" si="34"/>
        <v>4.0155517087383366E-2</v>
      </c>
      <c r="P190" s="271">
        <f t="shared" si="34"/>
        <v>4.0318687662701851E-2</v>
      </c>
      <c r="Q190" s="271">
        <f t="shared" si="34"/>
        <v>4.0702702094571615E-2</v>
      </c>
      <c r="R190" s="271">
        <f t="shared" si="34"/>
        <v>4.0883094650127023E-2</v>
      </c>
      <c r="S190" s="271">
        <f t="shared" si="34"/>
        <v>4.1343700967836544E-2</v>
      </c>
      <c r="T190" s="271">
        <f t="shared" si="34"/>
        <v>4.2716122750474747E-2</v>
      </c>
      <c r="U190" s="271">
        <f t="shared" si="34"/>
        <v>4.1743349025110905E-2</v>
      </c>
      <c r="V190" s="271">
        <f t="shared" si="34"/>
        <v>4.1475933038579313E-2</v>
      </c>
      <c r="W190" s="271">
        <f t="shared" si="34"/>
        <v>4.1303161226686154E-2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1.8167235442208059E-2</v>
      </c>
      <c r="C191" s="320">
        <f t="shared" si="35"/>
        <v>2.0308783544599866E-2</v>
      </c>
      <c r="D191" s="320">
        <f t="shared" si="35"/>
        <v>2.1217481997840543E-2</v>
      </c>
      <c r="E191" s="320">
        <f t="shared" si="35"/>
        <v>2.2211529231397516E-2</v>
      </c>
      <c r="F191" s="320">
        <f t="shared" si="35"/>
        <v>2.4855630382329193E-2</v>
      </c>
      <c r="G191" s="320">
        <f t="shared" si="35"/>
        <v>2.1525560503311461E-2</v>
      </c>
      <c r="H191" s="320">
        <f t="shared" si="35"/>
        <v>1.7101211712187456E-2</v>
      </c>
      <c r="I191" s="320">
        <f t="shared" si="35"/>
        <v>1.2474805519910497E-2</v>
      </c>
      <c r="J191" s="320">
        <f t="shared" si="35"/>
        <v>1.2463942281611377E-2</v>
      </c>
      <c r="K191" s="320">
        <f t="shared" si="35"/>
        <v>1.6340436126321113E-2</v>
      </c>
      <c r="L191" s="320">
        <f t="shared" si="35"/>
        <v>1.7730864502444679E-2</v>
      </c>
      <c r="M191" s="320">
        <f t="shared" si="35"/>
        <v>2.2611717035368337E-2</v>
      </c>
      <c r="N191" s="320">
        <f t="shared" si="35"/>
        <v>2.1712941053549647E-2</v>
      </c>
      <c r="O191" s="320">
        <f t="shared" si="35"/>
        <v>1.7580199997436201E-2</v>
      </c>
      <c r="P191" s="320">
        <f t="shared" si="35"/>
        <v>1.873804590952834E-2</v>
      </c>
      <c r="Q191" s="320">
        <f t="shared" si="35"/>
        <v>2.095563312382015E-2</v>
      </c>
      <c r="R191" s="320">
        <f t="shared" si="35"/>
        <v>2.1450635791055234E-2</v>
      </c>
      <c r="S191" s="320">
        <f t="shared" si="35"/>
        <v>2.3210270343878979E-2</v>
      </c>
      <c r="T191" s="320">
        <f t="shared" si="35"/>
        <v>2.7060016687050357E-2</v>
      </c>
      <c r="U191" s="320">
        <f t="shared" si="35"/>
        <v>2.4551594382564192E-2</v>
      </c>
      <c r="V191" s="320">
        <f t="shared" si="35"/>
        <v>2.364103605594145E-2</v>
      </c>
      <c r="W191" s="320">
        <f t="shared" si="35"/>
        <v>2.3082350199069734E-2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8.6980870264837789E-3</v>
      </c>
      <c r="C192" s="320">
        <f t="shared" si="36"/>
        <v>8.9241625280583603E-3</v>
      </c>
      <c r="D192" s="320">
        <f t="shared" si="36"/>
        <v>9.1164843266357109E-3</v>
      </c>
      <c r="E192" s="320">
        <f t="shared" si="36"/>
        <v>9.1396791285882351E-3</v>
      </c>
      <c r="F192" s="320">
        <f t="shared" si="36"/>
        <v>9.3546860436272156E-3</v>
      </c>
      <c r="G192" s="320">
        <f t="shared" si="36"/>
        <v>8.8055360741154283E-3</v>
      </c>
      <c r="H192" s="320">
        <f t="shared" si="36"/>
        <v>8.3951173424623507E-3</v>
      </c>
      <c r="I192" s="320">
        <f t="shared" si="36"/>
        <v>8.1724898878935155E-3</v>
      </c>
      <c r="J192" s="320">
        <f t="shared" si="36"/>
        <v>7.9367693721588122E-3</v>
      </c>
      <c r="K192" s="320">
        <f t="shared" si="36"/>
        <v>8.3459078459342355E-3</v>
      </c>
      <c r="L192" s="320">
        <f t="shared" si="36"/>
        <v>8.5789442840628442E-3</v>
      </c>
      <c r="M192" s="320">
        <f t="shared" si="36"/>
        <v>9.1129745955229238E-3</v>
      </c>
      <c r="N192" s="320">
        <f t="shared" si="36"/>
        <v>8.8887010432226968E-3</v>
      </c>
      <c r="O192" s="320">
        <f t="shared" si="36"/>
        <v>8.4457558719081803E-3</v>
      </c>
      <c r="P192" s="320">
        <f t="shared" si="36"/>
        <v>8.5602559560154015E-3</v>
      </c>
      <c r="Q192" s="320">
        <f t="shared" si="36"/>
        <v>9.0204052253290458E-3</v>
      </c>
      <c r="R192" s="320">
        <f t="shared" si="36"/>
        <v>8.816869818570364E-3</v>
      </c>
      <c r="S192" s="320">
        <f t="shared" si="36"/>
        <v>9.0849520690403501E-3</v>
      </c>
      <c r="T192" s="320">
        <f t="shared" si="36"/>
        <v>9.4584770227245877E-3</v>
      </c>
      <c r="U192" s="320">
        <f t="shared" si="36"/>
        <v>9.0769793456715823E-3</v>
      </c>
      <c r="V192" s="320">
        <f t="shared" si="36"/>
        <v>8.8111010664127E-3</v>
      </c>
      <c r="W192" s="320">
        <f t="shared" si="36"/>
        <v>8.8054209723107731E-3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1.3247273377052077E-2</v>
      </c>
      <c r="C193" s="320">
        <f t="shared" si="37"/>
        <v>1.1259363446114735E-2</v>
      </c>
      <c r="D193" s="320">
        <f t="shared" si="37"/>
        <v>1.0312444563995852E-2</v>
      </c>
      <c r="E193" s="320">
        <f t="shared" si="37"/>
        <v>9.6313122487346695E-3</v>
      </c>
      <c r="F193" s="320">
        <f t="shared" si="37"/>
        <v>7.6412416090136537E-3</v>
      </c>
      <c r="G193" s="320">
        <f t="shared" si="37"/>
        <v>1.0589243539485088E-2</v>
      </c>
      <c r="H193" s="320">
        <f t="shared" si="37"/>
        <v>1.4683045170716334E-2</v>
      </c>
      <c r="I193" s="320">
        <f t="shared" si="37"/>
        <v>1.9208353843204663E-2</v>
      </c>
      <c r="J193" s="320">
        <f t="shared" si="37"/>
        <v>1.9673174289860634E-2</v>
      </c>
      <c r="K193" s="320">
        <f t="shared" si="37"/>
        <v>1.5381101331267388E-2</v>
      </c>
      <c r="L193" s="320">
        <f t="shared" si="37"/>
        <v>1.3815241417424112E-2</v>
      </c>
      <c r="M193" s="320">
        <f t="shared" si="37"/>
        <v>9.351828675260054E-3</v>
      </c>
      <c r="N193" s="320">
        <f t="shared" si="37"/>
        <v>1.0285199780164516E-2</v>
      </c>
      <c r="O193" s="320">
        <f t="shared" si="37"/>
        <v>1.412956121803898E-2</v>
      </c>
      <c r="P193" s="320">
        <f t="shared" si="37"/>
        <v>1.3020385797158113E-2</v>
      </c>
      <c r="Q193" s="320">
        <f t="shared" si="37"/>
        <v>1.0726663745422419E-2</v>
      </c>
      <c r="R193" s="320">
        <f t="shared" si="37"/>
        <v>1.0615589040501423E-2</v>
      </c>
      <c r="S193" s="320">
        <f t="shared" si="37"/>
        <v>9.048478554917215E-3</v>
      </c>
      <c r="T193" s="320">
        <f t="shared" si="37"/>
        <v>6.1976290406997999E-3</v>
      </c>
      <c r="U193" s="320">
        <f t="shared" si="37"/>
        <v>8.1147752968751263E-3</v>
      </c>
      <c r="V193" s="320">
        <f t="shared" si="37"/>
        <v>9.0237959162251611E-3</v>
      </c>
      <c r="W193" s="320">
        <f t="shared" si="37"/>
        <v>9.4153900553056481E-3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2.5289018177739327E-2</v>
      </c>
      <c r="C194" s="321">
        <f t="shared" si="38"/>
        <v>2.4069529557876477E-2</v>
      </c>
      <c r="D194" s="321">
        <f t="shared" si="38"/>
        <v>2.3050046082410926E-2</v>
      </c>
      <c r="E194" s="321">
        <f t="shared" si="38"/>
        <v>2.2860465475893856E-2</v>
      </c>
      <c r="F194" s="321">
        <f t="shared" si="38"/>
        <v>2.1566071995144487E-2</v>
      </c>
      <c r="G194" s="321">
        <f t="shared" si="38"/>
        <v>2.4648661647749183E-2</v>
      </c>
      <c r="H194" s="321">
        <f t="shared" si="38"/>
        <v>2.6850198801665077E-2</v>
      </c>
      <c r="I194" s="321">
        <f t="shared" si="38"/>
        <v>2.8694128244113347E-2</v>
      </c>
      <c r="J194" s="321">
        <f t="shared" si="38"/>
        <v>2.9703142809543986E-2</v>
      </c>
      <c r="K194" s="321">
        <f t="shared" si="38"/>
        <v>2.752313806966198E-2</v>
      </c>
      <c r="L194" s="321">
        <f t="shared" si="38"/>
        <v>2.6355954016147556E-2</v>
      </c>
      <c r="M194" s="321">
        <f t="shared" si="38"/>
        <v>2.3581532971750755E-2</v>
      </c>
      <c r="N194" s="321">
        <f t="shared" si="38"/>
        <v>2.467060652260426E-2</v>
      </c>
      <c r="O194" s="321">
        <f t="shared" si="38"/>
        <v>2.71034129909862E-2</v>
      </c>
      <c r="P194" s="321">
        <f t="shared" si="38"/>
        <v>2.6462601788462863E-2</v>
      </c>
      <c r="Q194" s="321">
        <f t="shared" si="38"/>
        <v>2.3998492038400883E-2</v>
      </c>
      <c r="R194" s="321">
        <f t="shared" si="38"/>
        <v>2.492018098589072E-2</v>
      </c>
      <c r="S194" s="321">
        <f t="shared" si="38"/>
        <v>2.3506836150108602E-2</v>
      </c>
      <c r="T194" s="321">
        <f t="shared" si="38"/>
        <v>2.1259207108283603E-2</v>
      </c>
      <c r="U194" s="321">
        <f t="shared" si="38"/>
        <v>2.3365526935642561E-2</v>
      </c>
      <c r="V194" s="321">
        <f t="shared" si="38"/>
        <v>2.4575232503400216E-2</v>
      </c>
      <c r="W194" s="321">
        <f t="shared" si="38"/>
        <v>2.4763691167987309E-2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0.99999999999999989</v>
      </c>
      <c r="D197" s="234">
        <f t="shared" si="39"/>
        <v>0.99999999999999967</v>
      </c>
      <c r="E197" s="234">
        <f t="shared" si="39"/>
        <v>1</v>
      </c>
      <c r="F197" s="234">
        <f t="shared" si="39"/>
        <v>0.99999999999999978</v>
      </c>
      <c r="G197" s="234">
        <f t="shared" si="39"/>
        <v>1.0000000000000004</v>
      </c>
      <c r="H197" s="234">
        <f t="shared" si="39"/>
        <v>0.99999999999999989</v>
      </c>
      <c r="I197" s="234">
        <f t="shared" si="39"/>
        <v>1.0000000000000002</v>
      </c>
      <c r="J197" s="234">
        <f t="shared" si="39"/>
        <v>0.99999999999999978</v>
      </c>
      <c r="K197" s="234">
        <f t="shared" si="39"/>
        <v>0.99999999999999989</v>
      </c>
      <c r="L197" s="234">
        <f t="shared" si="39"/>
        <v>1.0000000000000002</v>
      </c>
      <c r="M197" s="234">
        <f t="shared" si="39"/>
        <v>1</v>
      </c>
      <c r="N197" s="234">
        <f t="shared" si="39"/>
        <v>0.99999999999999989</v>
      </c>
      <c r="O197" s="234">
        <f t="shared" si="39"/>
        <v>0.99999999999999989</v>
      </c>
      <c r="P197" s="234">
        <f t="shared" si="39"/>
        <v>0.99999999999999989</v>
      </c>
      <c r="Q197" s="234">
        <f t="shared" si="39"/>
        <v>0.99999999999999956</v>
      </c>
      <c r="R197" s="234">
        <f t="shared" si="39"/>
        <v>1.0000000000000002</v>
      </c>
      <c r="S197" s="234">
        <f t="shared" si="39"/>
        <v>1.0000000000000004</v>
      </c>
      <c r="T197" s="234">
        <f t="shared" si="39"/>
        <v>1.0000000000000002</v>
      </c>
      <c r="U197" s="234">
        <f t="shared" si="39"/>
        <v>0.99999999999999956</v>
      </c>
      <c r="V197" s="234">
        <f t="shared" si="39"/>
        <v>0.99999999999999989</v>
      </c>
      <c r="W197" s="234">
        <f t="shared" si="39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8.3540119003214855E-3</v>
      </c>
      <c r="C198" s="268">
        <f t="shared" si="40"/>
        <v>8.0341089717627465E-3</v>
      </c>
      <c r="D198" s="268">
        <f t="shared" si="40"/>
        <v>7.7645185372731615E-3</v>
      </c>
      <c r="E198" s="268">
        <f t="shared" si="40"/>
        <v>7.7076816153779397E-3</v>
      </c>
      <c r="F198" s="268">
        <f t="shared" si="40"/>
        <v>7.3445658350702395E-3</v>
      </c>
      <c r="G198" s="268">
        <f t="shared" si="40"/>
        <v>8.1746505489148861E-3</v>
      </c>
      <c r="H198" s="268">
        <f t="shared" si="40"/>
        <v>8.7424870264430111E-3</v>
      </c>
      <c r="I198" s="268">
        <f t="shared" si="40"/>
        <v>9.1994944601151082E-3</v>
      </c>
      <c r="J198" s="268">
        <f t="shared" si="40"/>
        <v>9.4314438422747632E-3</v>
      </c>
      <c r="K198" s="268">
        <f t="shared" si="40"/>
        <v>8.9114846695950573E-3</v>
      </c>
      <c r="L198" s="268">
        <f t="shared" si="40"/>
        <v>8.6235764227882115E-3</v>
      </c>
      <c r="M198" s="268">
        <f t="shared" si="40"/>
        <v>7.8984892512482374E-3</v>
      </c>
      <c r="N198" s="268">
        <f t="shared" si="40"/>
        <v>8.1831647816612528E-3</v>
      </c>
      <c r="O198" s="268">
        <f t="shared" si="40"/>
        <v>8.8079080732432428E-3</v>
      </c>
      <c r="P198" s="268">
        <f t="shared" si="40"/>
        <v>8.6463133492460046E-3</v>
      </c>
      <c r="Q198" s="268">
        <f t="shared" si="40"/>
        <v>8.0633570317368893E-3</v>
      </c>
      <c r="R198" s="268">
        <f t="shared" si="40"/>
        <v>7.3024690029409832E-3</v>
      </c>
      <c r="S198" s="268">
        <f t="shared" si="40"/>
        <v>7.2801533217692971E-3</v>
      </c>
      <c r="T198" s="268">
        <f t="shared" si="40"/>
        <v>6.2354279976483589E-3</v>
      </c>
      <c r="U198" s="268">
        <f t="shared" si="40"/>
        <v>6.4015891698852075E-3</v>
      </c>
      <c r="V198" s="268">
        <f t="shared" si="40"/>
        <v>6.3483786667409576E-3</v>
      </c>
      <c r="W198" s="268">
        <f t="shared" si="40"/>
        <v>6.3964064407223842E-3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6.6666051066215135E-2</v>
      </c>
      <c r="C199" s="269">
        <f t="shared" si="41"/>
        <v>6.4113186020534771E-2</v>
      </c>
      <c r="D199" s="269">
        <f t="shared" si="41"/>
        <v>6.1961820917505107E-2</v>
      </c>
      <c r="E199" s="269">
        <f t="shared" si="41"/>
        <v>6.1508255231613872E-2</v>
      </c>
      <c r="F199" s="269">
        <f t="shared" si="41"/>
        <v>5.8610546269527004E-2</v>
      </c>
      <c r="G199" s="269">
        <f t="shared" si="41"/>
        <v>6.5234725236799254E-2</v>
      </c>
      <c r="H199" s="269">
        <f t="shared" si="41"/>
        <v>6.9766130753075015E-2</v>
      </c>
      <c r="I199" s="269">
        <f t="shared" si="41"/>
        <v>7.3413106753869459E-2</v>
      </c>
      <c r="J199" s="269">
        <f t="shared" si="41"/>
        <v>7.526409159089581E-2</v>
      </c>
      <c r="K199" s="269">
        <f t="shared" si="41"/>
        <v>7.1114752905266435E-2</v>
      </c>
      <c r="L199" s="269">
        <f t="shared" si="41"/>
        <v>6.8817209388088635E-2</v>
      </c>
      <c r="M199" s="269">
        <f t="shared" si="41"/>
        <v>6.3030923830669064E-2</v>
      </c>
      <c r="N199" s="269">
        <f t="shared" si="41"/>
        <v>6.5302669870088231E-2</v>
      </c>
      <c r="O199" s="269">
        <f t="shared" si="41"/>
        <v>7.0288198820349534E-2</v>
      </c>
      <c r="P199" s="269">
        <f t="shared" si="41"/>
        <v>6.8998652881156419E-2</v>
      </c>
      <c r="Q199" s="269">
        <f t="shared" si="41"/>
        <v>6.43465891666027E-2</v>
      </c>
      <c r="R199" s="269">
        <f t="shared" si="41"/>
        <v>5.8274608328099463E-2</v>
      </c>
      <c r="S199" s="269">
        <f t="shared" si="41"/>
        <v>5.8096526424659574E-2</v>
      </c>
      <c r="T199" s="269">
        <f t="shared" si="41"/>
        <v>4.9759488766700971E-2</v>
      </c>
      <c r="U199" s="269">
        <f t="shared" si="41"/>
        <v>5.1085475529197392E-2</v>
      </c>
      <c r="V199" s="269">
        <f t="shared" si="41"/>
        <v>5.0660849114703421E-2</v>
      </c>
      <c r="W199" s="269">
        <f t="shared" si="41"/>
        <v>5.1044116707692967E-2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8.1738679758635246E-2</v>
      </c>
      <c r="C200" s="269">
        <f t="shared" si="42"/>
        <v>7.8608633579229412E-2</v>
      </c>
      <c r="D200" s="269">
        <f t="shared" si="42"/>
        <v>7.5970863074032016E-2</v>
      </c>
      <c r="E200" s="269">
        <f t="shared" si="42"/>
        <v>7.5414750033651834E-2</v>
      </c>
      <c r="F200" s="269">
        <f t="shared" si="42"/>
        <v>7.1861893653265813E-2</v>
      </c>
      <c r="G200" s="269">
        <f t="shared" si="42"/>
        <v>7.9983743299526774E-2</v>
      </c>
      <c r="H200" s="269">
        <f t="shared" si="42"/>
        <v>8.5539661168180667E-2</v>
      </c>
      <c r="I200" s="269">
        <f t="shared" si="42"/>
        <v>9.0011187509530674E-2</v>
      </c>
      <c r="J200" s="269">
        <f t="shared" si="42"/>
        <v>9.2280664318371688E-2</v>
      </c>
      <c r="K200" s="269">
        <f t="shared" si="42"/>
        <v>8.7193195350127095E-2</v>
      </c>
      <c r="L200" s="269">
        <f t="shared" si="42"/>
        <v>8.437619673121094E-2</v>
      </c>
      <c r="M200" s="269">
        <f t="shared" si="42"/>
        <v>7.7281681087856408E-2</v>
      </c>
      <c r="N200" s="269">
        <f t="shared" si="42"/>
        <v>8.0067049638104001E-2</v>
      </c>
      <c r="O200" s="269">
        <f t="shared" si="42"/>
        <v>8.6179764397345662E-2</v>
      </c>
      <c r="P200" s="269">
        <f t="shared" si="42"/>
        <v>8.4598663059078844E-2</v>
      </c>
      <c r="Q200" s="269">
        <f t="shared" si="42"/>
        <v>7.8894807196925099E-2</v>
      </c>
      <c r="R200" s="269">
        <f t="shared" si="42"/>
        <v>7.1450002992667891E-2</v>
      </c>
      <c r="S200" s="269">
        <f t="shared" si="42"/>
        <v>7.1231658281330115E-2</v>
      </c>
      <c r="T200" s="269">
        <f t="shared" si="42"/>
        <v>6.1009687122685771E-2</v>
      </c>
      <c r="U200" s="269">
        <f t="shared" si="42"/>
        <v>6.263546824531796E-2</v>
      </c>
      <c r="V200" s="269">
        <f t="shared" si="42"/>
        <v>6.2114837400138498E-2</v>
      </c>
      <c r="W200" s="269">
        <f t="shared" si="42"/>
        <v>6.2584758545072103E-2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0.15135793867256195</v>
      </c>
      <c r="C201" s="269">
        <f t="shared" si="43"/>
        <v>0.14556193928691311</v>
      </c>
      <c r="D201" s="269">
        <f t="shared" si="43"/>
        <v>0.14067750137408058</v>
      </c>
      <c r="E201" s="269">
        <f t="shared" si="43"/>
        <v>0.13964773035613137</v>
      </c>
      <c r="F201" s="269">
        <f t="shared" si="43"/>
        <v>0.13306880077563393</v>
      </c>
      <c r="G201" s="269">
        <f t="shared" si="43"/>
        <v>0.14810827075846872</v>
      </c>
      <c r="H201" s="269">
        <f t="shared" si="43"/>
        <v>0.15839632873196022</v>
      </c>
      <c r="I201" s="269">
        <f t="shared" si="43"/>
        <v>0.16667638673810026</v>
      </c>
      <c r="J201" s="269">
        <f t="shared" si="43"/>
        <v>0.17087884428531891</v>
      </c>
      <c r="K201" s="269">
        <f t="shared" si="43"/>
        <v>0.16145822704060767</v>
      </c>
      <c r="L201" s="269">
        <f t="shared" si="43"/>
        <v>0.15624190711151603</v>
      </c>
      <c r="M201" s="269">
        <f t="shared" si="43"/>
        <v>0.143104781985086</v>
      </c>
      <c r="N201" s="269">
        <f t="shared" si="43"/>
        <v>0.14826253157749139</v>
      </c>
      <c r="O201" s="269">
        <f t="shared" si="43"/>
        <v>0.15958162687465302</v>
      </c>
      <c r="P201" s="269">
        <f t="shared" si="43"/>
        <v>0.15665385461188641</v>
      </c>
      <c r="Q201" s="269">
        <f t="shared" si="43"/>
        <v>0.14609185546619069</v>
      </c>
      <c r="R201" s="269">
        <f t="shared" si="43"/>
        <v>0.13230609061771756</v>
      </c>
      <c r="S201" s="269">
        <f t="shared" si="43"/>
        <v>0.13190177523697333</v>
      </c>
      <c r="T201" s="269">
        <f t="shared" si="43"/>
        <v>0.11297344793450879</v>
      </c>
      <c r="U201" s="269">
        <f t="shared" si="43"/>
        <v>0.11598395507973061</v>
      </c>
      <c r="V201" s="269">
        <f t="shared" si="43"/>
        <v>0.11501988749546807</v>
      </c>
      <c r="W201" s="269">
        <f t="shared" si="43"/>
        <v>0.11589005442311874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3.9141416817766277E-2</v>
      </c>
      <c r="C202" s="270">
        <f t="shared" si="44"/>
        <v>3.9786204759849113E-2</v>
      </c>
      <c r="D202" s="270">
        <f t="shared" si="44"/>
        <v>4.0202032088305584E-2</v>
      </c>
      <c r="E202" s="270">
        <f t="shared" si="44"/>
        <v>4.0633863510793317E-2</v>
      </c>
      <c r="F202" s="270">
        <f t="shared" si="44"/>
        <v>4.1838914449077849E-2</v>
      </c>
      <c r="G202" s="270">
        <f t="shared" si="44"/>
        <v>4.0120091317307219E-2</v>
      </c>
      <c r="H202" s="270">
        <f t="shared" si="44"/>
        <v>3.8864726146825554E-2</v>
      </c>
      <c r="I202" s="270">
        <f t="shared" si="44"/>
        <v>3.8090950964443503E-2</v>
      </c>
      <c r="J202" s="270">
        <f t="shared" si="44"/>
        <v>3.822501813490161E-2</v>
      </c>
      <c r="K202" s="270">
        <f t="shared" si="44"/>
        <v>3.8613874937147699E-2</v>
      </c>
      <c r="L202" s="270">
        <f t="shared" si="44"/>
        <v>3.8919170779021142E-2</v>
      </c>
      <c r="M202" s="270">
        <f t="shared" si="44"/>
        <v>4.0444721569019106E-2</v>
      </c>
      <c r="N202" s="270">
        <f t="shared" si="44"/>
        <v>4.0043412040407504E-2</v>
      </c>
      <c r="O202" s="270">
        <f t="shared" si="44"/>
        <v>3.8732616329938276E-2</v>
      </c>
      <c r="P202" s="270">
        <f t="shared" si="44"/>
        <v>3.9054804972221288E-2</v>
      </c>
      <c r="Q202" s="270">
        <f t="shared" si="44"/>
        <v>3.9822950519735542E-2</v>
      </c>
      <c r="R202" s="270">
        <f t="shared" si="44"/>
        <v>4.3525609081421342E-2</v>
      </c>
      <c r="S202" s="270">
        <f t="shared" si="44"/>
        <v>4.2883608994102283E-2</v>
      </c>
      <c r="T202" s="270">
        <f t="shared" si="44"/>
        <v>4.6484887663465466E-2</v>
      </c>
      <c r="U202" s="270">
        <f t="shared" si="44"/>
        <v>4.6588947900509853E-2</v>
      </c>
      <c r="V202" s="270">
        <f t="shared" si="44"/>
        <v>4.7738598472808272E-2</v>
      </c>
      <c r="W202" s="270">
        <f t="shared" si="44"/>
        <v>4.7462490409512524E-2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0.25284075087682312</v>
      </c>
      <c r="C203" s="271">
        <f t="shared" si="45"/>
        <v>0.26209185709028526</v>
      </c>
      <c r="D203" s="271">
        <f t="shared" si="45"/>
        <v>0.27017835299890086</v>
      </c>
      <c r="E203" s="271">
        <f t="shared" si="45"/>
        <v>0.27110926338537594</v>
      </c>
      <c r="F203" s="271">
        <f t="shared" si="45"/>
        <v>0.28025784356900207</v>
      </c>
      <c r="G203" s="271">
        <f t="shared" si="45"/>
        <v>0.25696210677056913</v>
      </c>
      <c r="H203" s="271">
        <f t="shared" si="45"/>
        <v>0.24056679209234916</v>
      </c>
      <c r="I203" s="271">
        <f t="shared" si="45"/>
        <v>0.23062826881764961</v>
      </c>
      <c r="J203" s="271">
        <f t="shared" si="45"/>
        <v>0.22184796223434894</v>
      </c>
      <c r="K203" s="271">
        <f t="shared" si="45"/>
        <v>0.23783077436698249</v>
      </c>
      <c r="L203" s="271">
        <f t="shared" si="45"/>
        <v>0.24702300112885572</v>
      </c>
      <c r="M203" s="271">
        <f t="shared" si="45"/>
        <v>0.26854994336307308</v>
      </c>
      <c r="N203" s="271">
        <f t="shared" si="45"/>
        <v>0.2594252282674519</v>
      </c>
      <c r="O203" s="271">
        <f t="shared" si="45"/>
        <v>0.24155220330846322</v>
      </c>
      <c r="P203" s="271">
        <f t="shared" si="45"/>
        <v>0.2461410697665771</v>
      </c>
      <c r="Q203" s="271">
        <f t="shared" si="45"/>
        <v>0.26377442461902989</v>
      </c>
      <c r="R203" s="271">
        <f t="shared" si="45"/>
        <v>0.28019697093871493</v>
      </c>
      <c r="S203" s="271">
        <f t="shared" si="45"/>
        <v>0.28254763823157325</v>
      </c>
      <c r="T203" s="271">
        <f t="shared" si="45"/>
        <v>0.30896791521939376</v>
      </c>
      <c r="U203" s="271">
        <f t="shared" si="45"/>
        <v>0.30302419012771253</v>
      </c>
      <c r="V203" s="271">
        <f t="shared" si="45"/>
        <v>0.30117337158459706</v>
      </c>
      <c r="W203" s="271">
        <f t="shared" si="45"/>
        <v>0.300951754325194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0.25248452794260079</v>
      </c>
      <c r="C204" s="320">
        <f t="shared" si="46"/>
        <v>0.2617492751181823</v>
      </c>
      <c r="D204" s="320">
        <f t="shared" si="46"/>
        <v>0.26984726661679209</v>
      </c>
      <c r="E204" s="320">
        <f t="shared" si="46"/>
        <v>0.27078060058313885</v>
      </c>
      <c r="F204" s="320">
        <f t="shared" si="46"/>
        <v>0.27994466436557558</v>
      </c>
      <c r="G204" s="320">
        <f t="shared" si="46"/>
        <v>0.25661353197327147</v>
      </c>
      <c r="H204" s="320">
        <f t="shared" si="46"/>
        <v>0.2401940042129303</v>
      </c>
      <c r="I204" s="320">
        <f t="shared" si="46"/>
        <v>0.23023599371090497</v>
      </c>
      <c r="J204" s="320">
        <f t="shared" si="46"/>
        <v>0.22144579658752728</v>
      </c>
      <c r="K204" s="320">
        <f t="shared" si="46"/>
        <v>0.23745078026891825</v>
      </c>
      <c r="L204" s="320">
        <f t="shared" si="46"/>
        <v>0.24665528370955225</v>
      </c>
      <c r="M204" s="320">
        <f t="shared" si="46"/>
        <v>0.26821314434356303</v>
      </c>
      <c r="N204" s="320">
        <f t="shared" si="46"/>
        <v>0.25907629041525226</v>
      </c>
      <c r="O204" s="320">
        <f t="shared" si="46"/>
        <v>0.24117662581400323</v>
      </c>
      <c r="P204" s="320">
        <f t="shared" si="46"/>
        <v>0.24577238282331865</v>
      </c>
      <c r="Q204" s="320">
        <f t="shared" si="46"/>
        <v>0.26343432264689753</v>
      </c>
      <c r="R204" s="320">
        <f t="shared" si="46"/>
        <v>0.2798131896186874</v>
      </c>
      <c r="S204" s="320">
        <f t="shared" si="46"/>
        <v>0.28219331702122258</v>
      </c>
      <c r="T204" s="320">
        <f t="shared" si="46"/>
        <v>0.30863129151686447</v>
      </c>
      <c r="U204" s="320">
        <f t="shared" si="46"/>
        <v>0.30264614098325054</v>
      </c>
      <c r="V204" s="320">
        <f t="shared" si="46"/>
        <v>0.30076629557755641</v>
      </c>
      <c r="W204" s="320">
        <f t="shared" si="46"/>
        <v>0.30054159864135938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3.5622293422236896E-4</v>
      </c>
      <c r="C205" s="320">
        <f t="shared" si="47"/>
        <v>3.4258197210294253E-4</v>
      </c>
      <c r="D205" s="320">
        <f t="shared" si="47"/>
        <v>3.3108638210881417E-4</v>
      </c>
      <c r="E205" s="320">
        <f t="shared" si="47"/>
        <v>3.2866280223709974E-4</v>
      </c>
      <c r="F205" s="320">
        <f t="shared" si="47"/>
        <v>3.1317920342648808E-4</v>
      </c>
      <c r="G205" s="320">
        <f t="shared" si="47"/>
        <v>3.4857479729767877E-4</v>
      </c>
      <c r="H205" s="320">
        <f t="shared" si="47"/>
        <v>3.727878794188308E-4</v>
      </c>
      <c r="I205" s="320">
        <f t="shared" si="47"/>
        <v>3.9227510674464349E-4</v>
      </c>
      <c r="J205" s="320">
        <f t="shared" si="47"/>
        <v>4.0216564682165695E-4</v>
      </c>
      <c r="K205" s="320">
        <f t="shared" si="47"/>
        <v>3.7999409806426627E-4</v>
      </c>
      <c r="L205" s="320">
        <f t="shared" si="47"/>
        <v>3.6771741930344157E-4</v>
      </c>
      <c r="M205" s="320">
        <f t="shared" si="47"/>
        <v>3.3679901951004076E-4</v>
      </c>
      <c r="N205" s="320">
        <f t="shared" si="47"/>
        <v>3.489378521996533E-4</v>
      </c>
      <c r="O205" s="320">
        <f t="shared" si="47"/>
        <v>3.7557749445998016E-4</v>
      </c>
      <c r="P205" s="320">
        <f t="shared" si="47"/>
        <v>3.6868694325847476E-4</v>
      </c>
      <c r="Q205" s="320">
        <f t="shared" si="47"/>
        <v>3.4010197213235383E-4</v>
      </c>
      <c r="R205" s="320">
        <f t="shared" si="47"/>
        <v>3.8378132002754952E-4</v>
      </c>
      <c r="S205" s="320">
        <f t="shared" si="47"/>
        <v>3.5432121035062391E-4</v>
      </c>
      <c r="T205" s="320">
        <f t="shared" si="47"/>
        <v>3.3662370252933915E-4</v>
      </c>
      <c r="U205" s="320">
        <f t="shared" si="47"/>
        <v>3.7804914446203683E-4</v>
      </c>
      <c r="V205" s="320">
        <f t="shared" si="47"/>
        <v>4.0707600704065233E-4</v>
      </c>
      <c r="W205" s="320">
        <f t="shared" si="47"/>
        <v>4.1015568383464011E-4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0.14919506021877782</v>
      </c>
      <c r="C206" s="271">
        <f t="shared" si="48"/>
        <v>0.15423027006807175</v>
      </c>
      <c r="D206" s="271">
        <f t="shared" si="48"/>
        <v>0.1586714941844917</v>
      </c>
      <c r="E206" s="271">
        <f t="shared" si="48"/>
        <v>0.15936513267318975</v>
      </c>
      <c r="F206" s="271">
        <f t="shared" si="48"/>
        <v>0.16494391218374624</v>
      </c>
      <c r="G206" s="271">
        <f t="shared" si="48"/>
        <v>0.15115438630896477</v>
      </c>
      <c r="H206" s="271">
        <f t="shared" si="48"/>
        <v>0.14244365501896122</v>
      </c>
      <c r="I206" s="271">
        <f t="shared" si="48"/>
        <v>0.1311712998924113</v>
      </c>
      <c r="J206" s="271">
        <f t="shared" si="48"/>
        <v>0.12796129446158014</v>
      </c>
      <c r="K206" s="271">
        <f t="shared" si="48"/>
        <v>0.13725328794832725</v>
      </c>
      <c r="L206" s="271">
        <f t="shared" si="48"/>
        <v>0.14181795166537145</v>
      </c>
      <c r="M206" s="271">
        <f t="shared" si="48"/>
        <v>0.15236912169307318</v>
      </c>
      <c r="N206" s="271">
        <f t="shared" si="48"/>
        <v>0.14832169731468717</v>
      </c>
      <c r="O206" s="271">
        <f t="shared" si="48"/>
        <v>0.13830328441615153</v>
      </c>
      <c r="P206" s="271">
        <f t="shared" si="48"/>
        <v>0.14101237634095698</v>
      </c>
      <c r="Q206" s="271">
        <f t="shared" si="48"/>
        <v>0.15080489637956726</v>
      </c>
      <c r="R206" s="271">
        <f t="shared" si="48"/>
        <v>0.16159379384254141</v>
      </c>
      <c r="S206" s="271">
        <f t="shared" si="48"/>
        <v>0.16220574895540679</v>
      </c>
      <c r="T206" s="271">
        <f t="shared" si="48"/>
        <v>0.17805830264647846</v>
      </c>
      <c r="U206" s="271">
        <f t="shared" si="48"/>
        <v>0.17527728264933817</v>
      </c>
      <c r="V206" s="271">
        <f t="shared" si="48"/>
        <v>0.17676215718036908</v>
      </c>
      <c r="W206" s="271">
        <f t="shared" si="48"/>
        <v>0.17521623834809186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0.14303949214214109</v>
      </c>
      <c r="C207" s="320">
        <f t="shared" si="49"/>
        <v>0.14889664346748455</v>
      </c>
      <c r="D207" s="320">
        <f t="shared" si="49"/>
        <v>0.15369395864076901</v>
      </c>
      <c r="E207" s="320">
        <f t="shared" si="49"/>
        <v>0.15459153088111968</v>
      </c>
      <c r="F207" s="320">
        <f t="shared" si="49"/>
        <v>0.1612482227622245</v>
      </c>
      <c r="G207" s="320">
        <f t="shared" si="49"/>
        <v>0.14564676198288215</v>
      </c>
      <c r="H207" s="320">
        <f t="shared" si="49"/>
        <v>0.13455432385233515</v>
      </c>
      <c r="I207" s="320">
        <f t="shared" si="49"/>
        <v>0.11847784955297841</v>
      </c>
      <c r="J207" s="320">
        <f t="shared" si="49"/>
        <v>0.11456974235896979</v>
      </c>
      <c r="K207" s="320">
        <f t="shared" si="49"/>
        <v>0.1278724440135435</v>
      </c>
      <c r="L207" s="320">
        <f t="shared" si="49"/>
        <v>0.13396796665793184</v>
      </c>
      <c r="M207" s="320">
        <f t="shared" si="49"/>
        <v>0.1471427292988326</v>
      </c>
      <c r="N207" s="320">
        <f t="shared" si="49"/>
        <v>0.14240314230395137</v>
      </c>
      <c r="O207" s="320">
        <f t="shared" si="49"/>
        <v>0.1295937609419511</v>
      </c>
      <c r="P207" s="320">
        <f t="shared" si="49"/>
        <v>0.13306672017291982</v>
      </c>
      <c r="Q207" s="320">
        <f t="shared" si="49"/>
        <v>0.14455441740946276</v>
      </c>
      <c r="R207" s="320">
        <f t="shared" si="49"/>
        <v>0.15462909912676406</v>
      </c>
      <c r="S207" s="320">
        <f t="shared" si="49"/>
        <v>0.15661555512274003</v>
      </c>
      <c r="T207" s="320">
        <f t="shared" si="49"/>
        <v>0.17442761579426672</v>
      </c>
      <c r="U207" s="320">
        <f t="shared" si="49"/>
        <v>0.17010707674405956</v>
      </c>
      <c r="V207" s="320">
        <f t="shared" si="49"/>
        <v>0.17081992890892558</v>
      </c>
      <c r="W207" s="320">
        <f t="shared" si="49"/>
        <v>0.1687729477055632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6.1555680766366182E-3</v>
      </c>
      <c r="C208" s="320">
        <f t="shared" si="50"/>
        <v>5.3336266005872312E-3</v>
      </c>
      <c r="D208" s="320">
        <f t="shared" si="50"/>
        <v>4.9775355437226701E-3</v>
      </c>
      <c r="E208" s="320">
        <f t="shared" si="50"/>
        <v>4.773601792070062E-3</v>
      </c>
      <c r="F208" s="320">
        <f t="shared" si="50"/>
        <v>3.6956894215217297E-3</v>
      </c>
      <c r="G208" s="320">
        <f t="shared" si="50"/>
        <v>5.507624326082595E-3</v>
      </c>
      <c r="H208" s="320">
        <f t="shared" si="50"/>
        <v>7.8893311666261359E-3</v>
      </c>
      <c r="I208" s="320">
        <f t="shared" si="50"/>
        <v>1.2693450339432883E-2</v>
      </c>
      <c r="J208" s="320">
        <f t="shared" si="50"/>
        <v>1.3391552102610362E-2</v>
      </c>
      <c r="K208" s="320">
        <f t="shared" si="50"/>
        <v>9.3808439347837502E-3</v>
      </c>
      <c r="L208" s="320">
        <f t="shared" si="50"/>
        <v>7.8499850074396048E-3</v>
      </c>
      <c r="M208" s="320">
        <f t="shared" si="50"/>
        <v>5.2263923942406009E-3</v>
      </c>
      <c r="N208" s="320">
        <f t="shared" si="50"/>
        <v>5.9185550107358079E-3</v>
      </c>
      <c r="O208" s="320">
        <f t="shared" si="50"/>
        <v>8.7095234742004292E-3</v>
      </c>
      <c r="P208" s="320">
        <f t="shared" si="50"/>
        <v>7.9456561680371716E-3</v>
      </c>
      <c r="Q208" s="320">
        <f t="shared" si="50"/>
        <v>6.2504789701044346E-3</v>
      </c>
      <c r="R208" s="320">
        <f t="shared" si="50"/>
        <v>6.9646947157772912E-3</v>
      </c>
      <c r="S208" s="320">
        <f t="shared" si="50"/>
        <v>5.5901938326667761E-3</v>
      </c>
      <c r="T208" s="320">
        <f t="shared" si="50"/>
        <v>3.6306868522117709E-3</v>
      </c>
      <c r="U208" s="320">
        <f t="shared" si="50"/>
        <v>5.170205905278627E-3</v>
      </c>
      <c r="V208" s="320">
        <f t="shared" si="50"/>
        <v>5.942228271443516E-3</v>
      </c>
      <c r="W208" s="320">
        <f t="shared" si="50"/>
        <v>6.4432906425286388E-3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0.10924185552418016</v>
      </c>
      <c r="C209" s="271">
        <f t="shared" si="51"/>
        <v>0.11152670159799942</v>
      </c>
      <c r="D209" s="271">
        <f t="shared" si="51"/>
        <v>0.11309147863768099</v>
      </c>
      <c r="E209" s="271">
        <f t="shared" si="51"/>
        <v>0.1140938437362604</v>
      </c>
      <c r="F209" s="271">
        <f t="shared" si="51"/>
        <v>0.11770293331673186</v>
      </c>
      <c r="G209" s="271">
        <f t="shared" si="51"/>
        <v>0.11183503984665835</v>
      </c>
      <c r="H209" s="271">
        <f t="shared" si="51"/>
        <v>0.10763766712549498</v>
      </c>
      <c r="I209" s="271">
        <f t="shared" si="51"/>
        <v>0.10502793140759294</v>
      </c>
      <c r="J209" s="271">
        <f t="shared" si="51"/>
        <v>0.10440154909300001</v>
      </c>
      <c r="K209" s="271">
        <f t="shared" si="51"/>
        <v>0.10672009740049625</v>
      </c>
      <c r="L209" s="271">
        <f t="shared" si="51"/>
        <v>0.10815202995692787</v>
      </c>
      <c r="M209" s="271">
        <f t="shared" si="51"/>
        <v>0.11356978069496154</v>
      </c>
      <c r="N209" s="271">
        <f t="shared" si="51"/>
        <v>0.11182308323225588</v>
      </c>
      <c r="O209" s="271">
        <f t="shared" si="51"/>
        <v>0.10740402621591787</v>
      </c>
      <c r="P209" s="271">
        <f t="shared" si="51"/>
        <v>0.10848028817279244</v>
      </c>
      <c r="Q209" s="271">
        <f t="shared" si="51"/>
        <v>0.11165874345830802</v>
      </c>
      <c r="R209" s="271">
        <f t="shared" si="51"/>
        <v>0.1216927198896592</v>
      </c>
      <c r="S209" s="271">
        <f t="shared" si="51"/>
        <v>0.1205730420413596</v>
      </c>
      <c r="T209" s="271">
        <f t="shared" si="51"/>
        <v>0.13092204733293616</v>
      </c>
      <c r="U209" s="271">
        <f t="shared" si="51"/>
        <v>0.1306005744522751</v>
      </c>
      <c r="V209" s="271">
        <f t="shared" si="51"/>
        <v>0.13268045332380124</v>
      </c>
      <c r="W209" s="271">
        <f t="shared" si="51"/>
        <v>0.1321394266757358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4.6753927178401287E-2</v>
      </c>
      <c r="C210" s="320">
        <f t="shared" si="52"/>
        <v>5.2810485170536672E-2</v>
      </c>
      <c r="D210" s="320">
        <f t="shared" si="52"/>
        <v>5.5680446094860447E-2</v>
      </c>
      <c r="E210" s="320">
        <f t="shared" si="52"/>
        <v>5.8342265369960351E-2</v>
      </c>
      <c r="F210" s="320">
        <f t="shared" si="52"/>
        <v>6.5945625207702765E-2</v>
      </c>
      <c r="G210" s="320">
        <f t="shared" si="52"/>
        <v>5.5615577670069936E-2</v>
      </c>
      <c r="H210" s="320">
        <f t="shared" si="52"/>
        <v>4.3379096769736919E-2</v>
      </c>
      <c r="I210" s="320">
        <f t="shared" si="52"/>
        <v>3.1158091010361048E-2</v>
      </c>
      <c r="J210" s="320">
        <f t="shared" si="52"/>
        <v>3.0831690633365053E-2</v>
      </c>
      <c r="K210" s="320">
        <f t="shared" si="52"/>
        <v>4.1217523074920756E-2</v>
      </c>
      <c r="L210" s="320">
        <f t="shared" si="52"/>
        <v>4.5196490874355372E-2</v>
      </c>
      <c r="M210" s="320">
        <f t="shared" si="52"/>
        <v>5.90026707028821E-2</v>
      </c>
      <c r="N210" s="320">
        <f t="shared" si="52"/>
        <v>5.6108189317700959E-2</v>
      </c>
      <c r="O210" s="320">
        <f t="shared" si="52"/>
        <v>4.4508066936971222E-2</v>
      </c>
      <c r="P210" s="320">
        <f t="shared" si="52"/>
        <v>4.7696757750271705E-2</v>
      </c>
      <c r="Q210" s="320">
        <f t="shared" si="52"/>
        <v>5.4258193106294463E-2</v>
      </c>
      <c r="R210" s="320">
        <f t="shared" si="52"/>
        <v>6.035484691944492E-2</v>
      </c>
      <c r="S210" s="320">
        <f t="shared" si="52"/>
        <v>6.3917902230788734E-2</v>
      </c>
      <c r="T210" s="320">
        <f t="shared" si="52"/>
        <v>7.8282562459556893E-2</v>
      </c>
      <c r="U210" s="320">
        <f t="shared" si="52"/>
        <v>7.2575781985926804E-2</v>
      </c>
      <c r="V210" s="320">
        <f t="shared" si="52"/>
        <v>7.1545730027844576E-2</v>
      </c>
      <c r="W210" s="320">
        <f t="shared" si="52"/>
        <v>6.9847798811025832E-2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2.8395671615065794E-2</v>
      </c>
      <c r="C211" s="320">
        <f t="shared" si="53"/>
        <v>2.9437631376078275E-2</v>
      </c>
      <c r="D211" s="320">
        <f t="shared" si="53"/>
        <v>3.0348371963669431E-2</v>
      </c>
      <c r="E211" s="320">
        <f t="shared" si="53"/>
        <v>3.0453339365163406E-2</v>
      </c>
      <c r="F211" s="320">
        <f t="shared" si="53"/>
        <v>3.1483975768692864E-2</v>
      </c>
      <c r="G211" s="320">
        <f t="shared" si="53"/>
        <v>2.8860040039965333E-2</v>
      </c>
      <c r="H211" s="320">
        <f t="shared" si="53"/>
        <v>2.701341790372459E-2</v>
      </c>
      <c r="I211" s="320">
        <f t="shared" si="53"/>
        <v>2.5893490284955106E-2</v>
      </c>
      <c r="J211" s="320">
        <f t="shared" si="53"/>
        <v>2.4904900794022525E-2</v>
      </c>
      <c r="K211" s="320">
        <f t="shared" si="53"/>
        <v>2.6704901231770495E-2</v>
      </c>
      <c r="L211" s="320">
        <f t="shared" si="53"/>
        <v>2.7740085681327738E-2</v>
      </c>
      <c r="M211" s="320">
        <f t="shared" si="53"/>
        <v>3.0164590407517913E-2</v>
      </c>
      <c r="N211" s="320">
        <f t="shared" si="53"/>
        <v>2.9137014160144359E-2</v>
      </c>
      <c r="O211" s="320">
        <f t="shared" si="53"/>
        <v>2.7123928438897955E-2</v>
      </c>
      <c r="P211" s="320">
        <f t="shared" si="53"/>
        <v>2.7640790236024882E-2</v>
      </c>
      <c r="Q211" s="320">
        <f t="shared" si="53"/>
        <v>2.9627140240922688E-2</v>
      </c>
      <c r="R211" s="320">
        <f t="shared" si="53"/>
        <v>3.1469189461711067E-2</v>
      </c>
      <c r="S211" s="320">
        <f t="shared" si="53"/>
        <v>3.1736870482307201E-2</v>
      </c>
      <c r="T211" s="320">
        <f t="shared" si="53"/>
        <v>3.4710217198096457E-2</v>
      </c>
      <c r="U211" s="320">
        <f t="shared" si="53"/>
        <v>3.4037097262771654E-2</v>
      </c>
      <c r="V211" s="320">
        <f t="shared" si="53"/>
        <v>3.3825680455325469E-2</v>
      </c>
      <c r="W211" s="320">
        <f t="shared" si="53"/>
        <v>3.3800409915125826E-2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3.4092256730713075E-2</v>
      </c>
      <c r="C212" s="320">
        <f t="shared" si="54"/>
        <v>2.9278585051384486E-2</v>
      </c>
      <c r="D212" s="320">
        <f t="shared" si="54"/>
        <v>2.7062660579151118E-2</v>
      </c>
      <c r="E212" s="320">
        <f t="shared" si="54"/>
        <v>2.529823900113666E-2</v>
      </c>
      <c r="F212" s="320">
        <f t="shared" si="54"/>
        <v>2.0273332340336223E-2</v>
      </c>
      <c r="G212" s="320">
        <f t="shared" si="54"/>
        <v>2.7359422136623086E-2</v>
      </c>
      <c r="H212" s="320">
        <f t="shared" si="54"/>
        <v>3.724515245203347E-2</v>
      </c>
      <c r="I212" s="320">
        <f t="shared" si="54"/>
        <v>4.7976350112276786E-2</v>
      </c>
      <c r="J212" s="320">
        <f t="shared" si="54"/>
        <v>4.8664957665612421E-2</v>
      </c>
      <c r="K212" s="320">
        <f t="shared" si="54"/>
        <v>3.8797673093805003E-2</v>
      </c>
      <c r="L212" s="320">
        <f t="shared" si="54"/>
        <v>3.5215453401244746E-2</v>
      </c>
      <c r="M212" s="320">
        <f t="shared" si="54"/>
        <v>2.4402519584561504E-2</v>
      </c>
      <c r="N212" s="320">
        <f t="shared" si="54"/>
        <v>2.6577879754410564E-2</v>
      </c>
      <c r="O212" s="320">
        <f t="shared" si="54"/>
        <v>3.5772030840048673E-2</v>
      </c>
      <c r="P212" s="320">
        <f t="shared" si="54"/>
        <v>3.314274018649585E-2</v>
      </c>
      <c r="Q212" s="320">
        <f t="shared" si="54"/>
        <v>2.7773410111090874E-2</v>
      </c>
      <c r="R212" s="320">
        <f t="shared" si="54"/>
        <v>2.9868683508503219E-2</v>
      </c>
      <c r="S212" s="320">
        <f t="shared" si="54"/>
        <v>2.4918269328263659E-2</v>
      </c>
      <c r="T212" s="320">
        <f t="shared" si="54"/>
        <v>1.7929267675282815E-2</v>
      </c>
      <c r="U212" s="320">
        <f t="shared" si="54"/>
        <v>2.3987695203576621E-2</v>
      </c>
      <c r="V212" s="320">
        <f t="shared" si="54"/>
        <v>2.7309042840631202E-2</v>
      </c>
      <c r="W212" s="320">
        <f t="shared" si="54"/>
        <v>2.8491217949584136E-2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0.14146423516471873</v>
      </c>
      <c r="C213" s="321">
        <f t="shared" si="55"/>
        <v>0.13604709862535433</v>
      </c>
      <c r="D213" s="321">
        <f t="shared" si="55"/>
        <v>0.13148193818772969</v>
      </c>
      <c r="E213" s="321">
        <f t="shared" si="55"/>
        <v>0.13051947945760564</v>
      </c>
      <c r="F213" s="321">
        <f t="shared" si="55"/>
        <v>0.12437058994794484</v>
      </c>
      <c r="G213" s="321">
        <f t="shared" si="55"/>
        <v>0.13842698591279115</v>
      </c>
      <c r="H213" s="321">
        <f t="shared" si="55"/>
        <v>0.14804255193670998</v>
      </c>
      <c r="I213" s="321">
        <f t="shared" si="55"/>
        <v>0.15578137345628734</v>
      </c>
      <c r="J213" s="321">
        <f t="shared" si="55"/>
        <v>0.15970913203930809</v>
      </c>
      <c r="K213" s="321">
        <f t="shared" si="55"/>
        <v>0.15090430538144992</v>
      </c>
      <c r="L213" s="321">
        <f t="shared" si="55"/>
        <v>0.14602895681622019</v>
      </c>
      <c r="M213" s="321">
        <f t="shared" si="55"/>
        <v>0.13375055652501339</v>
      </c>
      <c r="N213" s="321">
        <f t="shared" si="55"/>
        <v>0.13857116327785249</v>
      </c>
      <c r="O213" s="321">
        <f t="shared" si="55"/>
        <v>0.14915037156393765</v>
      </c>
      <c r="P213" s="321">
        <f t="shared" si="55"/>
        <v>0.1464139768460844</v>
      </c>
      <c r="Q213" s="321">
        <f t="shared" si="55"/>
        <v>0.13654237616190359</v>
      </c>
      <c r="R213" s="321">
        <f t="shared" si="55"/>
        <v>0.12365773530623742</v>
      </c>
      <c r="S213" s="321">
        <f t="shared" si="55"/>
        <v>0.12327984851282621</v>
      </c>
      <c r="T213" s="321">
        <f t="shared" si="55"/>
        <v>0.10558879531618255</v>
      </c>
      <c r="U213" s="321">
        <f t="shared" si="55"/>
        <v>0.10840251684603266</v>
      </c>
      <c r="V213" s="321">
        <f t="shared" si="55"/>
        <v>0.1075014667613732</v>
      </c>
      <c r="W213" s="321">
        <f t="shared" si="55"/>
        <v>0.10831475412485954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0</v>
      </c>
      <c r="C217" s="322">
        <f t="shared" si="56"/>
        <v>0</v>
      </c>
      <c r="D217" s="322">
        <f t="shared" si="56"/>
        <v>0</v>
      </c>
      <c r="E217" s="322">
        <f t="shared" si="56"/>
        <v>0</v>
      </c>
      <c r="F217" s="322">
        <f t="shared" si="56"/>
        <v>0</v>
      </c>
      <c r="G217" s="322">
        <f t="shared" si="56"/>
        <v>0</v>
      </c>
      <c r="H217" s="322">
        <f t="shared" si="56"/>
        <v>0</v>
      </c>
      <c r="I217" s="322">
        <f t="shared" si="56"/>
        <v>0</v>
      </c>
      <c r="J217" s="322">
        <f t="shared" si="56"/>
        <v>0</v>
      </c>
      <c r="K217" s="322">
        <f t="shared" si="56"/>
        <v>0</v>
      </c>
      <c r="L217" s="322">
        <f t="shared" si="56"/>
        <v>0</v>
      </c>
      <c r="M217" s="322">
        <f t="shared" si="56"/>
        <v>0</v>
      </c>
      <c r="N217" s="322">
        <f t="shared" si="56"/>
        <v>0</v>
      </c>
      <c r="O217" s="322">
        <f t="shared" si="56"/>
        <v>0</v>
      </c>
      <c r="P217" s="322">
        <f t="shared" si="56"/>
        <v>0</v>
      </c>
      <c r="Q217" s="322">
        <f t="shared" si="56"/>
        <v>0</v>
      </c>
      <c r="R217" s="322">
        <f t="shared" si="56"/>
        <v>0</v>
      </c>
      <c r="S217" s="322">
        <f t="shared" si="56"/>
        <v>0</v>
      </c>
      <c r="T217" s="322">
        <f t="shared" si="56"/>
        <v>0</v>
      </c>
      <c r="U217" s="322">
        <f t="shared" si="56"/>
        <v>0</v>
      </c>
      <c r="V217" s="322">
        <f t="shared" si="56"/>
        <v>0</v>
      </c>
      <c r="W217" s="322">
        <f t="shared" si="56"/>
        <v>0</v>
      </c>
      <c r="DA217" s="95"/>
    </row>
    <row r="218" spans="1:105" ht="12" customHeight="1" x14ac:dyDescent="0.25">
      <c r="A218" s="55" t="s">
        <v>92</v>
      </c>
      <c r="B218" s="275">
        <f>IF(B$6=0,0,B$6/CHI!B$10*1000)</f>
        <v>0</v>
      </c>
      <c r="C218" s="275">
        <f>IF(C$6=0,0,C$6/CHI!C$10*1000)</f>
        <v>0</v>
      </c>
      <c r="D218" s="275">
        <f>IF(D$6=0,0,D$6/CHI!D$10*1000)</f>
        <v>0</v>
      </c>
      <c r="E218" s="275">
        <f>IF(E$6=0,0,E$6/CHI!E$10*1000)</f>
        <v>0</v>
      </c>
      <c r="F218" s="275">
        <f>IF(F$6=0,0,F$6/CHI!F$10*1000)</f>
        <v>0</v>
      </c>
      <c r="G218" s="275">
        <f>IF(G$6=0,0,G$6/CHI!G$10*1000)</f>
        <v>0</v>
      </c>
      <c r="H218" s="275">
        <f>IF(H$6=0,0,H$6/CHI!H$10*1000)</f>
        <v>0</v>
      </c>
      <c r="I218" s="275">
        <f>IF(I$6=0,0,I$6/CHI!I$10*1000)</f>
        <v>0</v>
      </c>
      <c r="J218" s="275">
        <f>IF(J$6=0,0,J$6/CHI!J$10*1000)</f>
        <v>0</v>
      </c>
      <c r="K218" s="275">
        <f>IF(K$6=0,0,K$6/CHI!K$10*1000)</f>
        <v>0</v>
      </c>
      <c r="L218" s="275">
        <f>IF(L$6=0,0,L$6/CHI!L$10*1000)</f>
        <v>0</v>
      </c>
      <c r="M218" s="275">
        <f>IF(M$6=0,0,M$6/CHI!M$10*1000)</f>
        <v>0</v>
      </c>
      <c r="N218" s="275">
        <f>IF(N$6=0,0,N$6/CHI!N$10*1000)</f>
        <v>0</v>
      </c>
      <c r="O218" s="275">
        <f>IF(O$6=0,0,O$6/CHI!O$10*1000)</f>
        <v>0</v>
      </c>
      <c r="P218" s="275">
        <f>IF(P$6=0,0,P$6/CHI!P$10*1000)</f>
        <v>0</v>
      </c>
      <c r="Q218" s="275">
        <f>IF(Q$6=0,0,Q$6/CHI!Q$10*1000)</f>
        <v>0</v>
      </c>
      <c r="R218" s="275">
        <f>IF(R$6=0,0,R$6/CHI!R$10*1000)</f>
        <v>0</v>
      </c>
      <c r="S218" s="275">
        <f>IF(S$6=0,0,S$6/CHI!S$10*1000)</f>
        <v>0</v>
      </c>
      <c r="T218" s="275">
        <f>IF(T$6=0,0,T$6/CHI!T$10*1000)</f>
        <v>0</v>
      </c>
      <c r="U218" s="275">
        <f>IF(U$6=0,0,U$6/CHI!U$10*1000)</f>
        <v>0</v>
      </c>
      <c r="V218" s="275">
        <f>IF(V$6=0,0,V$6/CHI!V$10*1000)</f>
        <v>0</v>
      </c>
      <c r="W218" s="275">
        <f>IF(W$6=0,0,W$6/CHI!W$10*1000)</f>
        <v>0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0</v>
      </c>
      <c r="C219" s="276">
        <f>IF(C$7=0,0,C$7/CHI!C$10*1000)</f>
        <v>0</v>
      </c>
      <c r="D219" s="276">
        <f>IF(D$7=0,0,D$7/CHI!D$10*1000)</f>
        <v>0</v>
      </c>
      <c r="E219" s="276">
        <f>IF(E$7=0,0,E$7/CHI!E$10*1000)</f>
        <v>0</v>
      </c>
      <c r="F219" s="276">
        <f>IF(F$7=0,0,F$7/CHI!F$10*1000)</f>
        <v>0</v>
      </c>
      <c r="G219" s="276">
        <f>IF(G$7=0,0,G$7/CHI!G$10*1000)</f>
        <v>0</v>
      </c>
      <c r="H219" s="276">
        <f>IF(H$7=0,0,H$7/CHI!H$10*1000)</f>
        <v>0</v>
      </c>
      <c r="I219" s="276">
        <f>IF(I$7=0,0,I$7/CHI!I$10*1000)</f>
        <v>0</v>
      </c>
      <c r="J219" s="276">
        <f>IF(J$7=0,0,J$7/CHI!J$10*1000)</f>
        <v>0</v>
      </c>
      <c r="K219" s="276">
        <f>IF(K$7=0,0,K$7/CHI!K$10*1000)</f>
        <v>0</v>
      </c>
      <c r="L219" s="276">
        <f>IF(L$7=0,0,L$7/CHI!L$10*1000)</f>
        <v>0</v>
      </c>
      <c r="M219" s="276">
        <f>IF(M$7=0,0,M$7/CHI!M$10*1000)</f>
        <v>0</v>
      </c>
      <c r="N219" s="276">
        <f>IF(N$7=0,0,N$7/CHI!N$10*1000)</f>
        <v>0</v>
      </c>
      <c r="O219" s="276">
        <f>IF(O$7=0,0,O$7/CHI!O$10*1000)</f>
        <v>0</v>
      </c>
      <c r="P219" s="276">
        <f>IF(P$7=0,0,P$7/CHI!P$10*1000)</f>
        <v>0</v>
      </c>
      <c r="Q219" s="276">
        <f>IF(Q$7=0,0,Q$7/CHI!Q$10*1000)</f>
        <v>0</v>
      </c>
      <c r="R219" s="276">
        <f>IF(R$7=0,0,R$7/CHI!R$10*1000)</f>
        <v>0</v>
      </c>
      <c r="S219" s="276">
        <f>IF(S$7=0,0,S$7/CHI!S$10*1000)</f>
        <v>0</v>
      </c>
      <c r="T219" s="276">
        <f>IF(T$7=0,0,T$7/CHI!T$10*1000)</f>
        <v>0</v>
      </c>
      <c r="U219" s="276">
        <f>IF(U$7=0,0,U$7/CHI!U$10*1000)</f>
        <v>0</v>
      </c>
      <c r="V219" s="276">
        <f>IF(V$7=0,0,V$7/CHI!V$10*1000)</f>
        <v>0</v>
      </c>
      <c r="W219" s="276">
        <f>IF(W$7=0,0,W$7/CHI!W$10*1000)</f>
        <v>0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0</v>
      </c>
      <c r="C220" s="276">
        <f>IF(C$8=0,0,C$8/CHI!C$10*1000)</f>
        <v>0</v>
      </c>
      <c r="D220" s="276">
        <f>IF(D$8=0,0,D$8/CHI!D$10*1000)</f>
        <v>0</v>
      </c>
      <c r="E220" s="276">
        <f>IF(E$8=0,0,E$8/CHI!E$10*1000)</f>
        <v>0</v>
      </c>
      <c r="F220" s="276">
        <f>IF(F$8=0,0,F$8/CHI!F$10*1000)</f>
        <v>0</v>
      </c>
      <c r="G220" s="276">
        <f>IF(G$8=0,0,G$8/CHI!G$10*1000)</f>
        <v>0</v>
      </c>
      <c r="H220" s="276">
        <f>IF(H$8=0,0,H$8/CHI!H$10*1000)</f>
        <v>0</v>
      </c>
      <c r="I220" s="276">
        <f>IF(I$8=0,0,I$8/CHI!I$10*1000)</f>
        <v>0</v>
      </c>
      <c r="J220" s="276">
        <f>IF(J$8=0,0,J$8/CHI!J$10*1000)</f>
        <v>0</v>
      </c>
      <c r="K220" s="276">
        <f>IF(K$8=0,0,K$8/CHI!K$10*1000)</f>
        <v>0</v>
      </c>
      <c r="L220" s="276">
        <f>IF(L$8=0,0,L$8/CHI!L$10*1000)</f>
        <v>0</v>
      </c>
      <c r="M220" s="276">
        <f>IF(M$8=0,0,M$8/CHI!M$10*1000)</f>
        <v>0</v>
      </c>
      <c r="N220" s="276">
        <f>IF(N$8=0,0,N$8/CHI!N$10*1000)</f>
        <v>0</v>
      </c>
      <c r="O220" s="276">
        <f>IF(O$8=0,0,O$8/CHI!O$10*1000)</f>
        <v>0</v>
      </c>
      <c r="P220" s="276">
        <f>IF(P$8=0,0,P$8/CHI!P$10*1000)</f>
        <v>0</v>
      </c>
      <c r="Q220" s="276">
        <f>IF(Q$8=0,0,Q$8/CHI!Q$10*1000)</f>
        <v>0</v>
      </c>
      <c r="R220" s="276">
        <f>IF(R$8=0,0,R$8/CHI!R$10*1000)</f>
        <v>0</v>
      </c>
      <c r="S220" s="276">
        <f>IF(S$8=0,0,S$8/CHI!S$10*1000)</f>
        <v>0</v>
      </c>
      <c r="T220" s="276">
        <f>IF(T$8=0,0,T$8/CHI!T$10*1000)</f>
        <v>0</v>
      </c>
      <c r="U220" s="276">
        <f>IF(U$8=0,0,U$8/CHI!U$10*1000)</f>
        <v>0</v>
      </c>
      <c r="V220" s="276">
        <f>IF(V$8=0,0,V$8/CHI!V$10*1000)</f>
        <v>0</v>
      </c>
      <c r="W220" s="276">
        <f>IF(W$8=0,0,W$8/CHI!W$10*1000)</f>
        <v>0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0</v>
      </c>
      <c r="C221" s="276">
        <f>IF(C$9=0,0,C$9/CHI!C$10*1000)</f>
        <v>0</v>
      </c>
      <c r="D221" s="276">
        <f>IF(D$9=0,0,D$9/CHI!D$10*1000)</f>
        <v>0</v>
      </c>
      <c r="E221" s="276">
        <f>IF(E$9=0,0,E$9/CHI!E$10*1000)</f>
        <v>0</v>
      </c>
      <c r="F221" s="276">
        <f>IF(F$9=0,0,F$9/CHI!F$10*1000)</f>
        <v>0</v>
      </c>
      <c r="G221" s="276">
        <f>IF(G$9=0,0,G$9/CHI!G$10*1000)</f>
        <v>0</v>
      </c>
      <c r="H221" s="276">
        <f>IF(H$9=0,0,H$9/CHI!H$10*1000)</f>
        <v>0</v>
      </c>
      <c r="I221" s="276">
        <f>IF(I$9=0,0,I$9/CHI!I$10*1000)</f>
        <v>0</v>
      </c>
      <c r="J221" s="276">
        <f>IF(J$9=0,0,J$9/CHI!J$10*1000)</f>
        <v>0</v>
      </c>
      <c r="K221" s="276">
        <f>IF(K$9=0,0,K$9/CHI!K$10*1000)</f>
        <v>0</v>
      </c>
      <c r="L221" s="276">
        <f>IF(L$9=0,0,L$9/CHI!L$10*1000)</f>
        <v>0</v>
      </c>
      <c r="M221" s="276">
        <f>IF(M$9=0,0,M$9/CHI!M$10*1000)</f>
        <v>0</v>
      </c>
      <c r="N221" s="276">
        <f>IF(N$9=0,0,N$9/CHI!N$10*1000)</f>
        <v>0</v>
      </c>
      <c r="O221" s="276">
        <f>IF(O$9=0,0,O$9/CHI!O$10*1000)</f>
        <v>0</v>
      </c>
      <c r="P221" s="276">
        <f>IF(P$9=0,0,P$9/CHI!P$10*1000)</f>
        <v>0</v>
      </c>
      <c r="Q221" s="276">
        <f>IF(Q$9=0,0,Q$9/CHI!Q$10*1000)</f>
        <v>0</v>
      </c>
      <c r="R221" s="276">
        <f>IF(R$9=0,0,R$9/CHI!R$10*1000)</f>
        <v>0</v>
      </c>
      <c r="S221" s="276">
        <f>IF(S$9=0,0,S$9/CHI!S$10*1000)</f>
        <v>0</v>
      </c>
      <c r="T221" s="276">
        <f>IF(T$9=0,0,T$9/CHI!T$10*1000)</f>
        <v>0</v>
      </c>
      <c r="U221" s="276">
        <f>IF(U$9=0,0,U$9/CHI!U$10*1000)</f>
        <v>0</v>
      </c>
      <c r="V221" s="276">
        <f>IF(V$9=0,0,V$9/CHI!V$10*1000)</f>
        <v>0</v>
      </c>
      <c r="W221" s="276">
        <f>IF(W$9=0,0,W$9/CHI!W$10*1000)</f>
        <v>0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0</v>
      </c>
      <c r="C222" s="277">
        <f>IF(C$10=0,0,C$10/CHI!C$10*1000)</f>
        <v>0</v>
      </c>
      <c r="D222" s="277">
        <f>IF(D$10=0,0,D$10/CHI!D$10*1000)</f>
        <v>0</v>
      </c>
      <c r="E222" s="277">
        <f>IF(E$10=0,0,E$10/CHI!E$10*1000)</f>
        <v>0</v>
      </c>
      <c r="F222" s="277">
        <f>IF(F$10=0,0,F$10/CHI!F$10*1000)</f>
        <v>0</v>
      </c>
      <c r="G222" s="277">
        <f>IF(G$10=0,0,G$10/CHI!G$10*1000)</f>
        <v>0</v>
      </c>
      <c r="H222" s="277">
        <f>IF(H$10=0,0,H$10/CHI!H$10*1000)</f>
        <v>0</v>
      </c>
      <c r="I222" s="277">
        <f>IF(I$10=0,0,I$10/CHI!I$10*1000)</f>
        <v>0</v>
      </c>
      <c r="J222" s="277">
        <f>IF(J$10=0,0,J$10/CHI!J$10*1000)</f>
        <v>0</v>
      </c>
      <c r="K222" s="277">
        <f>IF(K$10=0,0,K$10/CHI!K$10*1000)</f>
        <v>0</v>
      </c>
      <c r="L222" s="277">
        <f>IF(L$10=0,0,L$10/CHI!L$10*1000)</f>
        <v>0</v>
      </c>
      <c r="M222" s="277">
        <f>IF(M$10=0,0,M$10/CHI!M$10*1000)</f>
        <v>0</v>
      </c>
      <c r="N222" s="277">
        <f>IF(N$10=0,0,N$10/CHI!N$10*1000)</f>
        <v>0</v>
      </c>
      <c r="O222" s="277">
        <f>IF(O$10=0,0,O$10/CHI!O$10*1000)</f>
        <v>0</v>
      </c>
      <c r="P222" s="277">
        <f>IF(P$10=0,0,P$10/CHI!P$10*1000)</f>
        <v>0</v>
      </c>
      <c r="Q222" s="277">
        <f>IF(Q$10=0,0,Q$10/CHI!Q$10*1000)</f>
        <v>0</v>
      </c>
      <c r="R222" s="277">
        <f>IF(R$10=0,0,R$10/CHI!R$10*1000)</f>
        <v>0</v>
      </c>
      <c r="S222" s="277">
        <f>IF(S$10=0,0,S$10/CHI!S$10*1000)</f>
        <v>0</v>
      </c>
      <c r="T222" s="277">
        <f>IF(T$10=0,0,T$10/CHI!T$10*1000)</f>
        <v>0</v>
      </c>
      <c r="U222" s="277">
        <f>IF(U$10=0,0,U$10/CHI!U$10*1000)</f>
        <v>0</v>
      </c>
      <c r="V222" s="277">
        <f>IF(V$10=0,0,V$10/CHI!V$10*1000)</f>
        <v>0</v>
      </c>
      <c r="W222" s="277">
        <f>IF(W$10=0,0,W$10/CHI!W$10*1000)</f>
        <v>0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0</v>
      </c>
      <c r="C223" s="323">
        <f>IF(C$16=0,0,C$16/CHI!C$10*1000)</f>
        <v>0</v>
      </c>
      <c r="D223" s="323">
        <f>IF(D$16=0,0,D$16/CHI!D$10*1000)</f>
        <v>0</v>
      </c>
      <c r="E223" s="323">
        <f>IF(E$16=0,0,E$16/CHI!E$10*1000)</f>
        <v>0</v>
      </c>
      <c r="F223" s="323">
        <f>IF(F$16=0,0,F$16/CHI!F$10*1000)</f>
        <v>0</v>
      </c>
      <c r="G223" s="323">
        <f>IF(G$16=0,0,G$16/CHI!G$10*1000)</f>
        <v>0</v>
      </c>
      <c r="H223" s="323">
        <f>IF(H$16=0,0,H$16/CHI!H$10*1000)</f>
        <v>0</v>
      </c>
      <c r="I223" s="323">
        <f>IF(I$16=0,0,I$16/CHI!I$10*1000)</f>
        <v>0</v>
      </c>
      <c r="J223" s="323">
        <f>IF(J$16=0,0,J$16/CHI!J$10*1000)</f>
        <v>0</v>
      </c>
      <c r="K223" s="323">
        <f>IF(K$16=0,0,K$16/CHI!K$10*1000)</f>
        <v>0</v>
      </c>
      <c r="L223" s="323">
        <f>IF(L$16=0,0,L$16/CHI!L$10*1000)</f>
        <v>0</v>
      </c>
      <c r="M223" s="323">
        <f>IF(M$16=0,0,M$16/CHI!M$10*1000)</f>
        <v>0</v>
      </c>
      <c r="N223" s="323">
        <f>IF(N$16=0,0,N$16/CHI!N$10*1000)</f>
        <v>0</v>
      </c>
      <c r="O223" s="323">
        <f>IF(O$16=0,0,O$16/CHI!O$10*1000)</f>
        <v>0</v>
      </c>
      <c r="P223" s="323">
        <f>IF(P$16=0,0,P$16/CHI!P$10*1000)</f>
        <v>0</v>
      </c>
      <c r="Q223" s="323">
        <f>IF(Q$16=0,0,Q$16/CHI!Q$10*1000)</f>
        <v>0</v>
      </c>
      <c r="R223" s="323">
        <f>IF(R$16=0,0,R$16/CHI!R$10*1000)</f>
        <v>0</v>
      </c>
      <c r="S223" s="323">
        <f>IF(S$16=0,0,S$16/CHI!S$10*1000)</f>
        <v>0</v>
      </c>
      <c r="T223" s="323">
        <f>IF(T$16=0,0,T$16/CHI!T$10*1000)</f>
        <v>0</v>
      </c>
      <c r="U223" s="323">
        <f>IF(U$16=0,0,U$16/CHI!U$10*1000)</f>
        <v>0</v>
      </c>
      <c r="V223" s="323">
        <f>IF(V$16=0,0,V$16/CHI!V$10*1000)</f>
        <v>0</v>
      </c>
      <c r="W223" s="323">
        <f>IF(W$16=0,0,W$16/CHI!W$10*1000)</f>
        <v>0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0</v>
      </c>
      <c r="C224" s="278">
        <f>IF(C$25=0,0,C$25/CHI!C$10*1000)</f>
        <v>0</v>
      </c>
      <c r="D224" s="278">
        <f>IF(D$25=0,0,D$25/CHI!D$10*1000)</f>
        <v>0</v>
      </c>
      <c r="E224" s="278">
        <f>IF(E$25=0,0,E$25/CHI!E$10*1000)</f>
        <v>0</v>
      </c>
      <c r="F224" s="278">
        <f>IF(F$25=0,0,F$25/CHI!F$10*1000)</f>
        <v>0</v>
      </c>
      <c r="G224" s="278">
        <f>IF(G$25=0,0,G$25/CHI!G$10*1000)</f>
        <v>0</v>
      </c>
      <c r="H224" s="278">
        <f>IF(H$25=0,0,H$25/CHI!H$10*1000)</f>
        <v>0</v>
      </c>
      <c r="I224" s="278">
        <f>IF(I$25=0,0,I$25/CHI!I$10*1000)</f>
        <v>0</v>
      </c>
      <c r="J224" s="278">
        <f>IF(J$25=0,0,J$25/CHI!J$10*1000)</f>
        <v>0</v>
      </c>
      <c r="K224" s="278">
        <f>IF(K$25=0,0,K$25/CHI!K$10*1000)</f>
        <v>0</v>
      </c>
      <c r="L224" s="278">
        <f>IF(L$25=0,0,L$25/CHI!L$10*1000)</f>
        <v>0</v>
      </c>
      <c r="M224" s="278">
        <f>IF(M$25=0,0,M$25/CHI!M$10*1000)</f>
        <v>0</v>
      </c>
      <c r="N224" s="278">
        <f>IF(N$25=0,0,N$25/CHI!N$10*1000)</f>
        <v>0</v>
      </c>
      <c r="O224" s="278">
        <f>IF(O$25=0,0,O$25/CHI!O$10*1000)</f>
        <v>0</v>
      </c>
      <c r="P224" s="278">
        <f>IF(P$25=0,0,P$25/CHI!P$10*1000)</f>
        <v>0</v>
      </c>
      <c r="Q224" s="278">
        <f>IF(Q$25=0,0,Q$25/CHI!Q$10*1000)</f>
        <v>0</v>
      </c>
      <c r="R224" s="278">
        <f>IF(R$25=0,0,R$25/CHI!R$10*1000)</f>
        <v>0</v>
      </c>
      <c r="S224" s="278">
        <f>IF(S$25=0,0,S$25/CHI!S$10*1000)</f>
        <v>0</v>
      </c>
      <c r="T224" s="278">
        <f>IF(T$25=0,0,T$25/CHI!T$10*1000)</f>
        <v>0</v>
      </c>
      <c r="U224" s="278">
        <f>IF(U$25=0,0,U$25/CHI!U$10*1000)</f>
        <v>0</v>
      </c>
      <c r="V224" s="278">
        <f>IF(V$25=0,0,V$25/CHI!V$10*1000)</f>
        <v>0</v>
      </c>
      <c r="W224" s="278">
        <f>IF(W$25=0,0,W$25/CHI!W$10*1000)</f>
        <v>0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0</v>
      </c>
      <c r="C225" s="278">
        <f>IF(C$36=0,0,C$36/CHI!C$10*1000)</f>
        <v>0</v>
      </c>
      <c r="D225" s="278">
        <f>IF(D$36=0,0,D$36/CHI!D$10*1000)</f>
        <v>0</v>
      </c>
      <c r="E225" s="278">
        <f>IF(E$36=0,0,E$36/CHI!E$10*1000)</f>
        <v>0</v>
      </c>
      <c r="F225" s="278">
        <f>IF(F$36=0,0,F$36/CHI!F$10*1000)</f>
        <v>0</v>
      </c>
      <c r="G225" s="278">
        <f>IF(G$36=0,0,G$36/CHI!G$10*1000)</f>
        <v>0</v>
      </c>
      <c r="H225" s="278">
        <f>IF(H$36=0,0,H$36/CHI!H$10*1000)</f>
        <v>0</v>
      </c>
      <c r="I225" s="278">
        <f>IF(I$36=0,0,I$36/CHI!I$10*1000)</f>
        <v>0</v>
      </c>
      <c r="J225" s="278">
        <f>IF(J$36=0,0,J$36/CHI!J$10*1000)</f>
        <v>0</v>
      </c>
      <c r="K225" s="278">
        <f>IF(K$36=0,0,K$36/CHI!K$10*1000)</f>
        <v>0</v>
      </c>
      <c r="L225" s="278">
        <f>IF(L$36=0,0,L$36/CHI!L$10*1000)</f>
        <v>0</v>
      </c>
      <c r="M225" s="278">
        <f>IF(M$36=0,0,M$36/CHI!M$10*1000)</f>
        <v>0</v>
      </c>
      <c r="N225" s="278">
        <f>IF(N$36=0,0,N$36/CHI!N$10*1000)</f>
        <v>0</v>
      </c>
      <c r="O225" s="278">
        <f>IF(O$36=0,0,O$36/CHI!O$10*1000)</f>
        <v>0</v>
      </c>
      <c r="P225" s="278">
        <f>IF(P$36=0,0,P$36/CHI!P$10*1000)</f>
        <v>0</v>
      </c>
      <c r="Q225" s="278">
        <f>IF(Q$36=0,0,Q$36/CHI!Q$10*1000)</f>
        <v>0</v>
      </c>
      <c r="R225" s="278">
        <f>IF(R$36=0,0,R$36/CHI!R$10*1000)</f>
        <v>0</v>
      </c>
      <c r="S225" s="278">
        <f>IF(S$36=0,0,S$36/CHI!S$10*1000)</f>
        <v>0</v>
      </c>
      <c r="T225" s="278">
        <f>IF(T$36=0,0,T$36/CHI!T$10*1000)</f>
        <v>0</v>
      </c>
      <c r="U225" s="278">
        <f>IF(U$36=0,0,U$36/CHI!U$10*1000)</f>
        <v>0</v>
      </c>
      <c r="V225" s="278">
        <f>IF(V$36=0,0,V$36/CHI!V$10*1000)</f>
        <v>0</v>
      </c>
      <c r="W225" s="278">
        <f>IF(W$36=0,0,W$36/CHI!W$10*1000)</f>
        <v>0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0</v>
      </c>
      <c r="C226" s="278">
        <f>IF(C$44=0,0,C$44/CHI!C$10*1000)</f>
        <v>0</v>
      </c>
      <c r="D226" s="278">
        <f>IF(D$44=0,0,D$44/CHI!D$10*1000)</f>
        <v>0</v>
      </c>
      <c r="E226" s="278">
        <f>IF(E$44=0,0,E$44/CHI!E$10*1000)</f>
        <v>0</v>
      </c>
      <c r="F226" s="278">
        <f>IF(F$44=0,0,F$44/CHI!F$10*1000)</f>
        <v>0</v>
      </c>
      <c r="G226" s="278">
        <f>IF(G$44=0,0,G$44/CHI!G$10*1000)</f>
        <v>0</v>
      </c>
      <c r="H226" s="278">
        <f>IF(H$44=0,0,H$44/CHI!H$10*1000)</f>
        <v>0</v>
      </c>
      <c r="I226" s="278">
        <f>IF(I$44=0,0,I$44/CHI!I$10*1000)</f>
        <v>0</v>
      </c>
      <c r="J226" s="278">
        <f>IF(J$44=0,0,J$44/CHI!J$10*1000)</f>
        <v>0</v>
      </c>
      <c r="K226" s="278">
        <f>IF(K$44=0,0,K$44/CHI!K$10*1000)</f>
        <v>0</v>
      </c>
      <c r="L226" s="278">
        <f>IF(L$44=0,0,L$44/CHI!L$10*1000)</f>
        <v>0</v>
      </c>
      <c r="M226" s="278">
        <f>IF(M$44=0,0,M$44/CHI!M$10*1000)</f>
        <v>0</v>
      </c>
      <c r="N226" s="278">
        <f>IF(N$44=0,0,N$44/CHI!N$10*1000)</f>
        <v>0</v>
      </c>
      <c r="O226" s="278">
        <f>IF(O$44=0,0,O$44/CHI!O$10*1000)</f>
        <v>0</v>
      </c>
      <c r="P226" s="278">
        <f>IF(P$44=0,0,P$44/CHI!P$10*1000)</f>
        <v>0</v>
      </c>
      <c r="Q226" s="278">
        <f>IF(Q$44=0,0,Q$44/CHI!Q$10*1000)</f>
        <v>0</v>
      </c>
      <c r="R226" s="278">
        <f>IF(R$44=0,0,R$44/CHI!R$10*1000)</f>
        <v>0</v>
      </c>
      <c r="S226" s="278">
        <f>IF(S$44=0,0,S$44/CHI!S$10*1000)</f>
        <v>0</v>
      </c>
      <c r="T226" s="278">
        <f>IF(T$44=0,0,T$44/CHI!T$10*1000)</f>
        <v>0</v>
      </c>
      <c r="U226" s="278">
        <f>IF(U$44=0,0,U$44/CHI!U$10*1000)</f>
        <v>0</v>
      </c>
      <c r="V226" s="278">
        <f>IF(V$44=0,0,V$44/CHI!V$10*1000)</f>
        <v>0</v>
      </c>
      <c r="W226" s="278">
        <f>IF(W$44=0,0,W$44/CHI!W$10*1000)</f>
        <v>0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0</v>
      </c>
      <c r="C227" s="279">
        <f>IF(C$58=0,0,C$58/CHI!C$10*1000)</f>
        <v>0</v>
      </c>
      <c r="D227" s="279">
        <f>IF(D$58=0,0,D$58/CHI!D$10*1000)</f>
        <v>0</v>
      </c>
      <c r="E227" s="279">
        <f>IF(E$58=0,0,E$58/CHI!E$10*1000)</f>
        <v>0</v>
      </c>
      <c r="F227" s="279">
        <f>IF(F$58=0,0,F$58/CHI!F$10*1000)</f>
        <v>0</v>
      </c>
      <c r="G227" s="279">
        <f>IF(G$58=0,0,G$58/CHI!G$10*1000)</f>
        <v>0</v>
      </c>
      <c r="H227" s="279">
        <f>IF(H$58=0,0,H$58/CHI!H$10*1000)</f>
        <v>0</v>
      </c>
      <c r="I227" s="279">
        <f>IF(I$58=0,0,I$58/CHI!I$10*1000)</f>
        <v>0</v>
      </c>
      <c r="J227" s="279">
        <f>IF(J$58=0,0,J$58/CHI!J$10*1000)</f>
        <v>0</v>
      </c>
      <c r="K227" s="279">
        <f>IF(K$58=0,0,K$58/CHI!K$10*1000)</f>
        <v>0</v>
      </c>
      <c r="L227" s="279">
        <f>IF(L$58=0,0,L$58/CHI!L$10*1000)</f>
        <v>0</v>
      </c>
      <c r="M227" s="279">
        <f>IF(M$58=0,0,M$58/CHI!M$10*1000)</f>
        <v>0</v>
      </c>
      <c r="N227" s="279">
        <f>IF(N$58=0,0,N$58/CHI!N$10*1000)</f>
        <v>0</v>
      </c>
      <c r="O227" s="279">
        <f>IF(O$58=0,0,O$58/CHI!O$10*1000)</f>
        <v>0</v>
      </c>
      <c r="P227" s="279">
        <f>IF(P$58=0,0,P$58/CHI!P$10*1000)</f>
        <v>0</v>
      </c>
      <c r="Q227" s="279">
        <f>IF(Q$58=0,0,Q$58/CHI!Q$10*1000)</f>
        <v>0</v>
      </c>
      <c r="R227" s="279">
        <f>IF(R$58=0,0,R$58/CHI!R$10*1000)</f>
        <v>0</v>
      </c>
      <c r="S227" s="279">
        <f>IF(S$58=0,0,S$58/CHI!S$10*1000)</f>
        <v>0</v>
      </c>
      <c r="T227" s="279">
        <f>IF(T$58=0,0,T$58/CHI!T$10*1000)</f>
        <v>0</v>
      </c>
      <c r="U227" s="279">
        <f>IF(U$58=0,0,U$58/CHI!U$10*1000)</f>
        <v>0</v>
      </c>
      <c r="V227" s="279">
        <f>IF(V$58=0,0,V$58/CHI!V$10*1000)</f>
        <v>0</v>
      </c>
      <c r="W227" s="279">
        <f>IF(W$58=0,0,W$58/CHI!W$10*1000)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351.70311298863447</v>
      </c>
      <c r="C229" s="322">
        <f t="shared" si="57"/>
        <v>550.61965220021318</v>
      </c>
      <c r="D229" s="322">
        <f t="shared" si="57"/>
        <v>352.14891125320287</v>
      </c>
      <c r="E229" s="322">
        <f t="shared" si="57"/>
        <v>296.73788068206761</v>
      </c>
      <c r="F229" s="322">
        <f t="shared" si="57"/>
        <v>481.92261034839231</v>
      </c>
      <c r="G229" s="322">
        <f t="shared" si="57"/>
        <v>797.43429722700853</v>
      </c>
      <c r="H229" s="322">
        <f t="shared" si="57"/>
        <v>732.38187178093483</v>
      </c>
      <c r="I229" s="322">
        <f t="shared" si="57"/>
        <v>373.37191554332423</v>
      </c>
      <c r="J229" s="322">
        <f t="shared" si="57"/>
        <v>490.94045805370439</v>
      </c>
      <c r="K229" s="322">
        <f t="shared" si="57"/>
        <v>610.47641840492304</v>
      </c>
      <c r="L229" s="322">
        <f t="shared" si="57"/>
        <v>660.39855781872893</v>
      </c>
      <c r="M229" s="322">
        <f t="shared" si="57"/>
        <v>440.04554360421781</v>
      </c>
      <c r="N229" s="322">
        <f t="shared" si="57"/>
        <v>344.05892762074757</v>
      </c>
      <c r="O229" s="322">
        <f t="shared" si="57"/>
        <v>355.70795666906253</v>
      </c>
      <c r="P229" s="322">
        <f t="shared" si="57"/>
        <v>356.68742296795534</v>
      </c>
      <c r="Q229" s="322">
        <f t="shared" si="57"/>
        <v>540.59766436545863</v>
      </c>
      <c r="R229" s="322">
        <f t="shared" si="57"/>
        <v>416.88498659983509</v>
      </c>
      <c r="S229" s="322">
        <f t="shared" si="57"/>
        <v>417.31911043488043</v>
      </c>
      <c r="T229" s="322">
        <f t="shared" si="57"/>
        <v>432.59346829268446</v>
      </c>
      <c r="U229" s="322">
        <f t="shared" si="57"/>
        <v>415.24185460168462</v>
      </c>
      <c r="V229" s="322">
        <f t="shared" si="57"/>
        <v>415.59969725214313</v>
      </c>
      <c r="W229" s="322">
        <f t="shared" si="57"/>
        <v>382.70966806406722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3.2788906160085913</v>
      </c>
      <c r="C230" s="275">
        <f>IF(C$62=0,0,C$62/CHI!C$11*1000)</f>
        <v>4.8858266903147829</v>
      </c>
      <c r="D230" s="275">
        <f>IF(D$62=0,0,D$62/CHI!D$11*1000)</f>
        <v>2.9923810504211734</v>
      </c>
      <c r="E230" s="275">
        <f>IF(E$62=0,0,E$62/CHI!E$11*1000)</f>
        <v>2.5007876017393142</v>
      </c>
      <c r="F230" s="275">
        <f>IF(F$62=0,0,F$62/CHI!F$11*1000)</f>
        <v>3.8314847482924423</v>
      </c>
      <c r="G230" s="275">
        <f>IF(G$62=0,0,G$62/CHI!G$11*1000)</f>
        <v>7.2461446892245007</v>
      </c>
      <c r="H230" s="275">
        <f>IF(H$62=0,0,H$62/CHI!H$11*1000)</f>
        <v>7.2494296445561339</v>
      </c>
      <c r="I230" s="275">
        <f>IF(I$62=0,0,I$62/CHI!I$11*1000)</f>
        <v>3.9496028786153627</v>
      </c>
      <c r="J230" s="275">
        <f>IF(J$62=0,0,J$62/CHI!J$11*1000)</f>
        <v>5.3758850597515284</v>
      </c>
      <c r="K230" s="275">
        <f>IF(K$62=0,0,K$62/CHI!K$11*1000)</f>
        <v>6.1942052112206252</v>
      </c>
      <c r="L230" s="275">
        <f>IF(L$62=0,0,L$62/CHI!L$11*1000)</f>
        <v>6.4165798804516667</v>
      </c>
      <c r="M230" s="275">
        <f>IF(M$62=0,0,M$62/CHI!M$11*1000)</f>
        <v>3.8255017859514644</v>
      </c>
      <c r="N230" s="275">
        <f>IF(N$62=0,0,N$62/CHI!N$11*1000)</f>
        <v>3.1291861972684916</v>
      </c>
      <c r="O230" s="275">
        <f>IF(O$62=0,0,O$62/CHI!O$11*1000)</f>
        <v>3.5541545628223354</v>
      </c>
      <c r="P230" s="275">
        <f>IF(P$62=0,0,P$62/CHI!P$11*1000)</f>
        <v>3.4796782255151757</v>
      </c>
      <c r="Q230" s="275">
        <f>IF(Q$62=0,0,Q$62/CHI!Q$11*1000)</f>
        <v>4.7827410343604608</v>
      </c>
      <c r="R230" s="275">
        <f>IF(R$62=0,0,R$62/CHI!R$11*1000)</f>
        <v>3.8298890690935088</v>
      </c>
      <c r="S230" s="275">
        <f>IF(S$62=0,0,S$62/CHI!S$11*1000)</f>
        <v>3.6164394740542316</v>
      </c>
      <c r="T230" s="275">
        <f>IF(T$62=0,0,T$62/CHI!T$11*1000)</f>
        <v>3.3903596329324959</v>
      </c>
      <c r="U230" s="275">
        <f>IF(U$62=0,0,U$62/CHI!U$11*1000)</f>
        <v>3.5768065285168844</v>
      </c>
      <c r="V230" s="275">
        <f>IF(V$62=0,0,V$62/CHI!V$11*1000)</f>
        <v>3.7652308269911838</v>
      </c>
      <c r="W230" s="275">
        <f>IF(W$62=0,0,W$62/CHI!W$11*1000)</f>
        <v>3.4938444087421749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26.021507907998366</v>
      </c>
      <c r="C231" s="276">
        <f>IF(C$63=0,0,C$63/CHI!C$11*1000)</f>
        <v>38.774266283362515</v>
      </c>
      <c r="D231" s="276">
        <f>IF(D$63=0,0,D$63/CHI!D$11*1000)</f>
        <v>23.747747725133333</v>
      </c>
      <c r="E231" s="276">
        <f>IF(E$63=0,0,E$63/CHI!E$11*1000)</f>
        <v>19.846427336480975</v>
      </c>
      <c r="F231" s="276">
        <f>IF(F$63=0,0,F$63/CHI!F$11*1000)</f>
        <v>30.406934037474382</v>
      </c>
      <c r="G231" s="276">
        <f>IF(G$63=0,0,G$63/CHI!G$11*1000)</f>
        <v>57.505916913655774</v>
      </c>
      <c r="H231" s="276">
        <f>IF(H$63=0,0,H$63/CHI!H$11*1000)</f>
        <v>57.531986551576068</v>
      </c>
      <c r="I231" s="276">
        <f>IF(I$63=0,0,I$63/CHI!I$11*1000)</f>
        <v>31.34432787649709</v>
      </c>
      <c r="J231" s="276">
        <f>IF(J$63=0,0,J$63/CHI!J$11*1000)</f>
        <v>42.663404174519776</v>
      </c>
      <c r="K231" s="276">
        <f>IF(K$63=0,0,K$63/CHI!K$11*1000)</f>
        <v>49.157650792190921</v>
      </c>
      <c r="L231" s="276">
        <f>IF(L$63=0,0,L$63/CHI!L$11*1000)</f>
        <v>50.922431900070073</v>
      </c>
      <c r="M231" s="276">
        <f>IF(M$63=0,0,M$63/CHI!M$11*1000)</f>
        <v>30.359452825045729</v>
      </c>
      <c r="N231" s="276">
        <f>IF(N$63=0,0,N$63/CHI!N$11*1000)</f>
        <v>24.833443049387775</v>
      </c>
      <c r="O231" s="276">
        <f>IF(O$63=0,0,O$63/CHI!O$11*1000)</f>
        <v>28.206022064655407</v>
      </c>
      <c r="P231" s="276">
        <f>IF(P$63=0,0,P$63/CHI!P$11*1000)</f>
        <v>27.614972582633907</v>
      </c>
      <c r="Q231" s="276">
        <f>IF(Q$63=0,0,Q$63/CHI!Q$11*1000)</f>
        <v>37.956171224466658</v>
      </c>
      <c r="R231" s="276">
        <f>IF(R$63=0,0,R$63/CHI!R$11*1000)</f>
        <v>30.394270614458364</v>
      </c>
      <c r="S231" s="276">
        <f>IF(S$63=0,0,S$63/CHI!S$11*1000)</f>
        <v>28.700319526808244</v>
      </c>
      <c r="T231" s="276">
        <f>IF(T$63=0,0,T$63/CHI!T$11*1000)</f>
        <v>26.9061339126661</v>
      </c>
      <c r="U231" s="276">
        <f>IF(U$63=0,0,U$63/CHI!U$11*1000)</f>
        <v>28.385789667019026</v>
      </c>
      <c r="V231" s="276">
        <f>IF(V$63=0,0,V$63/CHI!V$11*1000)</f>
        <v>29.881138230606236</v>
      </c>
      <c r="W231" s="276">
        <f>IF(W$63=0,0,W$63/CHI!W$11*1000)</f>
        <v>27.727396414971523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29.128008963620001</v>
      </c>
      <c r="C232" s="276">
        <f>IF(C$64=0,0,C$64/CHI!C$11*1000)</f>
        <v>43.403217824760119</v>
      </c>
      <c r="D232" s="276">
        <f>IF(D$64=0,0,D$64/CHI!D$11*1000)</f>
        <v>26.582802620398905</v>
      </c>
      <c r="E232" s="276">
        <f>IF(E$64=0,0,E$64/CHI!E$11*1000)</f>
        <v>22.215734591428536</v>
      </c>
      <c r="F232" s="276">
        <f>IF(F$64=0,0,F$64/CHI!F$11*1000)</f>
        <v>34.036976270983708</v>
      </c>
      <c r="G232" s="276">
        <f>IF(G$64=0,0,G$64/CHI!G$11*1000)</f>
        <v>64.371091377348208</v>
      </c>
      <c r="H232" s="276">
        <f>IF(H$64=0,0,H$64/CHI!H$11*1000)</f>
        <v>64.400273262183859</v>
      </c>
      <c r="I232" s="276">
        <f>IF(I$64=0,0,I$64/CHI!I$11*1000)</f>
        <v>35.086278111677686</v>
      </c>
      <c r="J232" s="276">
        <f>IF(J$64=0,0,J$64/CHI!J$11*1000)</f>
        <v>47.756648984664693</v>
      </c>
      <c r="K232" s="276">
        <f>IF(K$64=0,0,K$64/CHI!K$11*1000)</f>
        <v>55.026192101085712</v>
      </c>
      <c r="L232" s="276">
        <f>IF(L$64=0,0,L$64/CHI!L$11*1000)</f>
        <v>57.001656402035373</v>
      </c>
      <c r="M232" s="276">
        <f>IF(M$64=0,0,M$64/CHI!M$11*1000)</f>
        <v>33.983826653900998</v>
      </c>
      <c r="N232" s="276">
        <f>IF(N$64=0,0,N$64/CHI!N$11*1000)</f>
        <v>27.798110482205146</v>
      </c>
      <c r="O232" s="276">
        <f>IF(O$64=0,0,O$64/CHI!O$11*1000)</f>
        <v>31.573314906735707</v>
      </c>
      <c r="P232" s="276">
        <f>IF(P$64=0,0,P$64/CHI!P$11*1000)</f>
        <v>30.911704723685023</v>
      </c>
      <c r="Q232" s="276">
        <f>IF(Q$64=0,0,Q$64/CHI!Q$11*1000)</f>
        <v>42.487456897573928</v>
      </c>
      <c r="R232" s="276">
        <f>IF(R$64=0,0,R$64/CHI!R$11*1000)</f>
        <v>34.022801062520607</v>
      </c>
      <c r="S232" s="276">
        <f>IF(S$64=0,0,S$64/CHI!S$11*1000)</f>
        <v>32.126622615081722</v>
      </c>
      <c r="T232" s="276">
        <f>IF(T$64=0,0,T$64/CHI!T$11*1000)</f>
        <v>30.118243437521979</v>
      </c>
      <c r="U232" s="276">
        <f>IF(U$64=0,0,U$64/CHI!U$11*1000)</f>
        <v>31.77454353466646</v>
      </c>
      <c r="V232" s="276">
        <f>IF(V$64=0,0,V$64/CHI!V$11*1000)</f>
        <v>33.448409880840678</v>
      </c>
      <c r="W232" s="276">
        <f>IF(W$64=0,0,W$64/CHI!W$11*1000)</f>
        <v>31.037549944017098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46.893620912466083</v>
      </c>
      <c r="C233" s="276">
        <f>IF(C$65=0,0,C$65/CHI!C$11*1000)</f>
        <v>69.875494943631836</v>
      </c>
      <c r="D233" s="276">
        <f>IF(D$65=0,0,D$65/CHI!D$11*1000)</f>
        <v>42.796054836045172</v>
      </c>
      <c r="E233" s="276">
        <f>IF(E$65=0,0,E$65/CHI!E$11*1000)</f>
        <v>35.765446156088338</v>
      </c>
      <c r="F233" s="276">
        <f>IF(F$65=0,0,F$65/CHI!F$11*1000)</f>
        <v>54.79664141313657</v>
      </c>
      <c r="G233" s="276">
        <f>IF(G$65=0,0,G$65/CHI!G$11*1000)</f>
        <v>103.63199079419444</v>
      </c>
      <c r="H233" s="276">
        <f>IF(H$65=0,0,H$65/CHI!H$11*1000)</f>
        <v>103.67897115068577</v>
      </c>
      <c r="I233" s="276">
        <f>IF(I$65=0,0,I$65/CHI!I$11*1000)</f>
        <v>56.485928271078478</v>
      </c>
      <c r="J233" s="276">
        <f>IF(J$65=0,0,J$65/CHI!J$11*1000)</f>
        <v>76.88414942242089</v>
      </c>
      <c r="K233" s="276">
        <f>IF(K$65=0,0,K$65/CHI!K$11*1000)</f>
        <v>88.587496518133548</v>
      </c>
      <c r="L233" s="276">
        <f>IF(L$65=0,0,L$65/CHI!L$11*1000)</f>
        <v>91.767826288374451</v>
      </c>
      <c r="M233" s="276">
        <f>IF(M$65=0,0,M$65/CHI!M$11*1000)</f>
        <v>54.711075043041333</v>
      </c>
      <c r="N233" s="276">
        <f>IF(N$65=0,0,N$65/CHI!N$11*1000)</f>
        <v>44.752597290926339</v>
      </c>
      <c r="O233" s="276">
        <f>IF(O$65=0,0,O$65/CHI!O$11*1000)</f>
        <v>50.83035582815107</v>
      </c>
      <c r="P233" s="276">
        <f>IF(P$65=0,0,P$65/CHI!P$11*1000)</f>
        <v>49.765219616659415</v>
      </c>
      <c r="Q233" s="276">
        <f>IF(Q$65=0,0,Q$65/CHI!Q$11*1000)</f>
        <v>68.401197616287831</v>
      </c>
      <c r="R233" s="276">
        <f>IF(R$65=0,0,R$65/CHI!R$11*1000)</f>
        <v>54.773820531254344</v>
      </c>
      <c r="S233" s="276">
        <f>IF(S$65=0,0,S$65/CHI!S$11*1000)</f>
        <v>51.721134252297055</v>
      </c>
      <c r="T233" s="276">
        <f>IF(T$65=0,0,T$65/CHI!T$11*1000)</f>
        <v>48.487814325809637</v>
      </c>
      <c r="U233" s="276">
        <f>IF(U$65=0,0,U$65/CHI!U$11*1000)</f>
        <v>51.154316831002546</v>
      </c>
      <c r="V233" s="276">
        <f>IF(V$65=0,0,V$65/CHI!V$11*1000)</f>
        <v>53.849099505426452</v>
      </c>
      <c r="W233" s="276">
        <f>IF(W$65=0,0,W$65/CHI!W$11*1000)</f>
        <v>49.9678197347543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10.367361624417965</v>
      </c>
      <c r="C234" s="277">
        <f>IF(C$66=0,0,C$66/CHI!C$11*1000)</f>
        <v>16.327989757140603</v>
      </c>
      <c r="D234" s="277">
        <f>IF(D$66=0,0,D$66/CHI!D$11*1000)</f>
        <v>10.455630738633456</v>
      </c>
      <c r="E234" s="277">
        <f>IF(E$66=0,0,E$66/CHI!E$11*1000)</f>
        <v>8.8969474322137998</v>
      </c>
      <c r="F234" s="277">
        <f>IF(F$66=0,0,F$66/CHI!F$11*1000)</f>
        <v>14.72927081006064</v>
      </c>
      <c r="G234" s="277">
        <f>IF(G$66=0,0,G$66/CHI!G$11*1000)</f>
        <v>23.999355798266041</v>
      </c>
      <c r="H234" s="277">
        <f>IF(H$66=0,0,H$66/CHI!H$11*1000)</f>
        <v>21.748250220007467</v>
      </c>
      <c r="I234" s="277">
        <f>IF(I$66=0,0,I$66/CHI!I$11*1000)</f>
        <v>11.035986232632206</v>
      </c>
      <c r="J234" s="277">
        <f>IF(J$66=0,0,J$66/CHI!J$11*1000)</f>
        <v>14.703453683611288</v>
      </c>
      <c r="K234" s="277">
        <f>IF(K$66=0,0,K$66/CHI!K$11*1000)</f>
        <v>18.112515779912968</v>
      </c>
      <c r="L234" s="277">
        <f>IF(L$66=0,0,L$66/CHI!L$11*1000)</f>
        <v>19.542478080583535</v>
      </c>
      <c r="M234" s="277">
        <f>IF(M$66=0,0,M$66/CHI!M$11*1000)</f>
        <v>13.219228019496324</v>
      </c>
      <c r="N234" s="277">
        <f>IF(N$66=0,0,N$66/CHI!N$11*1000)</f>
        <v>10.333347907894014</v>
      </c>
      <c r="O234" s="277">
        <f>IF(O$66=0,0,O$66/CHI!O$11*1000)</f>
        <v>10.547274216837033</v>
      </c>
      <c r="P234" s="277">
        <f>IF(P$66=0,0,P$66/CHI!P$11*1000)</f>
        <v>10.606752975700479</v>
      </c>
      <c r="Q234" s="277">
        <f>IF(Q$66=0,0,Q$66/CHI!Q$11*1000)</f>
        <v>16.11490699841724</v>
      </c>
      <c r="R234" s="277">
        <f>IF(R$66=0,0,R$66/CHI!R$11*1000)</f>
        <v>12.498959856798313</v>
      </c>
      <c r="S234" s="277">
        <f>IF(S$66=0,0,S$66/CHI!S$11*1000)</f>
        <v>12.59511192097121</v>
      </c>
      <c r="T234" s="277">
        <f>IF(T$66=0,0,T$66/CHI!T$11*1000)</f>
        <v>13.472230822879023</v>
      </c>
      <c r="U234" s="277">
        <f>IF(U$66=0,0,U$66/CHI!U$11*1000)</f>
        <v>12.684014982401271</v>
      </c>
      <c r="V234" s="277">
        <f>IF(V$66=0,0,V$66/CHI!V$11*1000)</f>
        <v>12.706104352701407</v>
      </c>
      <c r="W234" s="277">
        <f>IF(W$66=0,0,W$66/CHI!W$11*1000)</f>
        <v>11.63407882805563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139.60958904997258</v>
      </c>
      <c r="C235" s="278">
        <f>IF(C$72=0,0,C$72/CHI!C$11*1000)</f>
        <v>224.23488662684289</v>
      </c>
      <c r="D235" s="278">
        <f>IF(D$72=0,0,D$72/CHI!D$11*1000)</f>
        <v>146.49157228068506</v>
      </c>
      <c r="E235" s="278">
        <f>IF(E$72=0,0,E$72/CHI!E$11*1000)</f>
        <v>123.75387301671614</v>
      </c>
      <c r="F235" s="278">
        <f>IF(F$72=0,0,F$72/CHI!F$11*1000)</f>
        <v>205.69902775626338</v>
      </c>
      <c r="G235" s="278">
        <f>IF(G$72=0,0,G$72/CHI!G$11*1000)</f>
        <v>320.44234640138336</v>
      </c>
      <c r="H235" s="278">
        <f>IF(H$72=0,0,H$72/CHI!H$11*1000)</f>
        <v>280.62277446558886</v>
      </c>
      <c r="I235" s="278">
        <f>IF(I$72=0,0,I$72/CHI!I$11*1000)</f>
        <v>139.2839626427141</v>
      </c>
      <c r="J235" s="278">
        <f>IF(J$72=0,0,J$72/CHI!J$11*1000)</f>
        <v>177.87383707757547</v>
      </c>
      <c r="K235" s="278">
        <f>IF(K$72=0,0,K$72/CHI!K$11*1000)</f>
        <v>232.54972640082687</v>
      </c>
      <c r="L235" s="278">
        <f>IF(L$72=0,0,L$72/CHI!L$11*1000)</f>
        <v>258.5709657477783</v>
      </c>
      <c r="M235" s="278">
        <f>IF(M$72=0,0,M$72/CHI!M$11*1000)</f>
        <v>182.9892213294367</v>
      </c>
      <c r="N235" s="278">
        <f>IF(N$72=0,0,N$72/CHI!N$11*1000)</f>
        <v>139.56187457658532</v>
      </c>
      <c r="O235" s="278">
        <f>IF(O$72=0,0,O$72/CHI!O$11*1000)</f>
        <v>137.11730480568067</v>
      </c>
      <c r="P235" s="278">
        <f>IF(P$72=0,0,P$72/CHI!P$11*1000)</f>
        <v>139.35327876475603</v>
      </c>
      <c r="Q235" s="278">
        <f>IF(Q$72=0,0,Q$72/CHI!Q$11*1000)</f>
        <v>222.5249759171368</v>
      </c>
      <c r="R235" s="278">
        <f>IF(R$72=0,0,R$72/CHI!R$11*1000)</f>
        <v>167.73895050169565</v>
      </c>
      <c r="S235" s="278">
        <f>IF(S$72=0,0,S$72/CHI!S$11*1000)</f>
        <v>173.00497812758553</v>
      </c>
      <c r="T235" s="278">
        <f>IF(T$72=0,0,T$72/CHI!T$11*1000)</f>
        <v>186.68881522221594</v>
      </c>
      <c r="U235" s="278">
        <f>IF(U$72=0,0,U$72/CHI!U$11*1000)</f>
        <v>171.99197275320046</v>
      </c>
      <c r="V235" s="278">
        <f>IF(V$72=0,0,V$72/CHI!V$11*1000)</f>
        <v>167.11025217470251</v>
      </c>
      <c r="W235" s="278">
        <f>IF(W$72=0,0,W$72/CHI!W$11*1000)</f>
        <v>153.7873799800945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73.402182667610674</v>
      </c>
      <c r="C236" s="278">
        <f>IF(C$85=0,0,C$85/CHI!C$11*1000)</f>
        <v>117.56895269636958</v>
      </c>
      <c r="D236" s="278">
        <f>IF(D$85=0,0,D$85/CHI!D$11*1000)</f>
        <v>76.652084028902863</v>
      </c>
      <c r="E236" s="278">
        <f>IF(E$85=0,0,E$85/CHI!E$11*1000)</f>
        <v>64.814032160237346</v>
      </c>
      <c r="F236" s="278">
        <f>IF(F$85=0,0,F$85/CHI!F$11*1000)</f>
        <v>107.85988550595978</v>
      </c>
      <c r="G236" s="278">
        <f>IF(G$85=0,0,G$85/CHI!G$11*1000)</f>
        <v>167.95048041085721</v>
      </c>
      <c r="H236" s="278">
        <f>IF(H$85=0,0,H$85/CHI!H$11*1000)</f>
        <v>148.05894232812273</v>
      </c>
      <c r="I236" s="278">
        <f>IF(I$85=0,0,I$85/CHI!I$11*1000)</f>
        <v>70.591267796687035</v>
      </c>
      <c r="J236" s="278">
        <f>IF(J$85=0,0,J$85/CHI!J$11*1000)</f>
        <v>91.42671319345061</v>
      </c>
      <c r="K236" s="278">
        <f>IF(K$85=0,0,K$85/CHI!K$11*1000)</f>
        <v>119.5861743459912</v>
      </c>
      <c r="L236" s="278">
        <f>IF(L$85=0,0,L$85/CHI!L$11*1000)</f>
        <v>132.27266021015433</v>
      </c>
      <c r="M236" s="278">
        <f>IF(M$85=0,0,M$85/CHI!M$11*1000)</f>
        <v>92.504749744280389</v>
      </c>
      <c r="N236" s="278">
        <f>IF(N$85=0,0,N$85/CHI!N$11*1000)</f>
        <v>71.094742722581884</v>
      </c>
      <c r="O236" s="278">
        <f>IF(O$85=0,0,O$85/CHI!O$11*1000)</f>
        <v>69.954993698256104</v>
      </c>
      <c r="P236" s="278">
        <f>IF(P$85=0,0,P$85/CHI!P$11*1000)</f>
        <v>71.135770042192306</v>
      </c>
      <c r="Q236" s="278">
        <f>IF(Q$85=0,0,Q$85/CHI!Q$11*1000)</f>
        <v>113.35290024727465</v>
      </c>
      <c r="R236" s="278">
        <f>IF(R$85=0,0,R$85/CHI!R$11*1000)</f>
        <v>86.193897282267756</v>
      </c>
      <c r="S236" s="278">
        <f>IF(S$85=0,0,S$85/CHI!S$11*1000)</f>
        <v>88.491136056797359</v>
      </c>
      <c r="T236" s="278">
        <f>IF(T$85=0,0,T$85/CHI!T$11*1000)</f>
        <v>95.854561109890469</v>
      </c>
      <c r="U236" s="278">
        <f>IF(U$85=0,0,U$85/CHI!U$11*1000)</f>
        <v>88.638479899903714</v>
      </c>
      <c r="V236" s="278">
        <f>IF(V$85=0,0,V$85/CHI!V$11*1000)</f>
        <v>87.388617878476794</v>
      </c>
      <c r="W236" s="278">
        <f>IF(W$85=0,0,W$85/CHI!W$11*1000)</f>
        <v>79.777175603428745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14.1077248290031</v>
      </c>
      <c r="C237" s="278">
        <f>IF(C$93=0,0,C$93/CHI!C$11*1000)</f>
        <v>22.295861384010148</v>
      </c>
      <c r="D237" s="278">
        <f>IF(D$93=0,0,D$93/CHI!D$11*1000)</f>
        <v>14.313589340725787</v>
      </c>
      <c r="E237" s="278">
        <f>IF(E$93=0,0,E$93/CHI!E$11*1000)</f>
        <v>12.161066310440862</v>
      </c>
      <c r="F237" s="278">
        <f>IF(F$93=0,0,F$93/CHI!F$11*1000)</f>
        <v>20.16921209536002</v>
      </c>
      <c r="G237" s="278">
        <f>IF(G$93=0,0,G$93/CHI!G$11*1000)</f>
        <v>32.631282663419867</v>
      </c>
      <c r="H237" s="278">
        <f>IF(H$93=0,0,H$93/CHI!H$11*1000)</f>
        <v>29.426645302160292</v>
      </c>
      <c r="I237" s="278">
        <f>IF(I$93=0,0,I$93/CHI!I$11*1000)</f>
        <v>14.880980106071961</v>
      </c>
      <c r="J237" s="278">
        <f>IF(J$93=0,0,J$93/CHI!J$11*1000)</f>
        <v>19.673891921158024</v>
      </c>
      <c r="K237" s="278">
        <f>IF(K$93=0,0,K$93/CHI!K$11*1000)</f>
        <v>24.460230503529715</v>
      </c>
      <c r="L237" s="278">
        <f>IF(L$93=0,0,L$93/CHI!L$11*1000)</f>
        <v>26.498525287080557</v>
      </c>
      <c r="M237" s="278">
        <f>IF(M$93=0,0,M$93/CHI!M$11*1000)</f>
        <v>18.075539707490051</v>
      </c>
      <c r="N237" s="278">
        <f>IF(N$93=0,0,N$93/CHI!N$11*1000)</f>
        <v>14.067482969977974</v>
      </c>
      <c r="O237" s="278">
        <f>IF(O$93=0,0,O$93/CHI!O$11*1000)</f>
        <v>14.283636932142764</v>
      </c>
      <c r="P237" s="278">
        <f>IF(P$93=0,0,P$93/CHI!P$11*1000)</f>
        <v>14.381168799859015</v>
      </c>
      <c r="Q237" s="278">
        <f>IF(Q$93=0,0,Q$93/CHI!Q$11*1000)</f>
        <v>22.003785685688477</v>
      </c>
      <c r="R237" s="278">
        <f>IF(R$93=0,0,R$93/CHI!R$11*1000)</f>
        <v>17.043548365377994</v>
      </c>
      <c r="S237" s="278">
        <f>IF(S$93=0,0,S$93/CHI!S$11*1000)</f>
        <v>17.253516509983253</v>
      </c>
      <c r="T237" s="278">
        <f>IF(T$93=0,0,T$93/CHI!T$11*1000)</f>
        <v>18.478715692643913</v>
      </c>
      <c r="U237" s="278">
        <f>IF(U$93=0,0,U$93/CHI!U$11*1000)</f>
        <v>17.333585666472473</v>
      </c>
      <c r="V237" s="278">
        <f>IF(V$93=0,0,V$93/CHI!V$11*1000)</f>
        <v>17.237385214083723</v>
      </c>
      <c r="W237" s="278">
        <f>IF(W$93=0,0,W$93/CHI!W$11*1000)</f>
        <v>15.807119123061705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8.8942264175370838</v>
      </c>
      <c r="C238" s="279">
        <f>IF(C$107=0,0,C$107/CHI!C$11*1000)</f>
        <v>13.253155993780698</v>
      </c>
      <c r="D238" s="279">
        <f>IF(D$107=0,0,D$107/CHI!D$11*1000)</f>
        <v>8.1170486322571644</v>
      </c>
      <c r="E238" s="279">
        <f>IF(E$107=0,0,E$107/CHI!E$11*1000)</f>
        <v>6.7835660767223196</v>
      </c>
      <c r="F238" s="279">
        <f>IF(F$107=0,0,F$107/CHI!F$11*1000)</f>
        <v>10.393177710861398</v>
      </c>
      <c r="G238" s="279">
        <f>IF(G$107=0,0,G$107/CHI!G$11*1000)</f>
        <v>19.65568817865919</v>
      </c>
      <c r="H238" s="279">
        <f>IF(H$107=0,0,H$107/CHI!H$11*1000)</f>
        <v>19.664598856053676</v>
      </c>
      <c r="I238" s="279">
        <f>IF(I$107=0,0,I$107/CHI!I$11*1000)</f>
        <v>10.713581627350402</v>
      </c>
      <c r="J238" s="279">
        <f>IF(J$107=0,0,J$107/CHI!J$11*1000)</f>
        <v>14.582474536552121</v>
      </c>
      <c r="K238" s="279">
        <f>IF(K$107=0,0,K$107/CHI!K$11*1000)</f>
        <v>16.80222675203143</v>
      </c>
      <c r="L238" s="279">
        <f>IF(L$107=0,0,L$107/CHI!L$11*1000)</f>
        <v>17.405434022200591</v>
      </c>
      <c r="M238" s="279">
        <f>IF(M$107=0,0,M$107/CHI!M$11*1000)</f>
        <v>10.376948495574849</v>
      </c>
      <c r="N238" s="279">
        <f>IF(N$107=0,0,N$107/CHI!N$11*1000)</f>
        <v>8.488142423920646</v>
      </c>
      <c r="O238" s="279">
        <f>IF(O$107=0,0,O$107/CHI!O$11*1000)</f>
        <v>9.6408996537814282</v>
      </c>
      <c r="P238" s="279">
        <f>IF(P$107=0,0,P$107/CHI!P$11*1000)</f>
        <v>9.4388772369540241</v>
      </c>
      <c r="Q238" s="279">
        <f>IF(Q$107=0,0,Q$107/CHI!Q$11*1000)</f>
        <v>12.973528744252571</v>
      </c>
      <c r="R238" s="279">
        <f>IF(R$107=0,0,R$107/CHI!R$11*1000)</f>
        <v>10.388849316368521</v>
      </c>
      <c r="S238" s="279">
        <f>IF(S$107=0,0,S$107/CHI!S$11*1000)</f>
        <v>9.8098519513018108</v>
      </c>
      <c r="T238" s="279">
        <f>IF(T$107=0,0,T$107/CHI!T$11*1000)</f>
        <v>9.1965941361248955</v>
      </c>
      <c r="U238" s="279">
        <f>IF(U$107=0,0,U$107/CHI!U$11*1000)</f>
        <v>9.7023447385018322</v>
      </c>
      <c r="V238" s="279">
        <f>IF(V$107=0,0,V$107/CHI!V$11*1000)</f>
        <v>10.213459188314157</v>
      </c>
      <c r="W238" s="279">
        <f>IF(W$107=0,0,W$107/CHI!W$11*1000)</f>
        <v>9.4773040269414928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546.93748790002087</v>
      </c>
      <c r="C240" s="322">
        <f t="shared" si="58"/>
        <v>345.82778233799189</v>
      </c>
      <c r="D240" s="322">
        <f t="shared" si="58"/>
        <v>297.83315867950319</v>
      </c>
      <c r="E240" s="322">
        <f t="shared" si="58"/>
        <v>280.01643544410609</v>
      </c>
      <c r="F240" s="322">
        <f t="shared" si="58"/>
        <v>557.23452594271635</v>
      </c>
      <c r="G240" s="322">
        <f t="shared" si="58"/>
        <v>333.62704332354042</v>
      </c>
      <c r="H240" s="322">
        <f t="shared" si="58"/>
        <v>319.26265933814102</v>
      </c>
      <c r="I240" s="322">
        <f t="shared" si="58"/>
        <v>340.80096482149872</v>
      </c>
      <c r="J240" s="322">
        <f t="shared" si="58"/>
        <v>260.23801111061374</v>
      </c>
      <c r="K240" s="322">
        <f t="shared" si="58"/>
        <v>264.68735937636836</v>
      </c>
      <c r="L240" s="322">
        <f t="shared" si="58"/>
        <v>329.96662393143237</v>
      </c>
      <c r="M240" s="322">
        <f t="shared" si="58"/>
        <v>370.08863009064686</v>
      </c>
      <c r="N240" s="322">
        <f t="shared" si="58"/>
        <v>365.66748900579091</v>
      </c>
      <c r="O240" s="322">
        <f t="shared" si="58"/>
        <v>435.50190145640579</v>
      </c>
      <c r="P240" s="322">
        <f t="shared" si="58"/>
        <v>440.12960054604537</v>
      </c>
      <c r="Q240" s="322">
        <f t="shared" si="58"/>
        <v>273.42510485771743</v>
      </c>
      <c r="R240" s="322">
        <f t="shared" si="58"/>
        <v>320.20899708570386</v>
      </c>
      <c r="S240" s="322">
        <f t="shared" si="58"/>
        <v>301.19375948418553</v>
      </c>
      <c r="T240" s="322">
        <f t="shared" si="58"/>
        <v>273.93924055142088</v>
      </c>
      <c r="U240" s="322">
        <f t="shared" si="58"/>
        <v>333.1162376873271</v>
      </c>
      <c r="V240" s="322">
        <f t="shared" si="58"/>
        <v>257.17467438819176</v>
      </c>
      <c r="W240" s="322">
        <f t="shared" si="58"/>
        <v>308.66525689380865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4.5691222826487135</v>
      </c>
      <c r="C241" s="275">
        <f>IF(C$111=0,0,C$111/CHI!C$12*1000)</f>
        <v>2.7784180887664753</v>
      </c>
      <c r="D241" s="275">
        <f>IF(D$111=0,0,D$111/CHI!D$12*1000)</f>
        <v>2.3125310815816218</v>
      </c>
      <c r="E241" s="275">
        <f>IF(E$111=0,0,E$111/CHI!E$12*1000)</f>
        <v>2.1582775314761999</v>
      </c>
      <c r="F241" s="275">
        <f>IF(F$111=0,0,F$111/CHI!F$12*1000)</f>
        <v>4.0926456613604367</v>
      </c>
      <c r="G241" s="275">
        <f>IF(G$111=0,0,G$111/CHI!G$12*1000)</f>
        <v>2.7272844928376294</v>
      </c>
      <c r="H241" s="275">
        <f>IF(H$111=0,0,H$111/CHI!H$12*1000)</f>
        <v>2.7911496572913932</v>
      </c>
      <c r="I241" s="275">
        <f>IF(I$111=0,0,I$111/CHI!I$12*1000)</f>
        <v>3.1351965878772612</v>
      </c>
      <c r="J241" s="275">
        <f>IF(J$111=0,0,J$111/CHI!J$12*1000)</f>
        <v>2.4544201874150295</v>
      </c>
      <c r="K241" s="275">
        <f>IF(K$111=0,0,K$111/CHI!K$12*1000)</f>
        <v>2.358757345318105</v>
      </c>
      <c r="L241" s="275">
        <f>IF(L$111=0,0,L$111/CHI!L$12*1000)</f>
        <v>2.8454923984421239</v>
      </c>
      <c r="M241" s="275">
        <f>IF(M$111=0,0,M$111/CHI!M$12*1000)</f>
        <v>2.9231410667801594</v>
      </c>
      <c r="N241" s="275">
        <f>IF(N$111=0,0,N$111/CHI!N$12*1000)</f>
        <v>2.9923173178306923</v>
      </c>
      <c r="O241" s="275">
        <f>IF(O$111=0,0,O$111/CHI!O$12*1000)</f>
        <v>3.8358607137506606</v>
      </c>
      <c r="P241" s="275">
        <f>IF(P$111=0,0,P$111/CHI!P$12*1000)</f>
        <v>3.8054984405995844</v>
      </c>
      <c r="Q241" s="275">
        <f>IF(Q$111=0,0,Q$111/CHI!Q$12*1000)</f>
        <v>2.2047242419078734</v>
      </c>
      <c r="R241" s="275">
        <f>IF(R$111=0,0,R$111/CHI!R$12*1000)</f>
        <v>2.3383162756811715</v>
      </c>
      <c r="S241" s="275">
        <f>IF(S$111=0,0,S$111/CHI!S$12*1000)</f>
        <v>2.1927367486049749</v>
      </c>
      <c r="T241" s="275">
        <f>IF(T$111=0,0,T$111/CHI!T$12*1000)</f>
        <v>1.7081284101888576</v>
      </c>
      <c r="U241" s="275">
        <f>IF(U$111=0,0,U$111/CHI!U$12*1000)</f>
        <v>2.132473299492101</v>
      </c>
      <c r="V241" s="275">
        <f>IF(V$111=0,0,V$111/CHI!V$12*1000)</f>
        <v>1.6326422165120493</v>
      </c>
      <c r="W241" s="275">
        <f>IF(W$111=0,0,W$111/CHI!W$12*1000)</f>
        <v>1.9743484372227873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36.462162498370219</v>
      </c>
      <c r="C242" s="276">
        <f>IF(C$112=0,0,C$112/CHI!C$12*1000)</f>
        <v>22.172120940104683</v>
      </c>
      <c r="D242" s="276">
        <f>IF(D$112=0,0,D$112/CHI!D$12*1000)</f>
        <v>18.454284841394262</v>
      </c>
      <c r="E242" s="276">
        <f>IF(E$112=0,0,E$112/CHI!E$12*1000)</f>
        <v>17.223322380342804</v>
      </c>
      <c r="F242" s="276">
        <f>IF(F$112=0,0,F$112/CHI!F$12*1000)</f>
        <v>32.659819965743523</v>
      </c>
      <c r="G242" s="276">
        <f>IF(G$112=0,0,G$112/CHI!G$12*1000)</f>
        <v>21.764068502776873</v>
      </c>
      <c r="H242" s="276">
        <f>IF(H$112=0,0,H$112/CHI!H$12*1000)</f>
        <v>22.273720435959195</v>
      </c>
      <c r="I242" s="276">
        <f>IF(I$112=0,0,I$112/CHI!I$12*1000)</f>
        <v>25.019257612262393</v>
      </c>
      <c r="J242" s="276">
        <f>IF(J$112=0,0,J$112/CHI!J$12*1000)</f>
        <v>19.586577503661797</v>
      </c>
      <c r="K242" s="276">
        <f>IF(K$112=0,0,K$112/CHI!K$12*1000)</f>
        <v>18.823176159197896</v>
      </c>
      <c r="L242" s="276">
        <f>IF(L$112=0,0,L$112/CHI!L$12*1000)</f>
        <v>22.707382250170074</v>
      </c>
      <c r="M242" s="276">
        <f>IF(M$112=0,0,M$112/CHI!M$12*1000)</f>
        <v>23.327028253840222</v>
      </c>
      <c r="N242" s="276">
        <f>IF(N$112=0,0,N$112/CHI!N$12*1000)</f>
        <v>23.879063316769287</v>
      </c>
      <c r="O242" s="276">
        <f>IF(O$112=0,0,O$112/CHI!O$12*1000)</f>
        <v>30.610644236208124</v>
      </c>
      <c r="P242" s="276">
        <f>IF(P$112=0,0,P$112/CHI!P$12*1000)</f>
        <v>30.368349530798621</v>
      </c>
      <c r="Q242" s="276">
        <f>IF(Q$112=0,0,Q$112/CHI!Q$12*1000)</f>
        <v>17.593972890114813</v>
      </c>
      <c r="R242" s="276">
        <f>IF(R$112=0,0,R$112/CHI!R$12*1000)</f>
        <v>18.660053888302926</v>
      </c>
      <c r="S242" s="276">
        <f>IF(S$112=0,0,S$112/CHI!S$12*1000)</f>
        <v>17.49831120681554</v>
      </c>
      <c r="T242" s="276">
        <f>IF(T$112=0,0,T$112/CHI!T$12*1000)</f>
        <v>13.631076562977016</v>
      </c>
      <c r="U242" s="276">
        <f>IF(U$112=0,0,U$112/CHI!U$12*1000)</f>
        <v>17.01740140875426</v>
      </c>
      <c r="V242" s="276">
        <f>IF(V$112=0,0,V$112/CHI!V$12*1000)</f>
        <v>13.028687375303171</v>
      </c>
      <c r="W242" s="276">
        <f>IF(W$112=0,0,W$112/CHI!W$12*1000)</f>
        <v>15.755545396497604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44.705948171452249</v>
      </c>
      <c r="C243" s="276">
        <f>IF(C$113=0,0,C$113/CHI!C$12*1000)</f>
        <v>27.185049423324713</v>
      </c>
      <c r="D243" s="276">
        <f>IF(D$113=0,0,D$113/CHI!D$12*1000)</f>
        <v>22.626642116946993</v>
      </c>
      <c r="E243" s="276">
        <f>IF(E$113=0,0,E$113/CHI!E$12*1000)</f>
        <v>21.117369484331466</v>
      </c>
      <c r="F243" s="276">
        <f>IF(F$113=0,0,F$113/CHI!F$12*1000)</f>
        <v>40.043928243223483</v>
      </c>
      <c r="G243" s="276">
        <f>IF(G$113=0,0,G$113/CHI!G$12*1000)</f>
        <v>26.684739790970145</v>
      </c>
      <c r="H243" s="276">
        <f>IF(H$113=0,0,H$113/CHI!H$12*1000)</f>
        <v>27.309619703436883</v>
      </c>
      <c r="I243" s="276">
        <f>IF(I$113=0,0,I$113/CHI!I$12*1000)</f>
        <v>30.675899547976886</v>
      </c>
      <c r="J243" s="276">
        <f>IF(J$113=0,0,J$113/CHI!J$12*1000)</f>
        <v>24.014936546179232</v>
      </c>
      <c r="K243" s="276">
        <f>IF(K$113=0,0,K$113/CHI!K$12*1000)</f>
        <v>23.078936632812983</v>
      </c>
      <c r="L243" s="276">
        <f>IF(L$113=0,0,L$113/CHI!L$12*1000)</f>
        <v>27.841328775572027</v>
      </c>
      <c r="M243" s="276">
        <f>IF(M$113=0,0,M$113/CHI!M$12*1000)</f>
        <v>28.601071484907031</v>
      </c>
      <c r="N243" s="276">
        <f>IF(N$113=0,0,N$113/CHI!N$12*1000)</f>
        <v>29.277916993267514</v>
      </c>
      <c r="O243" s="276">
        <f>IF(O$113=0,0,O$113/CHI!O$12*1000)</f>
        <v>37.531451262109108</v>
      </c>
      <c r="P243" s="276">
        <f>IF(P$113=0,0,P$113/CHI!P$12*1000)</f>
        <v>37.234375778921859</v>
      </c>
      <c r="Q243" s="276">
        <f>IF(Q$113=0,0,Q$113/CHI!Q$12*1000)</f>
        <v>21.571820930548657</v>
      </c>
      <c r="R243" s="276">
        <f>IF(R$113=0,0,R$113/CHI!R$12*1000)</f>
        <v>22.878933800052717</v>
      </c>
      <c r="S243" s="276">
        <f>IF(S$113=0,0,S$113/CHI!S$12*1000)</f>
        <v>21.454530952046625</v>
      </c>
      <c r="T243" s="276">
        <f>IF(T$113=0,0,T$113/CHI!T$12*1000)</f>
        <v>16.712947356668337</v>
      </c>
      <c r="U243" s="276">
        <f>IF(U$113=0,0,U$113/CHI!U$12*1000)</f>
        <v>20.86489152766438</v>
      </c>
      <c r="V243" s="276">
        <f>IF(V$113=0,0,V$113/CHI!V$12*1000)</f>
        <v>15.974363083056103</v>
      </c>
      <c r="W243" s="276">
        <f>IF(W$113=0,0,W$113/CHI!W$12*1000)</f>
        <v>19.317740573951671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82.783330751296475</v>
      </c>
      <c r="C244" s="276">
        <f>IF(C$114=0,0,C$114/CHI!C$12*1000)</f>
        <v>50.339362656410586</v>
      </c>
      <c r="D244" s="276">
        <f>IF(D$114=0,0,D$114/CHI!D$12*1000)</f>
        <v>41.898424589382579</v>
      </c>
      <c r="E244" s="276">
        <f>IF(E$114=0,0,E$114/CHI!E$12*1000)</f>
        <v>39.103659672183589</v>
      </c>
      <c r="F244" s="276">
        <f>IF(F$114=0,0,F$114/CHI!F$12*1000)</f>
        <v>74.15053011797616</v>
      </c>
      <c r="G244" s="276">
        <f>IF(G$114=0,0,G$114/CHI!G$12*1000)</f>
        <v>49.412924464910283</v>
      </c>
      <c r="H244" s="276">
        <f>IF(H$114=0,0,H$114/CHI!H$12*1000)</f>
        <v>50.570033140364025</v>
      </c>
      <c r="I244" s="276">
        <f>IF(I$114=0,0,I$114/CHI!I$12*1000)</f>
        <v>56.803473413305817</v>
      </c>
      <c r="J244" s="276">
        <f>IF(J$114=0,0,J$114/CHI!J$12*1000)</f>
        <v>44.469170577691663</v>
      </c>
      <c r="K244" s="276">
        <f>IF(K$114=0,0,K$114/CHI!K$12*1000)</f>
        <v>42.735951764968604</v>
      </c>
      <c r="L244" s="276">
        <f>IF(L$114=0,0,L$114/CHI!L$12*1000)</f>
        <v>51.554614606195393</v>
      </c>
      <c r="M244" s="276">
        <f>IF(M$114=0,0,M$114/CHI!M$12*1000)</f>
        <v>52.961452724281159</v>
      </c>
      <c r="N244" s="276">
        <f>IF(N$114=0,0,N$114/CHI!N$12*1000)</f>
        <v>54.214787635583079</v>
      </c>
      <c r="O244" s="276">
        <f>IF(O$114=0,0,O$114/CHI!O$12*1000)</f>
        <v>69.498101941418057</v>
      </c>
      <c r="P244" s="276">
        <f>IF(P$114=0,0,P$114/CHI!P$12*1000)</f>
        <v>68.947998454327845</v>
      </c>
      <c r="Q244" s="276">
        <f>IF(Q$114=0,0,Q$114/CHI!Q$12*1000)</f>
        <v>39.945180899701704</v>
      </c>
      <c r="R244" s="276">
        <f>IF(R$114=0,0,R$114/CHI!R$12*1000)</f>
        <v>42.365600585029583</v>
      </c>
      <c r="S244" s="276">
        <f>IF(S$114=0,0,S$114/CHI!S$12*1000)</f>
        <v>39.727991566262027</v>
      </c>
      <c r="T244" s="276">
        <f>IF(T$114=0,0,T$114/CHI!T$12*1000)</f>
        <v>30.947860529654815</v>
      </c>
      <c r="U244" s="276">
        <f>IF(U$114=0,0,U$114/CHI!U$12*1000)</f>
        <v>38.636138748255831</v>
      </c>
      <c r="V244" s="276">
        <f>IF(V$114=0,0,V$114/CHI!V$12*1000)</f>
        <v>29.58020211481346</v>
      </c>
      <c r="W244" s="276">
        <f>IF(W$114=0,0,W$114/CHI!W$12*1000)</f>
        <v>35.771233419949418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21.407908187156721</v>
      </c>
      <c r="C245" s="277">
        <f>IF(C$115=0,0,C$115/CHI!C$12*1000)</f>
        <v>13.759174959743877</v>
      </c>
      <c r="D245" s="277">
        <f>IF(D$115=0,0,D$115/CHI!D$12*1000)</f>
        <v>11.973498202194797</v>
      </c>
      <c r="E245" s="277">
        <f>IF(E$115=0,0,E$115/CHI!E$12*1000)</f>
        <v>11.378149618614673</v>
      </c>
      <c r="F245" s="277">
        <f>IF(F$115=0,0,F$115/CHI!F$12*1000)</f>
        <v>23.314087658989767</v>
      </c>
      <c r="G245" s="277">
        <f>IF(G$115=0,0,G$115/CHI!G$12*1000)</f>
        <v>13.38514744406365</v>
      </c>
      <c r="H245" s="277">
        <f>IF(H$115=0,0,H$115/CHI!H$12*1000)</f>
        <v>12.40805582408411</v>
      </c>
      <c r="I245" s="277">
        <f>IF(I$115=0,0,I$115/CHI!I$12*1000)</f>
        <v>12.98143283965074</v>
      </c>
      <c r="J245" s="277">
        <f>IF(J$115=0,0,J$115/CHI!J$12*1000)</f>
        <v>9.9476026940939359</v>
      </c>
      <c r="K245" s="277">
        <f>IF(K$115=0,0,K$115/CHI!K$12*1000)</f>
        <v>10.220604592402958</v>
      </c>
      <c r="L245" s="277">
        <f>IF(L$115=0,0,L$115/CHI!L$12*1000)</f>
        <v>12.842027388164457</v>
      </c>
      <c r="M245" s="277">
        <f>IF(M$115=0,0,M$115/CHI!M$12*1000)</f>
        <v>14.968131599875921</v>
      </c>
      <c r="N245" s="277">
        <f>IF(N$115=0,0,N$115/CHI!N$12*1000)</f>
        <v>14.642573932040071</v>
      </c>
      <c r="O245" s="277">
        <f>IF(O$115=0,0,O$115/CHI!O$12*1000)</f>
        <v>16.868128060069555</v>
      </c>
      <c r="P245" s="277">
        <f>IF(P$115=0,0,P$115/CHI!P$12*1000)</f>
        <v>17.189175711827467</v>
      </c>
      <c r="Q245" s="277">
        <f>IF(Q$115=0,0,Q$115/CHI!Q$12*1000)</f>
        <v>10.888594421602388</v>
      </c>
      <c r="R245" s="277">
        <f>IF(R$115=0,0,R$115/CHI!R$12*1000)</f>
        <v>13.937291631506328</v>
      </c>
      <c r="S245" s="277">
        <f>IF(S$115=0,0,S$115/CHI!S$12*1000)</f>
        <v>12.916275413183493</v>
      </c>
      <c r="T245" s="277">
        <f>IF(T$115=0,0,T$115/CHI!T$12*1000)</f>
        <v>12.734034823647839</v>
      </c>
      <c r="U245" s="277">
        <f>IF(U$115=0,0,U$115/CHI!U$12*1000)</f>
        <v>15.51953504242875</v>
      </c>
      <c r="V245" s="277">
        <f>IF(V$115=0,0,V$115/CHI!V$12*1000)</f>
        <v>12.277158517993101</v>
      </c>
      <c r="W245" s="277">
        <f>IF(W$115=0,0,W$115/CHI!W$12*1000)</f>
        <v>14.650021795072115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138.28808512332466</v>
      </c>
      <c r="C246" s="278">
        <f>IF(C$121=0,0,C$121/CHI!C$12*1000)</f>
        <v>90.638645706379265</v>
      </c>
      <c r="D246" s="278">
        <f>IF(D$121=0,0,D$121/CHI!D$12*1000)</f>
        <v>80.468072280488485</v>
      </c>
      <c r="E246" s="278">
        <f>IF(E$121=0,0,E$121/CHI!E$12*1000)</f>
        <v>75.915049549050281</v>
      </c>
      <c r="F246" s="278">
        <f>IF(F$121=0,0,F$121/CHI!F$12*1000)</f>
        <v>156.16934660290084</v>
      </c>
      <c r="G246" s="278">
        <f>IF(G$121=0,0,G$121/CHI!G$12*1000)</f>
        <v>85.729507928052868</v>
      </c>
      <c r="H246" s="278">
        <f>IF(H$121=0,0,H$121/CHI!H$12*1000)</f>
        <v>76.803993791849066</v>
      </c>
      <c r="I246" s="278">
        <f>IF(I$121=0,0,I$121/CHI!I$12*1000)</f>
        <v>78.598336528166939</v>
      </c>
      <c r="J246" s="278">
        <f>IF(J$121=0,0,J$121/CHI!J$12*1000)</f>
        <v>57.733272460809523</v>
      </c>
      <c r="K246" s="278">
        <f>IF(K$121=0,0,K$121/CHI!K$12*1000)</f>
        <v>62.950799645633481</v>
      </c>
      <c r="L246" s="278">
        <f>IF(L$121=0,0,L$121/CHI!L$12*1000)</f>
        <v>81.509345715898903</v>
      </c>
      <c r="M246" s="278">
        <f>IF(M$121=0,0,M$121/CHI!M$12*1000)</f>
        <v>99.387280650160534</v>
      </c>
      <c r="N246" s="278">
        <f>IF(N$121=0,0,N$121/CHI!N$12*1000)</f>
        <v>94.863371805313292</v>
      </c>
      <c r="O246" s="278">
        <f>IF(O$121=0,0,O$121/CHI!O$12*1000)</f>
        <v>105.19644384182006</v>
      </c>
      <c r="P246" s="278">
        <f>IF(P$121=0,0,P$121/CHI!P$12*1000)</f>
        <v>108.33397071433988</v>
      </c>
      <c r="Q246" s="278">
        <f>IF(Q$121=0,0,Q$121/CHI!Q$12*1000)</f>
        <v>72.122549710242353</v>
      </c>
      <c r="R246" s="278">
        <f>IF(R$121=0,0,R$121/CHI!R$12*1000)</f>
        <v>89.721591050737985</v>
      </c>
      <c r="S246" s="278">
        <f>IF(S$121=0,0,S$121/CHI!S$12*1000)</f>
        <v>85.1015853923451</v>
      </c>
      <c r="T246" s="278">
        <f>IF(T$121=0,0,T$121/CHI!T$12*1000)</f>
        <v>84.638436049956496</v>
      </c>
      <c r="U246" s="278">
        <f>IF(U$121=0,0,U$121/CHI!U$12*1000)</f>
        <v>100.94227814359296</v>
      </c>
      <c r="V246" s="278">
        <f>IF(V$121=0,0,V$121/CHI!V$12*1000)</f>
        <v>77.454163771662664</v>
      </c>
      <c r="W246" s="278">
        <f>IF(W$121=0,0,W$121/CHI!W$12*1000)</f>
        <v>92.893350561428406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81.600371443150706</v>
      </c>
      <c r="C247" s="278">
        <f>IF(C$134=0,0,C$134/CHI!C$12*1000)</f>
        <v>53.337112267030832</v>
      </c>
      <c r="D247" s="278">
        <f>IF(D$134=0,0,D$134/CHI!D$12*1000)</f>
        <v>47.257632305363586</v>
      </c>
      <c r="E247" s="278">
        <f>IF(E$134=0,0,E$134/CHI!E$12*1000)</f>
        <v>44.624856385223637</v>
      </c>
      <c r="F247" s="278">
        <f>IF(F$134=0,0,F$134/CHI!F$12*1000)</f>
        <v>91.912442712846897</v>
      </c>
      <c r="G247" s="278">
        <f>IF(G$134=0,0,G$134/CHI!G$12*1000)</f>
        <v>50.429190989644148</v>
      </c>
      <c r="H247" s="278">
        <f>IF(H$134=0,0,H$134/CHI!H$12*1000)</f>
        <v>45.47694010719831</v>
      </c>
      <c r="I247" s="278">
        <f>IF(I$134=0,0,I$134/CHI!I$12*1000)</f>
        <v>44.703305560223917</v>
      </c>
      <c r="J247" s="278">
        <f>IF(J$134=0,0,J$134/CHI!J$12*1000)</f>
        <v>33.300392769821215</v>
      </c>
      <c r="K247" s="278">
        <f>IF(K$134=0,0,K$134/CHI!K$12*1000)</f>
        <v>36.329210352767063</v>
      </c>
      <c r="L247" s="278">
        <f>IF(L$134=0,0,L$134/CHI!L$12*1000)</f>
        <v>46.795190723893661</v>
      </c>
      <c r="M247" s="278">
        <f>IF(M$134=0,0,M$134/CHI!M$12*1000)</f>
        <v>56.390079515504517</v>
      </c>
      <c r="N247" s="278">
        <f>IF(N$134=0,0,N$134/CHI!N$12*1000)</f>
        <v>54.236422622138633</v>
      </c>
      <c r="O247" s="278">
        <f>IF(O$134=0,0,O$134/CHI!O$12*1000)</f>
        <v>60.231343340900089</v>
      </c>
      <c r="P247" s="278">
        <f>IF(P$134=0,0,P$134/CHI!P$12*1000)</f>
        <v>62.063720870994025</v>
      </c>
      <c r="Q247" s="278">
        <f>IF(Q$134=0,0,Q$134/CHI!Q$12*1000)</f>
        <v>41.233844605640414</v>
      </c>
      <c r="R247" s="278">
        <f>IF(R$134=0,0,R$134/CHI!R$12*1000)</f>
        <v>51.743786661594157</v>
      </c>
      <c r="S247" s="278">
        <f>IF(S$134=0,0,S$134/CHI!S$12*1000)</f>
        <v>48.855359337826954</v>
      </c>
      <c r="T247" s="278">
        <f>IF(T$134=0,0,T$134/CHI!T$12*1000)</f>
        <v>48.777156200851344</v>
      </c>
      <c r="U247" s="278">
        <f>IF(U$134=0,0,U$134/CHI!U$12*1000)</f>
        <v>58.387708948205791</v>
      </c>
      <c r="V247" s="278">
        <f>IF(V$134=0,0,V$134/CHI!V$12*1000)</f>
        <v>45.458750217015805</v>
      </c>
      <c r="W247" s="278">
        <f>IF(W$134=0,0,W$134/CHI!W$12*1000)</f>
        <v>54.083165221680588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59.748466033932118</v>
      </c>
      <c r="C248" s="278">
        <f>IF(C$142=0,0,C$142/CHI!C$12*1000)</f>
        <v>38.569031885107123</v>
      </c>
      <c r="D248" s="278">
        <f>IF(D$142=0,0,D$142/CHI!D$12*1000)</f>
        <v>33.682392302396096</v>
      </c>
      <c r="E248" s="278">
        <f>IF(E$142=0,0,E$142/CHI!E$12*1000)</f>
        <v>31.948151429144485</v>
      </c>
      <c r="F248" s="278">
        <f>IF(F$142=0,0,F$142/CHI!F$12*1000)</f>
        <v>65.588138248816236</v>
      </c>
      <c r="G248" s="278">
        <f>IF(G$142=0,0,G$142/CHI!G$12*1000)</f>
        <v>37.311193684010945</v>
      </c>
      <c r="H248" s="278">
        <f>IF(H$142=0,0,H$142/CHI!H$12*1000)</f>
        <v>34.364687851439129</v>
      </c>
      <c r="I248" s="278">
        <f>IF(I$142=0,0,I$142/CHI!I$12*1000)</f>
        <v>35.793620356913856</v>
      </c>
      <c r="J248" s="278">
        <f>IF(J$142=0,0,J$142/CHI!J$12*1000)</f>
        <v>27.169251492829424</v>
      </c>
      <c r="K248" s="278">
        <f>IF(K$142=0,0,K$142/CHI!K$12*1000)</f>
        <v>28.247460773326189</v>
      </c>
      <c r="L248" s="278">
        <f>IF(L$142=0,0,L$142/CHI!L$12*1000)</f>
        <v>35.686560196218615</v>
      </c>
      <c r="M248" s="278">
        <f>IF(M$142=0,0,M$142/CHI!M$12*1000)</f>
        <v>42.030884557093508</v>
      </c>
      <c r="N248" s="278">
        <f>IF(N$142=0,0,N$142/CHI!N$12*1000)</f>
        <v>40.89006605842458</v>
      </c>
      <c r="O248" s="278">
        <f>IF(O$142=0,0,O$142/CHI!O$12*1000)</f>
        <v>46.774657641105897</v>
      </c>
      <c r="P248" s="278">
        <f>IF(P$142=0,0,P$142/CHI!P$12*1000)</f>
        <v>47.745385900611033</v>
      </c>
      <c r="Q248" s="278">
        <f>IF(Q$142=0,0,Q$142/CHI!Q$12*1000)</f>
        <v>30.530303638368856</v>
      </c>
      <c r="R248" s="278">
        <f>IF(R$142=0,0,R$142/CHI!R$12*1000)</f>
        <v>38.967103788499251</v>
      </c>
      <c r="S248" s="278">
        <f>IF(S$142=0,0,S$142/CHI!S$12*1000)</f>
        <v>36.315847824881843</v>
      </c>
      <c r="T248" s="278">
        <f>IF(T$142=0,0,T$142/CHI!T$12*1000)</f>
        <v>35.864686217821699</v>
      </c>
      <c r="U248" s="278">
        <f>IF(U$142=0,0,U$142/CHI!U$12*1000)</f>
        <v>43.505172001345557</v>
      </c>
      <c r="V248" s="278">
        <f>IF(V$142=0,0,V$142/CHI!V$12*1000)</f>
        <v>34.122052381226275</v>
      </c>
      <c r="W248" s="278">
        <f>IF(W$142=0,0,W$142/CHI!W$12*1000)</f>
        <v>40.786850080666589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77.372093408689068</v>
      </c>
      <c r="C249" s="279">
        <f>IF(C$156=0,0,C$156/CHI!C$12*1000)</f>
        <v>47.048866411124358</v>
      </c>
      <c r="D249" s="279">
        <f>IF(D$156=0,0,D$156/CHI!D$12*1000)</f>
        <v>39.159680959754731</v>
      </c>
      <c r="E249" s="279">
        <f>IF(E$156=0,0,E$156/CHI!E$12*1000)</f>
        <v>36.547599393738949</v>
      </c>
      <c r="F249" s="279">
        <f>IF(F$156=0,0,F$156/CHI!F$12*1000)</f>
        <v>69.303586730859024</v>
      </c>
      <c r="G249" s="279">
        <f>IF(G$156=0,0,G$156/CHI!G$12*1000)</f>
        <v>46.18298602627388</v>
      </c>
      <c r="H249" s="279">
        <f>IF(H$156=0,0,H$156/CHI!H$12*1000)</f>
        <v>47.264458826518897</v>
      </c>
      <c r="I249" s="279">
        <f>IF(I$156=0,0,I$156/CHI!I$12*1000)</f>
        <v>53.090442375120929</v>
      </c>
      <c r="J249" s="279">
        <f>IF(J$156=0,0,J$156/CHI!J$12*1000)</f>
        <v>41.562386878111937</v>
      </c>
      <c r="K249" s="279">
        <f>IF(K$156=0,0,K$156/CHI!K$12*1000)</f>
        <v>39.942462109941076</v>
      </c>
      <c r="L249" s="279">
        <f>IF(L$156=0,0,L$156/CHI!L$12*1000)</f>
        <v>48.1846818768771</v>
      </c>
      <c r="M249" s="279">
        <f>IF(M$156=0,0,M$156/CHI!M$12*1000)</f>
        <v>49.499560238203834</v>
      </c>
      <c r="N249" s="279">
        <f>IF(N$156=0,0,N$156/CHI!N$12*1000)</f>
        <v>50.670969324423794</v>
      </c>
      <c r="O249" s="279">
        <f>IF(O$156=0,0,O$156/CHI!O$12*1000)</f>
        <v>64.955270419024288</v>
      </c>
      <c r="P249" s="279">
        <f>IF(P$156=0,0,P$156/CHI!P$12*1000)</f>
        <v>64.441125143625072</v>
      </c>
      <c r="Q249" s="279">
        <f>IF(Q$156=0,0,Q$156/CHI!Q$12*1000)</f>
        <v>37.334113519590403</v>
      </c>
      <c r="R249" s="279">
        <f>IF(R$156=0,0,R$156/CHI!R$12*1000)</f>
        <v>39.596319404299706</v>
      </c>
      <c r="S249" s="279">
        <f>IF(S$156=0,0,S$156/CHI!S$12*1000)</f>
        <v>37.131121042218986</v>
      </c>
      <c r="T249" s="279">
        <f>IF(T$156=0,0,T$156/CHI!T$12*1000)</f>
        <v>28.924914399654465</v>
      </c>
      <c r="U249" s="279">
        <f>IF(U$156=0,0,U$156/CHI!U$12*1000)</f>
        <v>36.110638567587522</v>
      </c>
      <c r="V249" s="279">
        <f>IF(V$156=0,0,V$156/CHI!V$12*1000)</f>
        <v>27.646654710609184</v>
      </c>
      <c r="W249" s="279">
        <f>IF(W$156=0,0,W$156/CHI!W$12*1000)</f>
        <v>33.433001407339489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IE: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1136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1137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1138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1139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1141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0</v>
      </c>
      <c r="C16" s="316">
        <f>CHI_fec!C16</f>
        <v>0</v>
      </c>
      <c r="D16" s="316">
        <f>CHI_fec!D16</f>
        <v>0</v>
      </c>
      <c r="E16" s="316">
        <f>CHI_fec!E16</f>
        <v>0</v>
      </c>
      <c r="F16" s="316">
        <f>CHI_fec!F16</f>
        <v>0</v>
      </c>
      <c r="G16" s="316">
        <f>CHI_fec!G16</f>
        <v>0</v>
      </c>
      <c r="H16" s="316">
        <f>CHI_fec!H16</f>
        <v>0</v>
      </c>
      <c r="I16" s="316">
        <f>CHI_fec!I16</f>
        <v>0</v>
      </c>
      <c r="J16" s="316">
        <f>CHI_fec!J16</f>
        <v>0</v>
      </c>
      <c r="K16" s="316">
        <f>CHI_fec!K16</f>
        <v>0</v>
      </c>
      <c r="L16" s="316">
        <f>CHI_fec!L16</f>
        <v>0</v>
      </c>
      <c r="M16" s="316">
        <f>CHI_fec!M16</f>
        <v>0</v>
      </c>
      <c r="N16" s="316">
        <f>CHI_fec!N16</f>
        <v>0</v>
      </c>
      <c r="O16" s="316">
        <f>CHI_fec!O16</f>
        <v>0</v>
      </c>
      <c r="P16" s="316">
        <f>CHI_fec!P16</f>
        <v>0</v>
      </c>
      <c r="Q16" s="316">
        <f>CHI_fec!Q16</f>
        <v>0</v>
      </c>
      <c r="R16" s="316">
        <f>CHI_fec!R16</f>
        <v>0</v>
      </c>
      <c r="S16" s="316">
        <f>CHI_fec!S16</f>
        <v>0</v>
      </c>
      <c r="T16" s="316">
        <f>CHI_fec!T16</f>
        <v>0</v>
      </c>
      <c r="U16" s="316">
        <f>CHI_fec!U16</f>
        <v>0</v>
      </c>
      <c r="V16" s="316">
        <f>CHI_fec!V16</f>
        <v>0</v>
      </c>
      <c r="W16" s="316">
        <f>CHI_fec!W16</f>
        <v>0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</v>
      </c>
      <c r="C22" s="317">
        <f>CHI_fec!C22</f>
        <v>0</v>
      </c>
      <c r="D22" s="317">
        <f>CHI_fec!D22</f>
        <v>0</v>
      </c>
      <c r="E22" s="317">
        <f>CHI_fec!E22</f>
        <v>0</v>
      </c>
      <c r="F22" s="317">
        <f>CHI_fec!F22</f>
        <v>0</v>
      </c>
      <c r="G22" s="317">
        <f>CHI_fec!G22</f>
        <v>0</v>
      </c>
      <c r="H22" s="317">
        <f>CHI_fec!H22</f>
        <v>0</v>
      </c>
      <c r="I22" s="317">
        <f>CHI_fec!I22</f>
        <v>0</v>
      </c>
      <c r="J22" s="317">
        <f>CHI_fec!J22</f>
        <v>0</v>
      </c>
      <c r="K22" s="317">
        <f>CHI_fec!K22</f>
        <v>0</v>
      </c>
      <c r="L22" s="317">
        <f>CHI_fec!L22</f>
        <v>0</v>
      </c>
      <c r="M22" s="317">
        <f>CHI_fec!M22</f>
        <v>0</v>
      </c>
      <c r="N22" s="317">
        <f>CHI_fec!N22</f>
        <v>0</v>
      </c>
      <c r="O22" s="317">
        <f>CHI_fec!O22</f>
        <v>0</v>
      </c>
      <c r="P22" s="317">
        <f>CHI_fec!P22</f>
        <v>0</v>
      </c>
      <c r="Q22" s="317">
        <f>CHI_fec!Q22</f>
        <v>0</v>
      </c>
      <c r="R22" s="317">
        <f>CHI_fec!R22</f>
        <v>0</v>
      </c>
      <c r="S22" s="317">
        <f>CHI_fec!S22</f>
        <v>0</v>
      </c>
      <c r="T22" s="317">
        <f>CHI_fec!T22</f>
        <v>0</v>
      </c>
      <c r="U22" s="317">
        <f>CHI_fec!U22</f>
        <v>0</v>
      </c>
      <c r="V22" s="317">
        <f>CHI_fec!V22</f>
        <v>0</v>
      </c>
      <c r="W22" s="317">
        <f>CHI_fec!W22</f>
        <v>0</v>
      </c>
      <c r="DA22" s="137"/>
    </row>
    <row r="23" spans="1:105" ht="12" customHeight="1" x14ac:dyDescent="0.25">
      <c r="A23" s="135" t="s">
        <v>84</v>
      </c>
      <c r="B23" s="317">
        <f>CHI_fec!B23</f>
        <v>0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0</v>
      </c>
      <c r="C24" s="317">
        <f>CHI_fec!C24</f>
        <v>0</v>
      </c>
      <c r="D24" s="317">
        <f>CHI_fec!D24</f>
        <v>0</v>
      </c>
      <c r="E24" s="317">
        <f>CHI_fec!E24</f>
        <v>0</v>
      </c>
      <c r="F24" s="317">
        <f>CHI_fec!F24</f>
        <v>0</v>
      </c>
      <c r="G24" s="317">
        <f>CHI_fec!G24</f>
        <v>0</v>
      </c>
      <c r="H24" s="317">
        <f>CHI_fec!H24</f>
        <v>0</v>
      </c>
      <c r="I24" s="317">
        <f>CHI_fec!I24</f>
        <v>0</v>
      </c>
      <c r="J24" s="317">
        <f>CHI_fec!J24</f>
        <v>0</v>
      </c>
      <c r="K24" s="317">
        <f>CHI_fec!K24</f>
        <v>0</v>
      </c>
      <c r="L24" s="317">
        <f>CHI_fec!L24</f>
        <v>0</v>
      </c>
      <c r="M24" s="317">
        <f>CHI_fec!M24</f>
        <v>0</v>
      </c>
      <c r="N24" s="317">
        <f>CHI_fec!N24</f>
        <v>0</v>
      </c>
      <c r="O24" s="317">
        <f>CHI_fec!O24</f>
        <v>0</v>
      </c>
      <c r="P24" s="317">
        <f>CHI_fec!P24</f>
        <v>0</v>
      </c>
      <c r="Q24" s="317">
        <f>CHI_fec!Q24</f>
        <v>0</v>
      </c>
      <c r="R24" s="317">
        <f>CHI_fec!R24</f>
        <v>0</v>
      </c>
      <c r="S24" s="317">
        <f>CHI_fec!S24</f>
        <v>0</v>
      </c>
      <c r="T24" s="317">
        <f>CHI_fec!T24</f>
        <v>0</v>
      </c>
      <c r="U24" s="317">
        <f>CHI_fec!U24</f>
        <v>0</v>
      </c>
      <c r="V24" s="317">
        <f>CHI_fec!V24</f>
        <v>0</v>
      </c>
      <c r="W24" s="317">
        <f>CHI_fec!W24</f>
        <v>0</v>
      </c>
      <c r="DA24" s="137"/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1150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1156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1157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1161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1163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1165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1170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1176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1177</v>
      </c>
    </row>
    <row r="58" spans="1:105" ht="12" customHeight="1" x14ac:dyDescent="0.25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104.7531586775897</v>
      </c>
      <c r="C61" s="225">
        <v>93.398477199811481</v>
      </c>
      <c r="D61" s="225">
        <v>61.801079896620301</v>
      </c>
      <c r="E61" s="225">
        <v>60.090363360210041</v>
      </c>
      <c r="F61" s="225">
        <v>62.02475623102881</v>
      </c>
      <c r="G61" s="225">
        <v>100.6427790205117</v>
      </c>
      <c r="H61" s="225">
        <v>86.334029858626025</v>
      </c>
      <c r="I61" s="225">
        <v>78.363526799603179</v>
      </c>
      <c r="J61" s="225">
        <v>93.963682763227254</v>
      </c>
      <c r="K61" s="225">
        <v>93.997514720500078</v>
      </c>
      <c r="L61" s="225">
        <v>97.076355988802604</v>
      </c>
      <c r="M61" s="225">
        <v>85.298974542141565</v>
      </c>
      <c r="N61" s="225">
        <v>97.946519746015966</v>
      </c>
      <c r="O61" s="225">
        <v>99.894158543698836</v>
      </c>
      <c r="P61" s="225">
        <v>95.720676209015608</v>
      </c>
      <c r="Q61" s="225">
        <v>59.439344019473353</v>
      </c>
      <c r="R61" s="225">
        <v>56.563745275360887</v>
      </c>
      <c r="S61" s="225">
        <v>57.060092892212339</v>
      </c>
      <c r="T61" s="225">
        <v>55.790185198939859</v>
      </c>
      <c r="U61" s="225">
        <v>52.38677926067286</v>
      </c>
      <c r="V61" s="225">
        <v>55.121628503481823</v>
      </c>
      <c r="W61" s="225">
        <v>36.016230265624117</v>
      </c>
      <c r="DA61" s="89" t="s">
        <v>1179</v>
      </c>
    </row>
    <row r="62" spans="1:105" ht="12" customHeight="1" x14ac:dyDescent="0.25">
      <c r="A62" s="55" t="s">
        <v>92</v>
      </c>
      <c r="B62" s="261">
        <v>0.82402798509743092</v>
      </c>
      <c r="C62" s="261">
        <v>0.69475476602966701</v>
      </c>
      <c r="D62" s="261">
        <v>0.43830019518664959</v>
      </c>
      <c r="E62" s="261">
        <v>0.42077036547919622</v>
      </c>
      <c r="F62" s="261">
        <v>0.40785993968068662</v>
      </c>
      <c r="G62" s="261">
        <v>0.76058303353534806</v>
      </c>
      <c r="H62" s="261">
        <v>0.71659228273301723</v>
      </c>
      <c r="I62" s="261">
        <v>0.70031660888101421</v>
      </c>
      <c r="J62" s="261">
        <v>0.86625048070476041</v>
      </c>
      <c r="K62" s="261">
        <v>0.79788350355348192</v>
      </c>
      <c r="L62" s="261">
        <v>0.78792752755734607</v>
      </c>
      <c r="M62" s="261">
        <v>0.60665325882554766</v>
      </c>
      <c r="N62" s="261">
        <v>0.71411745203167132</v>
      </c>
      <c r="O62" s="261">
        <v>0.80021306448404617</v>
      </c>
      <c r="P62" s="261">
        <v>0.74819539171354799</v>
      </c>
      <c r="Q62" s="261">
        <v>0.42113683068677132</v>
      </c>
      <c r="R62" s="261">
        <v>0.41814858011479772</v>
      </c>
      <c r="S62" s="261">
        <v>0.39852639597681849</v>
      </c>
      <c r="T62" s="261">
        <v>0.35216762431823889</v>
      </c>
      <c r="U62" s="261">
        <v>0.36682342272771118</v>
      </c>
      <c r="V62" s="261">
        <v>0.40787291487202709</v>
      </c>
      <c r="W62" s="261">
        <v>0.26954468734550813</v>
      </c>
      <c r="DA62" s="67" t="s">
        <v>1180</v>
      </c>
    </row>
    <row r="63" spans="1:105" ht="12" customHeight="1" x14ac:dyDescent="0.25">
      <c r="A63" s="202" t="s">
        <v>93</v>
      </c>
      <c r="B63" s="226">
        <v>1.7395225409988031</v>
      </c>
      <c r="C63" s="226">
        <v>1.4666268595623719</v>
      </c>
      <c r="D63" s="226">
        <v>0.92525142718448339</v>
      </c>
      <c r="E63" s="226">
        <v>0.88824596806481459</v>
      </c>
      <c r="F63" s="226">
        <v>0.86099206759474212</v>
      </c>
      <c r="G63" s="226">
        <v>1.6055902894845879</v>
      </c>
      <c r="H63" s="226">
        <v>1.512725843130782</v>
      </c>
      <c r="I63" s="226">
        <v>1.478800192783668</v>
      </c>
      <c r="J63" s="226">
        <v>1.828654201785163</v>
      </c>
      <c r="K63" s="226">
        <v>1.6843315574510169</v>
      </c>
      <c r="L63" s="226">
        <v>1.663314498593637</v>
      </c>
      <c r="M63" s="226">
        <v>1.2953271124055969</v>
      </c>
      <c r="N63" s="226">
        <v>1.547140779084504</v>
      </c>
      <c r="O63" s="226">
        <v>1.7557560415189271</v>
      </c>
      <c r="P63" s="226">
        <v>1.648727118734705</v>
      </c>
      <c r="Q63" s="226">
        <v>0.92090910262342018</v>
      </c>
      <c r="R63" s="226">
        <v>0.90811277675852065</v>
      </c>
      <c r="S63" s="226">
        <v>0.86019661779000123</v>
      </c>
      <c r="T63" s="226">
        <v>0.75596612855989553</v>
      </c>
      <c r="U63" s="226">
        <v>0.7835598577508911</v>
      </c>
      <c r="V63" s="226">
        <v>0.86741101333687365</v>
      </c>
      <c r="W63" s="226">
        <v>0.57097156874065913</v>
      </c>
      <c r="DA63" s="174" t="s">
        <v>1181</v>
      </c>
    </row>
    <row r="64" spans="1:105" ht="12" customHeight="1" x14ac:dyDescent="0.25">
      <c r="A64" s="202" t="s">
        <v>94</v>
      </c>
      <c r="B64" s="226">
        <v>10.35557963893309</v>
      </c>
      <c r="C64" s="226">
        <v>8.730999965126033</v>
      </c>
      <c r="D64" s="226">
        <v>5.5081291644222583</v>
      </c>
      <c r="E64" s="226">
        <v>5.2878313700809567</v>
      </c>
      <c r="F64" s="226">
        <v>5.1255857365019057</v>
      </c>
      <c r="G64" s="226">
        <v>9.5582653966119171</v>
      </c>
      <c r="H64" s="226">
        <v>9.0054325662364647</v>
      </c>
      <c r="I64" s="226">
        <v>8.7857841803483101</v>
      </c>
      <c r="J64" s="226">
        <v>10.886190763462441</v>
      </c>
      <c r="K64" s="226">
        <v>10.027021306396639</v>
      </c>
      <c r="L64" s="226">
        <v>9.9019043150130326</v>
      </c>
      <c r="M64" s="226">
        <v>7.6108980597402462</v>
      </c>
      <c r="N64" s="226">
        <v>8.9457285047784776</v>
      </c>
      <c r="O64" s="226">
        <v>10.011021309048591</v>
      </c>
      <c r="P64" s="226">
        <v>9.3493303325309167</v>
      </c>
      <c r="Q64" s="226">
        <v>5.2570129164439514</v>
      </c>
      <c r="R64" s="226">
        <v>5.2149147868766939</v>
      </c>
      <c r="S64" s="226">
        <v>4.9661371964221157</v>
      </c>
      <c r="T64" s="226">
        <v>4.3852568102577427</v>
      </c>
      <c r="U64" s="226">
        <v>4.564792088401834</v>
      </c>
      <c r="V64" s="226">
        <v>5.072680562267899</v>
      </c>
      <c r="W64" s="226">
        <v>3.3505725001042519</v>
      </c>
      <c r="DA64" s="174" t="s">
        <v>1182</v>
      </c>
    </row>
    <row r="65" spans="1:105" ht="12" customHeight="1" x14ac:dyDescent="0.25">
      <c r="A65" s="202" t="s">
        <v>95</v>
      </c>
      <c r="B65" s="226">
        <v>12.25550499381262</v>
      </c>
      <c r="C65" s="226">
        <v>10.332865701818321</v>
      </c>
      <c r="D65" s="226">
        <v>6.5186987918425041</v>
      </c>
      <c r="E65" s="226">
        <v>6.2579832343545121</v>
      </c>
      <c r="F65" s="226">
        <v>6.0659705955760188</v>
      </c>
      <c r="G65" s="226">
        <v>11.31190849616531</v>
      </c>
      <c r="H65" s="226">
        <v>10.65764811194331</v>
      </c>
      <c r="I65" s="226">
        <v>10.4186308141228</v>
      </c>
      <c r="J65" s="226">
        <v>12.883466683373049</v>
      </c>
      <c r="K65" s="226">
        <v>11.86666647143571</v>
      </c>
      <c r="L65" s="226">
        <v>11.71859442079475</v>
      </c>
      <c r="M65" s="226">
        <v>9.1260029810206564</v>
      </c>
      <c r="N65" s="226">
        <v>10.89133340583839</v>
      </c>
      <c r="O65" s="226">
        <v>12.35136354164616</v>
      </c>
      <c r="P65" s="226">
        <v>11.615821560717221</v>
      </c>
      <c r="Q65" s="226">
        <v>6.4881056956976808</v>
      </c>
      <c r="R65" s="226">
        <v>6.3979513965474766</v>
      </c>
      <c r="S65" s="226">
        <v>6.0603663916496204</v>
      </c>
      <c r="T65" s="226">
        <v>5.3260285195266004</v>
      </c>
      <c r="U65" s="226">
        <v>5.5204353627423153</v>
      </c>
      <c r="V65" s="226">
        <v>6.1111941668397414</v>
      </c>
      <c r="W65" s="226">
        <v>4.0226813663525824</v>
      </c>
      <c r="DA65" s="174" t="s">
        <v>1183</v>
      </c>
    </row>
    <row r="66" spans="1:105" ht="12" customHeight="1" x14ac:dyDescent="0.25">
      <c r="A66" s="56" t="s">
        <v>96</v>
      </c>
      <c r="B66" s="262">
        <v>4.031717807897186</v>
      </c>
      <c r="C66" s="262">
        <v>3.5427044462911552</v>
      </c>
      <c r="D66" s="262">
        <v>2.3186967900467499</v>
      </c>
      <c r="E66" s="262">
        <v>2.254322972351066</v>
      </c>
      <c r="F66" s="262">
        <v>2.329445084814024</v>
      </c>
      <c r="G66" s="262">
        <v>3.8275963829965778</v>
      </c>
      <c r="H66" s="262">
        <v>3.3731581542524571</v>
      </c>
      <c r="I66" s="262">
        <v>3.1651960192521109</v>
      </c>
      <c r="J66" s="262">
        <v>3.8243184371523098</v>
      </c>
      <c r="K66" s="262">
        <v>3.6609597974883799</v>
      </c>
      <c r="L66" s="262">
        <v>3.7162958856448989</v>
      </c>
      <c r="M66" s="262">
        <v>3.18590460017337</v>
      </c>
      <c r="N66" s="262">
        <v>3.7919045483313112</v>
      </c>
      <c r="O66" s="262">
        <v>3.8960400604137759</v>
      </c>
      <c r="P66" s="262">
        <v>3.6757803804789049</v>
      </c>
      <c r="Q66" s="262">
        <v>2.2294571585958809</v>
      </c>
      <c r="R66" s="262">
        <v>2.1404058867063949</v>
      </c>
      <c r="S66" s="262">
        <v>2.1387169581153742</v>
      </c>
      <c r="T66" s="262">
        <v>2.098022552819228</v>
      </c>
      <c r="U66" s="262">
        <v>1.970344758267778</v>
      </c>
      <c r="V66" s="262">
        <v>2.0855669541031618</v>
      </c>
      <c r="W66" s="262">
        <v>1.3597905550951961</v>
      </c>
      <c r="DA66" s="68" t="s">
        <v>1184</v>
      </c>
    </row>
    <row r="67" spans="1:105" ht="12" customHeight="1" x14ac:dyDescent="0.25">
      <c r="A67" s="37" t="s">
        <v>160</v>
      </c>
      <c r="B67" s="228">
        <v>0.17123740626085451</v>
      </c>
      <c r="C67" s="228">
        <v>0.15373641780052499</v>
      </c>
      <c r="D67" s="228">
        <v>0.116988990785774</v>
      </c>
      <c r="E67" s="228">
        <v>0.1147794560257186</v>
      </c>
      <c r="F67" s="228">
        <v>0.1041130227987878</v>
      </c>
      <c r="G67" s="228">
        <v>0.1351490158042615</v>
      </c>
      <c r="H67" s="228">
        <v>6.4946979128369012E-2</v>
      </c>
      <c r="I67" s="228">
        <v>6.6891350493336249E-2</v>
      </c>
      <c r="J67" s="228">
        <v>0.1229711953177491</v>
      </c>
      <c r="K67" s="228">
        <v>0.14504159619978049</v>
      </c>
      <c r="L67" s="228">
        <v>0.20120621884375889</v>
      </c>
      <c r="M67" s="228">
        <v>0.16447847173476091</v>
      </c>
      <c r="N67" s="228">
        <v>0.1877164720678284</v>
      </c>
      <c r="O67" s="228">
        <v>0.13289610649111619</v>
      </c>
      <c r="P67" s="228">
        <v>0.1516680368212536</v>
      </c>
      <c r="Q67" s="228">
        <v>0.11986687660072889</v>
      </c>
      <c r="R67" s="228">
        <v>4.2216586300578389E-2</v>
      </c>
      <c r="S67" s="228">
        <v>4.5588307558854499E-2</v>
      </c>
      <c r="T67" s="228">
        <v>5.213100402184323E-2</v>
      </c>
      <c r="U67" s="228">
        <v>3.6560805614377502E-2</v>
      </c>
      <c r="V67" s="228">
        <v>5.6011945208383297E-2</v>
      </c>
      <c r="W67" s="228">
        <v>3.0714705090563649E-2</v>
      </c>
      <c r="DA67" s="69" t="s">
        <v>1185</v>
      </c>
    </row>
    <row r="68" spans="1:105" ht="12" customHeight="1" x14ac:dyDescent="0.25">
      <c r="A68" s="37" t="s">
        <v>162</v>
      </c>
      <c r="B68" s="228">
        <v>2.0227049753688942</v>
      </c>
      <c r="C68" s="228">
        <v>2.0043580159560381</v>
      </c>
      <c r="D68" s="228">
        <v>1.371262980941208</v>
      </c>
      <c r="E68" s="228">
        <v>1.389049797783025</v>
      </c>
      <c r="F68" s="228">
        <v>1.6089972536340471</v>
      </c>
      <c r="G68" s="228">
        <v>2.2892356319749858</v>
      </c>
      <c r="H68" s="228">
        <v>1.5983071459859499</v>
      </c>
      <c r="I68" s="228">
        <v>1.061581588966708</v>
      </c>
      <c r="J68" s="228">
        <v>1.2476251475853091</v>
      </c>
      <c r="K68" s="228">
        <v>1.618106469255542</v>
      </c>
      <c r="L68" s="228">
        <v>1.78354260679078</v>
      </c>
      <c r="M68" s="228">
        <v>1.993906647618318</v>
      </c>
      <c r="N68" s="228">
        <v>2.2664667051732881</v>
      </c>
      <c r="O68" s="228">
        <v>1.8802135126842401</v>
      </c>
      <c r="P68" s="228">
        <v>1.8887857591906549</v>
      </c>
      <c r="Q68" s="228">
        <v>1.2880615699281981</v>
      </c>
      <c r="R68" s="228">
        <v>1.297876753835514</v>
      </c>
      <c r="S68" s="228">
        <v>1.408797639419227</v>
      </c>
      <c r="T68" s="228">
        <v>1.5916658843889271</v>
      </c>
      <c r="U68" s="228">
        <v>1.3696993081375459</v>
      </c>
      <c r="V68" s="228">
        <v>1.3754067866533639</v>
      </c>
      <c r="W68" s="228">
        <v>0.8812017935027926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1.837775426267438</v>
      </c>
      <c r="C71" s="228">
        <v>1.3846100125345919</v>
      </c>
      <c r="D71" s="228">
        <v>0.8304448183197688</v>
      </c>
      <c r="E71" s="228">
        <v>0.75049371854232361</v>
      </c>
      <c r="F71" s="228">
        <v>0.61633480838119004</v>
      </c>
      <c r="G71" s="228">
        <v>1.4032117352173299</v>
      </c>
      <c r="H71" s="228">
        <v>1.709904029138138</v>
      </c>
      <c r="I71" s="228">
        <v>2.036723079792067</v>
      </c>
      <c r="J71" s="228">
        <v>2.4537220942492519</v>
      </c>
      <c r="K71" s="228">
        <v>1.8978117320330581</v>
      </c>
      <c r="L71" s="228">
        <v>1.7315470600103611</v>
      </c>
      <c r="M71" s="228">
        <v>1.027519480820291</v>
      </c>
      <c r="N71" s="228">
        <v>1.337721371090195</v>
      </c>
      <c r="O71" s="228">
        <v>1.88293044123842</v>
      </c>
      <c r="P71" s="228">
        <v>1.635326584466996</v>
      </c>
      <c r="Q71" s="228">
        <v>0.82152871206695388</v>
      </c>
      <c r="R71" s="228">
        <v>0.80031254657030304</v>
      </c>
      <c r="S71" s="228">
        <v>0.68433101113729178</v>
      </c>
      <c r="T71" s="228">
        <v>0.4542256644084578</v>
      </c>
      <c r="U71" s="228">
        <v>0.56408464451585461</v>
      </c>
      <c r="V71" s="228">
        <v>0.65414822224141511</v>
      </c>
      <c r="W71" s="228">
        <v>0.44787405650184009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49.7107125677867</v>
      </c>
      <c r="C72" s="263">
        <f t="shared" si="2"/>
        <v>45.518724053562593</v>
      </c>
      <c r="D72" s="263">
        <f t="shared" si="2"/>
        <v>30.743830444639986</v>
      </c>
      <c r="E72" s="263">
        <f t="shared" si="2"/>
        <v>30.043843661123752</v>
      </c>
      <c r="F72" s="263">
        <f t="shared" si="2"/>
        <v>31.720649669672596</v>
      </c>
      <c r="G72" s="263">
        <f t="shared" si="2"/>
        <v>48.748197562234679</v>
      </c>
      <c r="H72" s="263">
        <f t="shared" si="2"/>
        <v>39.854827447146349</v>
      </c>
      <c r="I72" s="263">
        <f t="shared" si="2"/>
        <v>34.743282871332866</v>
      </c>
      <c r="J72" s="263">
        <f t="shared" si="2"/>
        <v>40.784941591189614</v>
      </c>
      <c r="K72" s="263">
        <f t="shared" si="2"/>
        <v>43.042241787706793</v>
      </c>
      <c r="L72" s="263">
        <f t="shared" si="2"/>
        <v>45.596825865974886</v>
      </c>
      <c r="M72" s="263">
        <f t="shared" si="2"/>
        <v>42.528329876041603</v>
      </c>
      <c r="N72" s="263">
        <f t="shared" si="2"/>
        <v>47.705181580893964</v>
      </c>
      <c r="O72" s="263">
        <f t="shared" si="2"/>
        <v>46.617816719825996</v>
      </c>
      <c r="P72" s="263">
        <f t="shared" si="2"/>
        <v>45.322247173987918</v>
      </c>
      <c r="Q72" s="263">
        <f t="shared" si="2"/>
        <v>29.501193027167716</v>
      </c>
      <c r="R72" s="263">
        <f t="shared" si="2"/>
        <v>27.590812584312779</v>
      </c>
      <c r="S72" s="263">
        <f t="shared" si="2"/>
        <v>28.558572734220537</v>
      </c>
      <c r="T72" s="263">
        <f t="shared" si="2"/>
        <v>28.954387209088402</v>
      </c>
      <c r="U72" s="263">
        <f t="shared" si="2"/>
        <v>26.231356737163956</v>
      </c>
      <c r="V72" s="263">
        <f t="shared" si="2"/>
        <v>26.979067815608527</v>
      </c>
      <c r="W72" s="263">
        <f t="shared" si="2"/>
        <v>17.58012838472143</v>
      </c>
      <c r="DA72" s="70"/>
    </row>
    <row r="73" spans="1:105" ht="12" customHeight="1" x14ac:dyDescent="0.25">
      <c r="A73" s="60" t="s">
        <v>1054</v>
      </c>
      <c r="B73" s="264">
        <v>49.664971664589231</v>
      </c>
      <c r="C73" s="264">
        <v>45.480158967092642</v>
      </c>
      <c r="D73" s="264">
        <v>30.719500874331651</v>
      </c>
      <c r="E73" s="264">
        <v>30.020487152723771</v>
      </c>
      <c r="F73" s="264">
        <v>31.69800980506065</v>
      </c>
      <c r="G73" s="264">
        <v>48.705978419754388</v>
      </c>
      <c r="H73" s="264">
        <v>39.815050183716792</v>
      </c>
      <c r="I73" s="264">
        <v>34.704397685960288</v>
      </c>
      <c r="J73" s="264">
        <v>40.736856962876907</v>
      </c>
      <c r="K73" s="264">
        <v>42.997952136434108</v>
      </c>
      <c r="L73" s="264">
        <v>45.553088860173609</v>
      </c>
      <c r="M73" s="264">
        <v>42.494269131980431</v>
      </c>
      <c r="N73" s="264">
        <v>47.664533120295957</v>
      </c>
      <c r="O73" s="264">
        <v>46.57172011350481</v>
      </c>
      <c r="P73" s="264">
        <v>45.278893744664842</v>
      </c>
      <c r="Q73" s="264">
        <v>29.476977638678079</v>
      </c>
      <c r="R73" s="264">
        <v>27.56693367637391</v>
      </c>
      <c r="S73" s="264">
        <v>28.535953786033449</v>
      </c>
      <c r="T73" s="264">
        <v>28.93450901108174</v>
      </c>
      <c r="U73" s="264">
        <v>26.21075295954218</v>
      </c>
      <c r="V73" s="264">
        <v>26.95625916423533</v>
      </c>
      <c r="W73" s="264">
        <v>17.565114635466259</v>
      </c>
      <c r="DA73" s="72" t="s">
        <v>1190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0.12545996496706749</v>
      </c>
      <c r="L74" s="231">
        <v>9.8495384698970942E-2</v>
      </c>
      <c r="M74" s="231">
        <v>0.16232048103940591</v>
      </c>
      <c r="N74" s="231">
        <v>4.8556723246780002E-2</v>
      </c>
      <c r="O74" s="231">
        <v>4.8610229514975964E-3</v>
      </c>
      <c r="P74" s="231">
        <v>0</v>
      </c>
      <c r="Q74" s="231">
        <v>2.9159916405570368E-3</v>
      </c>
      <c r="R74" s="231">
        <v>0</v>
      </c>
      <c r="S74" s="231">
        <v>2.0402848779545791E-3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1.139892216177343</v>
      </c>
      <c r="C76" s="231">
        <v>0.76968689156397629</v>
      </c>
      <c r="D76" s="231">
        <v>0.40951659235640497</v>
      </c>
      <c r="E76" s="231">
        <v>0.28480487575570201</v>
      </c>
      <c r="F76" s="231">
        <v>0.1901276099119488</v>
      </c>
      <c r="G76" s="231">
        <v>0.19523699321408269</v>
      </c>
      <c r="H76" s="231">
        <v>1.646843759792721</v>
      </c>
      <c r="I76" s="231">
        <v>0.36794371616347121</v>
      </c>
      <c r="J76" s="231">
        <v>0.69318839118894471</v>
      </c>
      <c r="K76" s="231">
        <v>0.5432894517158513</v>
      </c>
      <c r="L76" s="231">
        <v>1.342776684757812</v>
      </c>
      <c r="M76" s="231">
        <v>0.90250031359864102</v>
      </c>
      <c r="N76" s="231">
        <v>0.53678034336118863</v>
      </c>
      <c r="O76" s="231">
        <v>1.083386263602871</v>
      </c>
      <c r="P76" s="231">
        <v>0.44737626132811531</v>
      </c>
      <c r="Q76" s="231">
        <v>0.42647129016069452</v>
      </c>
      <c r="R76" s="231">
        <v>0.48942048059476101</v>
      </c>
      <c r="S76" s="231">
        <v>0.67103517764364207</v>
      </c>
      <c r="T76" s="231">
        <v>0.89472256367743364</v>
      </c>
      <c r="U76" s="231">
        <v>0.57707547528367176</v>
      </c>
      <c r="V76" s="231">
        <v>0.59059331238839419</v>
      </c>
      <c r="W76" s="231">
        <v>0.27784518072788628</v>
      </c>
      <c r="DA76" s="73" t="s">
        <v>1193</v>
      </c>
    </row>
    <row r="77" spans="1:105" ht="12" customHeight="1" x14ac:dyDescent="0.25">
      <c r="A77" s="64" t="s">
        <v>160</v>
      </c>
      <c r="B77" s="231">
        <v>2.6565399866437649</v>
      </c>
      <c r="C77" s="231">
        <v>2.391459166920948</v>
      </c>
      <c r="D77" s="231">
        <v>1.8529689719582021</v>
      </c>
      <c r="E77" s="231">
        <v>1.8693322636003009</v>
      </c>
      <c r="F77" s="231">
        <v>1.619853330394726</v>
      </c>
      <c r="G77" s="231">
        <v>2.2860513235336839</v>
      </c>
      <c r="H77" s="231">
        <v>1.1679434327909179</v>
      </c>
      <c r="I77" s="231">
        <v>1.2763160926653221</v>
      </c>
      <c r="J77" s="231">
        <v>2.566230426595419</v>
      </c>
      <c r="K77" s="231">
        <v>2.7472720517362692</v>
      </c>
      <c r="L77" s="231">
        <v>3.5135080594477142</v>
      </c>
      <c r="M77" s="231">
        <v>2.6445180701866708</v>
      </c>
      <c r="N77" s="231">
        <v>3.110867301532767</v>
      </c>
      <c r="O77" s="231">
        <v>2.4302892070499782</v>
      </c>
      <c r="P77" s="231">
        <v>2.782543603184171</v>
      </c>
      <c r="Q77" s="231">
        <v>2.129204913805169</v>
      </c>
      <c r="R77" s="231">
        <v>0.76482150428435247</v>
      </c>
      <c r="S77" s="231">
        <v>0.78493322107570729</v>
      </c>
      <c r="T77" s="231">
        <v>0.81401476923379701</v>
      </c>
      <c r="U77" s="231">
        <v>0.61308728955426994</v>
      </c>
      <c r="V77" s="231">
        <v>1.001949680862807</v>
      </c>
      <c r="W77" s="231">
        <v>0.55540171516050585</v>
      </c>
      <c r="DA77" s="73" t="s">
        <v>1194</v>
      </c>
    </row>
    <row r="78" spans="1:105" ht="12" customHeight="1" x14ac:dyDescent="0.25">
      <c r="A78" s="64" t="s">
        <v>70</v>
      </c>
      <c r="B78" s="231">
        <v>14.346985207776701</v>
      </c>
      <c r="C78" s="231">
        <v>11.072418933801719</v>
      </c>
      <c r="D78" s="231">
        <v>6.8245501652874996</v>
      </c>
      <c r="E78" s="231">
        <v>5.5096802846937223</v>
      </c>
      <c r="F78" s="231">
        <v>5.3294938935451199</v>
      </c>
      <c r="G78" s="231">
        <v>7.2538708202047477</v>
      </c>
      <c r="H78" s="231">
        <v>8.3670065832347476</v>
      </c>
      <c r="I78" s="231">
        <v>5.7363189990664472</v>
      </c>
      <c r="J78" s="231">
        <v>4.5019593880914091</v>
      </c>
      <c r="K78" s="231">
        <v>3.977425126380373</v>
      </c>
      <c r="L78" s="231">
        <v>3.90620061522741</v>
      </c>
      <c r="M78" s="231">
        <v>0.94117874123524448</v>
      </c>
      <c r="N78" s="231">
        <v>0.94352026827311919</v>
      </c>
      <c r="O78" s="231">
        <v>2.339232654493689</v>
      </c>
      <c r="P78" s="231">
        <v>1.712232367764863</v>
      </c>
      <c r="Q78" s="231">
        <v>1.123181141960955</v>
      </c>
      <c r="R78" s="231">
        <v>0.76911716440432032</v>
      </c>
      <c r="S78" s="231">
        <v>0.51967118688021463</v>
      </c>
      <c r="T78" s="231">
        <v>0.50800850850819634</v>
      </c>
      <c r="U78" s="231">
        <v>0.57421766115655404</v>
      </c>
      <c r="V78" s="231">
        <v>0.52400210113583023</v>
      </c>
      <c r="W78" s="231">
        <v>0.14194069653799621</v>
      </c>
      <c r="DA78" s="73" t="s">
        <v>1195</v>
      </c>
    </row>
    <row r="79" spans="1:105" ht="12" customHeight="1" x14ac:dyDescent="0.25">
      <c r="A79" s="64" t="s">
        <v>34</v>
      </c>
      <c r="B79" s="231">
        <v>1.536934444249852</v>
      </c>
      <c r="C79" s="231">
        <v>1.453898521779575</v>
      </c>
      <c r="D79" s="231">
        <v>0.87892488650728129</v>
      </c>
      <c r="E79" s="231">
        <v>0.74001715557482273</v>
      </c>
      <c r="F79" s="231">
        <v>0.63781607576316912</v>
      </c>
      <c r="G79" s="231">
        <v>1.9699545832785199</v>
      </c>
      <c r="H79" s="231">
        <v>1.168776323476481</v>
      </c>
      <c r="I79" s="231">
        <v>7.9689627965529386</v>
      </c>
      <c r="J79" s="231">
        <v>8.0969517829739726</v>
      </c>
      <c r="K79" s="231">
        <v>5.8440219041614876</v>
      </c>
      <c r="L79" s="231">
        <v>6.7153519760268781</v>
      </c>
      <c r="M79" s="231">
        <v>7.2104042145577569</v>
      </c>
      <c r="N79" s="231">
        <v>7.2369127852457158</v>
      </c>
      <c r="O79" s="231">
        <v>8.0316788824349352</v>
      </c>
      <c r="P79" s="231">
        <v>7.2252380872235031</v>
      </c>
      <c r="Q79" s="231">
        <v>3.9325352208139308</v>
      </c>
      <c r="R79" s="231">
        <v>3.0758692135786458</v>
      </c>
      <c r="S79" s="231">
        <v>3.380264047447803</v>
      </c>
      <c r="T79" s="231">
        <v>2.9692518762144502</v>
      </c>
      <c r="U79" s="231">
        <v>2.4991241110704832</v>
      </c>
      <c r="V79" s="231">
        <v>1.330142956373999</v>
      </c>
      <c r="W79" s="231">
        <v>1.3639725787921559</v>
      </c>
      <c r="DA79" s="73" t="s">
        <v>1196</v>
      </c>
    </row>
    <row r="80" spans="1:105" ht="12" customHeight="1" x14ac:dyDescent="0.25">
      <c r="A80" s="64" t="s">
        <v>162</v>
      </c>
      <c r="B80" s="231">
        <v>29.98461980974157</v>
      </c>
      <c r="C80" s="231">
        <v>29.792695453026418</v>
      </c>
      <c r="D80" s="231">
        <v>20.753540258222269</v>
      </c>
      <c r="E80" s="231">
        <v>21.61665257309922</v>
      </c>
      <c r="F80" s="231">
        <v>23.920718895445681</v>
      </c>
      <c r="G80" s="231">
        <v>37.000864699523348</v>
      </c>
      <c r="H80" s="231">
        <v>27.464480084421929</v>
      </c>
      <c r="I80" s="231">
        <v>19.354856081512111</v>
      </c>
      <c r="J80" s="231">
        <v>24.878526974027171</v>
      </c>
      <c r="K80" s="231">
        <v>29.28629813008866</v>
      </c>
      <c r="L80" s="231">
        <v>29.759890602752272</v>
      </c>
      <c r="M80" s="231">
        <v>30.63307439195377</v>
      </c>
      <c r="N80" s="231">
        <v>35.787895698636397</v>
      </c>
      <c r="O80" s="231">
        <v>32.681584133925178</v>
      </c>
      <c r="P80" s="231">
        <v>33.111503425164187</v>
      </c>
      <c r="Q80" s="231">
        <v>21.862669080296779</v>
      </c>
      <c r="R80" s="231">
        <v>22.467705313511829</v>
      </c>
      <c r="S80" s="231">
        <v>23.178009868108131</v>
      </c>
      <c r="T80" s="231">
        <v>23.748511293447859</v>
      </c>
      <c r="U80" s="231">
        <v>21.947248422477191</v>
      </c>
      <c r="V80" s="231">
        <v>23.509571113474301</v>
      </c>
      <c r="W80" s="231">
        <v>15.225954464247719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0.47418550738440712</v>
      </c>
      <c r="L82" s="231">
        <v>0.2168655372625467</v>
      </c>
      <c r="M82" s="231">
        <v>2.7291940894376388E-4</v>
      </c>
      <c r="N82" s="231">
        <v>0</v>
      </c>
      <c r="O82" s="231">
        <v>6.8794904666354096E-4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1200</v>
      </c>
    </row>
    <row r="84" spans="1:105" ht="12" customHeight="1" x14ac:dyDescent="0.25">
      <c r="A84" s="60" t="s">
        <v>1066</v>
      </c>
      <c r="B84" s="264">
        <v>4.5740903197468923E-2</v>
      </c>
      <c r="C84" s="264">
        <v>3.8565086469952513E-2</v>
      </c>
      <c r="D84" s="264">
        <v>2.4329570308335859E-2</v>
      </c>
      <c r="E84" s="264">
        <v>2.335650839998096E-2</v>
      </c>
      <c r="F84" s="264">
        <v>2.263986461194516E-2</v>
      </c>
      <c r="G84" s="264">
        <v>4.2219142480293508E-2</v>
      </c>
      <c r="H84" s="264">
        <v>3.9777263429552928E-2</v>
      </c>
      <c r="I84" s="264">
        <v>3.888518537257786E-2</v>
      </c>
      <c r="J84" s="264">
        <v>4.8084628312705213E-2</v>
      </c>
      <c r="K84" s="264">
        <v>4.4289651272683403E-2</v>
      </c>
      <c r="L84" s="264">
        <v>4.3737005801277803E-2</v>
      </c>
      <c r="M84" s="264">
        <v>3.4060744061172918E-2</v>
      </c>
      <c r="N84" s="264">
        <v>4.0648460598005053E-2</v>
      </c>
      <c r="O84" s="264">
        <v>4.6096606321187589E-2</v>
      </c>
      <c r="P84" s="264">
        <v>4.3353429323074191E-2</v>
      </c>
      <c r="Q84" s="264">
        <v>2.421538848963661E-2</v>
      </c>
      <c r="R84" s="264">
        <v>2.387890793886804E-2</v>
      </c>
      <c r="S84" s="264">
        <v>2.2618948187087439E-2</v>
      </c>
      <c r="T84" s="264">
        <v>1.9878198006660571E-2</v>
      </c>
      <c r="U84" s="264">
        <v>2.0603777621775982E-2</v>
      </c>
      <c r="V84" s="264">
        <v>2.280865137319751E-2</v>
      </c>
      <c r="W84" s="264">
        <v>1.501374925517073E-2</v>
      </c>
      <c r="DA84" s="72" t="s">
        <v>1201</v>
      </c>
    </row>
    <row r="85" spans="1:105" ht="12" customHeight="1" x14ac:dyDescent="0.25">
      <c r="A85" s="57" t="s">
        <v>1012</v>
      </c>
      <c r="B85" s="263">
        <v>17.368673155697859</v>
      </c>
      <c r="C85" s="263">
        <v>15.821667987282989</v>
      </c>
      <c r="D85" s="263">
        <v>10.64657655551348</v>
      </c>
      <c r="E85" s="263">
        <v>10.400103294067421</v>
      </c>
      <c r="F85" s="263">
        <v>10.965166109152779</v>
      </c>
      <c r="G85" s="263">
        <v>16.948819718460211</v>
      </c>
      <c r="H85" s="263">
        <v>14.020237950559849</v>
      </c>
      <c r="I85" s="263">
        <v>12.13483118159332</v>
      </c>
      <c r="J85" s="263">
        <v>14.427228802750619</v>
      </c>
      <c r="K85" s="263">
        <v>14.99902967007543</v>
      </c>
      <c r="L85" s="263">
        <v>15.751200998320289</v>
      </c>
      <c r="M85" s="263">
        <v>14.488150535781831</v>
      </c>
      <c r="N85" s="263">
        <v>16.710641551955941</v>
      </c>
      <c r="O85" s="263">
        <v>16.256685007891079</v>
      </c>
      <c r="P85" s="263">
        <v>15.65730524611252</v>
      </c>
      <c r="Q85" s="263">
        <v>10.092299715893899</v>
      </c>
      <c r="R85" s="263">
        <v>9.5093932298751742</v>
      </c>
      <c r="S85" s="263">
        <v>9.786438945679949</v>
      </c>
      <c r="T85" s="263">
        <v>9.902001562057821</v>
      </c>
      <c r="U85" s="263">
        <v>9.0168097513357566</v>
      </c>
      <c r="V85" s="263">
        <v>9.3543531499252861</v>
      </c>
      <c r="W85" s="263">
        <v>6.0769852736862822</v>
      </c>
      <c r="DA85" s="70" t="s">
        <v>1202</v>
      </c>
    </row>
    <row r="86" spans="1:105" ht="12" customHeight="1" x14ac:dyDescent="0.25">
      <c r="A86" s="60" t="s">
        <v>1014</v>
      </c>
      <c r="B86" s="264">
        <v>16.442947472464791</v>
      </c>
      <c r="C86" s="264">
        <v>15.118460109382459</v>
      </c>
      <c r="D86" s="264">
        <v>10.218187067421949</v>
      </c>
      <c r="E86" s="264">
        <v>10.00278837869557</v>
      </c>
      <c r="F86" s="264">
        <v>10.65226457533285</v>
      </c>
      <c r="G86" s="264">
        <v>16.167535505270799</v>
      </c>
      <c r="H86" s="264">
        <v>13.034311269730191</v>
      </c>
      <c r="I86" s="264">
        <v>10.66114698052208</v>
      </c>
      <c r="J86" s="264">
        <v>12.551960022620699</v>
      </c>
      <c r="K86" s="264">
        <v>13.718473493671709</v>
      </c>
      <c r="L86" s="264">
        <v>14.6576602088847</v>
      </c>
      <c r="M86" s="264">
        <v>13.8691134889478</v>
      </c>
      <c r="N86" s="264">
        <v>15.8880477872495</v>
      </c>
      <c r="O86" s="264">
        <v>14.986456250334451</v>
      </c>
      <c r="P86" s="264">
        <v>14.563029479308589</v>
      </c>
      <c r="Q86" s="264">
        <v>9.5710727165957294</v>
      </c>
      <c r="R86" s="264">
        <v>9.0018605301724168</v>
      </c>
      <c r="S86" s="264">
        <v>9.3684801812772882</v>
      </c>
      <c r="T86" s="264">
        <v>9.6508982580149354</v>
      </c>
      <c r="U86" s="264">
        <v>8.686791659716496</v>
      </c>
      <c r="V86" s="264">
        <v>8.964406900646285</v>
      </c>
      <c r="W86" s="264">
        <v>5.8007497925145346</v>
      </c>
      <c r="DA86" s="72" t="s">
        <v>1203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4.7301387461550159E-2</v>
      </c>
      <c r="L87" s="232">
        <v>3.7700691958875758E-2</v>
      </c>
      <c r="M87" s="232">
        <v>6.4371662782448338E-2</v>
      </c>
      <c r="N87" s="232">
        <v>1.9348892241817409E-2</v>
      </c>
      <c r="O87" s="232">
        <v>1.890852302750117E-3</v>
      </c>
      <c r="P87" s="232">
        <v>0</v>
      </c>
      <c r="Q87" s="232">
        <v>1.102311830507496E-3</v>
      </c>
      <c r="R87" s="232">
        <v>0</v>
      </c>
      <c r="S87" s="232">
        <v>7.6596882272482903E-4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0.38784732902011859</v>
      </c>
      <c r="C88" s="297">
        <v>0.26333525013644549</v>
      </c>
      <c r="D88" s="297">
        <v>0.13976590356445029</v>
      </c>
      <c r="E88" s="297">
        <v>9.7014745387877785E-2</v>
      </c>
      <c r="F88" s="297">
        <v>6.5011533173032529E-2</v>
      </c>
      <c r="G88" s="297">
        <v>6.7344126300737175E-2</v>
      </c>
      <c r="H88" s="297">
        <v>0.55333391441484414</v>
      </c>
      <c r="I88" s="297">
        <v>0.14621448962395789</v>
      </c>
      <c r="J88" s="297">
        <v>0.26602474530256992</v>
      </c>
      <c r="K88" s="297">
        <v>0.20281148460147241</v>
      </c>
      <c r="L88" s="297">
        <v>0.50889687683300411</v>
      </c>
      <c r="M88" s="297">
        <v>0.35437356790692559</v>
      </c>
      <c r="N88" s="297">
        <v>0.2109310136830316</v>
      </c>
      <c r="O88" s="297">
        <v>0.41936613794106858</v>
      </c>
      <c r="P88" s="297">
        <v>0.1709905731006483</v>
      </c>
      <c r="Q88" s="297">
        <v>0.15962486650821481</v>
      </c>
      <c r="R88" s="297">
        <v>0.17952892278241611</v>
      </c>
      <c r="S88" s="297">
        <v>0.24943541973261149</v>
      </c>
      <c r="T88" s="297">
        <v>0.33193864232470932</v>
      </c>
      <c r="U88" s="297">
        <v>0.21098150879211081</v>
      </c>
      <c r="V88" s="297">
        <v>0.20624180995628549</v>
      </c>
      <c r="W88" s="297">
        <v>9.9309413395553811E-2</v>
      </c>
      <c r="DA88" s="122" t="s">
        <v>1205</v>
      </c>
    </row>
    <row r="89" spans="1:105" ht="12" customHeight="1" x14ac:dyDescent="0.25">
      <c r="A89" s="59" t="s">
        <v>160</v>
      </c>
      <c r="B89" s="297">
        <v>0.88701713856576869</v>
      </c>
      <c r="C89" s="297">
        <v>0.80292783607346874</v>
      </c>
      <c r="D89" s="297">
        <v>0.62060678277479309</v>
      </c>
      <c r="E89" s="297">
        <v>0.62487833392512704</v>
      </c>
      <c r="F89" s="297">
        <v>0.54355006184241605</v>
      </c>
      <c r="G89" s="297">
        <v>0.77382405429891254</v>
      </c>
      <c r="H89" s="297">
        <v>0.38510161224996109</v>
      </c>
      <c r="I89" s="297">
        <v>0.49772093051631139</v>
      </c>
      <c r="J89" s="297">
        <v>0.96646257654620082</v>
      </c>
      <c r="K89" s="297">
        <v>1.006425370320291</v>
      </c>
      <c r="L89" s="297">
        <v>1.30672916652611</v>
      </c>
      <c r="M89" s="297">
        <v>1.0190116180170929</v>
      </c>
      <c r="N89" s="297">
        <v>1.204410894423203</v>
      </c>
      <c r="O89" s="297">
        <v>0.92194161525686913</v>
      </c>
      <c r="P89" s="297">
        <v>1.0436619437179531</v>
      </c>
      <c r="Q89" s="297">
        <v>0.78207219154097651</v>
      </c>
      <c r="R89" s="297">
        <v>0.27531572233730289</v>
      </c>
      <c r="S89" s="297">
        <v>0.28632823926079992</v>
      </c>
      <c r="T89" s="297">
        <v>0.29636051795097362</v>
      </c>
      <c r="U89" s="297">
        <v>0.2199645655485625</v>
      </c>
      <c r="V89" s="297">
        <v>0.343362399021795</v>
      </c>
      <c r="W89" s="297">
        <v>0.19481096687467739</v>
      </c>
      <c r="DA89" s="122" t="s">
        <v>1206</v>
      </c>
    </row>
    <row r="90" spans="1:105" ht="12" customHeight="1" x14ac:dyDescent="0.25">
      <c r="A90" s="59" t="s">
        <v>70</v>
      </c>
      <c r="B90" s="297">
        <v>4.9412737475680792</v>
      </c>
      <c r="C90" s="297">
        <v>3.834587604203084</v>
      </c>
      <c r="D90" s="297">
        <v>2.3576808250246222</v>
      </c>
      <c r="E90" s="297">
        <v>1.8997566514869431</v>
      </c>
      <c r="F90" s="297">
        <v>1.844643456040405</v>
      </c>
      <c r="G90" s="297">
        <v>2.5327287291876068</v>
      </c>
      <c r="H90" s="297">
        <v>2.845681226186036</v>
      </c>
      <c r="I90" s="297">
        <v>2.307403590462592</v>
      </c>
      <c r="J90" s="297">
        <v>1.7488540824606109</v>
      </c>
      <c r="K90" s="297">
        <v>1.5029499946275731</v>
      </c>
      <c r="L90" s="297">
        <v>1.4985173823536531</v>
      </c>
      <c r="M90" s="297">
        <v>0.3740824345178041</v>
      </c>
      <c r="N90" s="297">
        <v>0.37678970753683561</v>
      </c>
      <c r="O90" s="297">
        <v>0.91196286314707764</v>
      </c>
      <c r="P90" s="297">
        <v>0.66243486477374525</v>
      </c>
      <c r="Q90" s="297">
        <v>0.42554137970738842</v>
      </c>
      <c r="R90" s="297">
        <v>0.2855788475215239</v>
      </c>
      <c r="S90" s="297">
        <v>0.1955341962935537</v>
      </c>
      <c r="T90" s="297">
        <v>0.19077508552368949</v>
      </c>
      <c r="U90" s="297">
        <v>0.21250520352595481</v>
      </c>
      <c r="V90" s="297">
        <v>0.18522621916432361</v>
      </c>
      <c r="W90" s="297">
        <v>5.1354171551429087E-2</v>
      </c>
      <c r="DA90" s="122" t="s">
        <v>1207</v>
      </c>
    </row>
    <row r="91" spans="1:105" ht="12" customHeight="1" x14ac:dyDescent="0.25">
      <c r="A91" s="59" t="s">
        <v>162</v>
      </c>
      <c r="B91" s="297">
        <v>10.226809257310819</v>
      </c>
      <c r="C91" s="297">
        <v>10.21760941896946</v>
      </c>
      <c r="D91" s="297">
        <v>7.1001335560580872</v>
      </c>
      <c r="E91" s="297">
        <v>7.3811386478956216</v>
      </c>
      <c r="F91" s="297">
        <v>8.199059524276997</v>
      </c>
      <c r="G91" s="297">
        <v>12.793638595483539</v>
      </c>
      <c r="H91" s="297">
        <v>9.2501945168793469</v>
      </c>
      <c r="I91" s="297">
        <v>7.7098079699192157</v>
      </c>
      <c r="J91" s="297">
        <v>9.5706186183113147</v>
      </c>
      <c r="K91" s="297">
        <v>10.958985256660821</v>
      </c>
      <c r="L91" s="297">
        <v>11.30581609121306</v>
      </c>
      <c r="M91" s="297">
        <v>12.05727420572353</v>
      </c>
      <c r="N91" s="297">
        <v>14.076567279364619</v>
      </c>
      <c r="O91" s="297">
        <v>12.731294781686691</v>
      </c>
      <c r="P91" s="297">
        <v>12.68594209771625</v>
      </c>
      <c r="Q91" s="297">
        <v>8.202731967008642</v>
      </c>
      <c r="R91" s="297">
        <v>8.2614370375311736</v>
      </c>
      <c r="S91" s="297">
        <v>8.6364163571675974</v>
      </c>
      <c r="T91" s="297">
        <v>8.8318240122155629</v>
      </c>
      <c r="U91" s="297">
        <v>8.0433403818498679</v>
      </c>
      <c r="V91" s="297">
        <v>8.2295764725038811</v>
      </c>
      <c r="W91" s="297">
        <v>5.455275240692874</v>
      </c>
      <c r="DA91" s="122" t="s">
        <v>1208</v>
      </c>
    </row>
    <row r="92" spans="1:105" ht="12" customHeight="1" x14ac:dyDescent="0.25">
      <c r="A92" s="60" t="s">
        <v>1021</v>
      </c>
      <c r="B92" s="264">
        <v>0.92572568323306881</v>
      </c>
      <c r="C92" s="264">
        <v>0.70320787790053241</v>
      </c>
      <c r="D92" s="264">
        <v>0.42838948809152699</v>
      </c>
      <c r="E92" s="264">
        <v>0.39731491537184849</v>
      </c>
      <c r="F92" s="264">
        <v>0.31290153381992541</v>
      </c>
      <c r="G92" s="264">
        <v>0.78128421318941144</v>
      </c>
      <c r="H92" s="264">
        <v>0.98592668082966139</v>
      </c>
      <c r="I92" s="264">
        <v>1.4736842010712401</v>
      </c>
      <c r="J92" s="264">
        <v>1.875268780129919</v>
      </c>
      <c r="K92" s="264">
        <v>1.280556176403715</v>
      </c>
      <c r="L92" s="264">
        <v>1.0935407894355851</v>
      </c>
      <c r="M92" s="264">
        <v>0.61903704683402738</v>
      </c>
      <c r="N92" s="264">
        <v>0.82259376470644296</v>
      </c>
      <c r="O92" s="264">
        <v>1.2702287575566269</v>
      </c>
      <c r="P92" s="264">
        <v>1.0942757668039209</v>
      </c>
      <c r="Q92" s="264">
        <v>0.52122699929817617</v>
      </c>
      <c r="R92" s="264">
        <v>0.50753269970275661</v>
      </c>
      <c r="S92" s="264">
        <v>0.41795876440266078</v>
      </c>
      <c r="T92" s="264">
        <v>0.25110330404288578</v>
      </c>
      <c r="U92" s="264">
        <v>0.33001809161926138</v>
      </c>
      <c r="V92" s="264">
        <v>0.38994624927900051</v>
      </c>
      <c r="W92" s="264">
        <v>0.27623548117174718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5.2526503245041916</v>
      </c>
      <c r="C93" s="263">
        <f t="shared" si="3"/>
        <v>4.5796956857976028</v>
      </c>
      <c r="D93" s="263">
        <f t="shared" si="3"/>
        <v>2.9916616758193557</v>
      </c>
      <c r="E93" s="263">
        <f t="shared" si="3"/>
        <v>2.895716539408828</v>
      </c>
      <c r="F93" s="263">
        <f t="shared" si="3"/>
        <v>2.9579083490412086</v>
      </c>
      <c r="G93" s="263">
        <f t="shared" si="3"/>
        <v>4.9145654426723357</v>
      </c>
      <c r="H93" s="263">
        <f t="shared" si="3"/>
        <v>4.3977753483364408</v>
      </c>
      <c r="I93" s="263">
        <f t="shared" si="3"/>
        <v>4.2046064155350749</v>
      </c>
      <c r="J93" s="263">
        <f t="shared" si="3"/>
        <v>5.0831400668825513</v>
      </c>
      <c r="K93" s="263">
        <f t="shared" si="3"/>
        <v>4.806608089403662</v>
      </c>
      <c r="L93" s="263">
        <f t="shared" si="3"/>
        <v>4.8663610596041487</v>
      </c>
      <c r="M93" s="263">
        <f t="shared" si="3"/>
        <v>4.0910288946405213</v>
      </c>
      <c r="N93" s="263">
        <f t="shared" si="3"/>
        <v>4.854603748730522</v>
      </c>
      <c r="O93" s="263">
        <f t="shared" si="3"/>
        <v>5.0835744421348421</v>
      </c>
      <c r="P93" s="263">
        <f t="shared" si="3"/>
        <v>4.784546929938756</v>
      </c>
      <c r="Q93" s="263">
        <f t="shared" si="3"/>
        <v>2.886388869178889</v>
      </c>
      <c r="R93" s="263">
        <f t="shared" si="3"/>
        <v>2.7528406660037357</v>
      </c>
      <c r="S93" s="263">
        <f t="shared" si="3"/>
        <v>2.7365323796943626</v>
      </c>
      <c r="T93" s="263">
        <f t="shared" si="3"/>
        <v>2.6426018734688386</v>
      </c>
      <c r="U93" s="263">
        <f t="shared" si="3"/>
        <v>2.5017455797035679</v>
      </c>
      <c r="V93" s="263">
        <f t="shared" si="3"/>
        <v>2.6524547774819247</v>
      </c>
      <c r="W93" s="263">
        <f t="shared" si="3"/>
        <v>1.7341249341632523</v>
      </c>
      <c r="DA93" s="70"/>
    </row>
    <row r="94" spans="1:105" ht="12" customHeight="1" x14ac:dyDescent="0.25">
      <c r="A94" s="60" t="s">
        <v>1024</v>
      </c>
      <c r="B94" s="264">
        <v>2.0487556980438701</v>
      </c>
      <c r="C94" s="264">
        <v>2.0287997413989909</v>
      </c>
      <c r="D94" s="264">
        <v>1.396320280156216</v>
      </c>
      <c r="E94" s="264">
        <v>1.414913445449737</v>
      </c>
      <c r="F94" s="264">
        <v>1.6268822444946891</v>
      </c>
      <c r="G94" s="264">
        <v>2.2987889251336879</v>
      </c>
      <c r="H94" s="264">
        <v>1.579584422013832</v>
      </c>
      <c r="I94" s="264">
        <v>1.0540312450253591</v>
      </c>
      <c r="J94" s="264">
        <v>1.258020887179069</v>
      </c>
      <c r="K94" s="264">
        <v>1.639443741683037</v>
      </c>
      <c r="L94" s="264">
        <v>1.8345467384749909</v>
      </c>
      <c r="M94" s="264">
        <v>2.0363114420219861</v>
      </c>
      <c r="N94" s="264">
        <v>2.312505785866914</v>
      </c>
      <c r="O94" s="264">
        <v>1.8914034786679419</v>
      </c>
      <c r="P94" s="264">
        <v>1.9140081214724629</v>
      </c>
      <c r="Q94" s="264">
        <v>1.318368557014868</v>
      </c>
      <c r="R94" s="264">
        <v>1.2815395119649631</v>
      </c>
      <c r="S94" s="264">
        <v>1.3924736546091629</v>
      </c>
      <c r="T94" s="264">
        <v>1.577562492385304</v>
      </c>
      <c r="U94" s="264">
        <v>1.349831433463683</v>
      </c>
      <c r="V94" s="264">
        <v>1.368034468122997</v>
      </c>
      <c r="W94" s="264">
        <v>0.87253401693903621</v>
      </c>
      <c r="DA94" s="72" t="s">
        <v>1210</v>
      </c>
    </row>
    <row r="95" spans="1:105" ht="12" customHeight="1" x14ac:dyDescent="0.25">
      <c r="A95" s="60" t="s">
        <v>1026</v>
      </c>
      <c r="B95" s="264">
        <v>0.85156081328416977</v>
      </c>
      <c r="C95" s="264">
        <v>0.77980757584775429</v>
      </c>
      <c r="D95" s="264">
        <v>0.52671978401391484</v>
      </c>
      <c r="E95" s="264">
        <v>0.51473442142699477</v>
      </c>
      <c r="F95" s="264">
        <v>0.543497400771351</v>
      </c>
      <c r="G95" s="264">
        <v>0.83511781452398226</v>
      </c>
      <c r="H95" s="264">
        <v>0.68267302646162376</v>
      </c>
      <c r="I95" s="264">
        <v>0.59504524270300985</v>
      </c>
      <c r="J95" s="264">
        <v>0.69847842218104028</v>
      </c>
      <c r="K95" s="264">
        <v>0.73724739718239152</v>
      </c>
      <c r="L95" s="264">
        <v>0.78105803944379093</v>
      </c>
      <c r="M95" s="264">
        <v>0.72861119555910958</v>
      </c>
      <c r="N95" s="264">
        <v>0.81726108418721477</v>
      </c>
      <c r="O95" s="264">
        <v>0.79852359775280435</v>
      </c>
      <c r="P95" s="264">
        <v>0.77635666123425362</v>
      </c>
      <c r="Q95" s="264">
        <v>0.5054153502930343</v>
      </c>
      <c r="R95" s="264">
        <v>0.47266553617992291</v>
      </c>
      <c r="S95" s="264">
        <v>0.48928045661606462</v>
      </c>
      <c r="T95" s="264">
        <v>0.49611412630730811</v>
      </c>
      <c r="U95" s="264">
        <v>0.44941231936576798</v>
      </c>
      <c r="V95" s="264">
        <v>0.462194846944044</v>
      </c>
      <c r="W95" s="264">
        <v>0.30117329786119867</v>
      </c>
      <c r="DA95" s="72" t="s">
        <v>1211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2.1511497182255179E-3</v>
      </c>
      <c r="L96" s="231">
        <v>1.6888121967619091E-3</v>
      </c>
      <c r="M96" s="231">
        <v>2.7831639929263899E-3</v>
      </c>
      <c r="N96" s="231">
        <v>8.3255866967349695E-4</v>
      </c>
      <c r="O96" s="231">
        <v>8.3347609376000317E-5</v>
      </c>
      <c r="P96" s="231">
        <v>0</v>
      </c>
      <c r="Q96" s="231">
        <v>4.9997898513512192E-5</v>
      </c>
      <c r="R96" s="231">
        <v>0</v>
      </c>
      <c r="S96" s="231">
        <v>3.4982938513205029E-5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1.9544711496460331E-2</v>
      </c>
      <c r="C98" s="231">
        <v>1.319713217156036E-2</v>
      </c>
      <c r="D98" s="231">
        <v>7.0216144447943574E-3</v>
      </c>
      <c r="E98" s="231">
        <v>4.883294271538741E-3</v>
      </c>
      <c r="F98" s="231">
        <v>3.2599479411327599E-3</v>
      </c>
      <c r="G98" s="231">
        <v>3.3475539631301092E-3</v>
      </c>
      <c r="H98" s="231">
        <v>2.8236955835030549E-2</v>
      </c>
      <c r="I98" s="231">
        <v>6.3088015492086726E-3</v>
      </c>
      <c r="J98" s="231">
        <v>1.1885480860565499E-2</v>
      </c>
      <c r="K98" s="231">
        <v>9.3152979221716291E-3</v>
      </c>
      <c r="L98" s="231">
        <v>2.3023389874329881E-2</v>
      </c>
      <c r="M98" s="231">
        <v>1.547436503593611E-2</v>
      </c>
      <c r="N98" s="231">
        <v>9.2036920676131142E-3</v>
      </c>
      <c r="O98" s="231">
        <v>1.8575854506977279E-2</v>
      </c>
      <c r="P98" s="231">
        <v>7.6707602999042616E-3</v>
      </c>
      <c r="Q98" s="231">
        <v>7.312321471644471E-3</v>
      </c>
      <c r="R98" s="231">
        <v>8.391654893268749E-3</v>
      </c>
      <c r="S98" s="231">
        <v>1.150563953757233E-2</v>
      </c>
      <c r="T98" s="231">
        <v>1.5341006920015811E-2</v>
      </c>
      <c r="U98" s="231">
        <v>9.8945966259211138E-3</v>
      </c>
      <c r="V98" s="231">
        <v>1.0126374878740459E-2</v>
      </c>
      <c r="W98" s="231">
        <v>4.7639626106224398E-3</v>
      </c>
      <c r="DA98" s="73" t="s">
        <v>1214</v>
      </c>
    </row>
    <row r="99" spans="1:105" ht="12" customHeight="1" x14ac:dyDescent="0.25">
      <c r="A99" s="64" t="s">
        <v>160</v>
      </c>
      <c r="B99" s="231">
        <v>4.5549313242862828E-2</v>
      </c>
      <c r="C99" s="231">
        <v>4.1004209704826551E-2</v>
      </c>
      <c r="D99" s="231">
        <v>3.1771200342314933E-2</v>
      </c>
      <c r="E99" s="231">
        <v>3.2051767057078337E-2</v>
      </c>
      <c r="F99" s="231">
        <v>2.7774175101674511E-2</v>
      </c>
      <c r="G99" s="231">
        <v>3.9196875766380201E-2</v>
      </c>
      <c r="H99" s="231">
        <v>2.0025680598675641E-2</v>
      </c>
      <c r="I99" s="231">
        <v>2.1883849591576021E-2</v>
      </c>
      <c r="J99" s="231">
        <v>4.4000856054132863E-2</v>
      </c>
      <c r="K99" s="231">
        <v>4.7105014747394508E-2</v>
      </c>
      <c r="L99" s="231">
        <v>6.0242977702472549E-2</v>
      </c>
      <c r="M99" s="231">
        <v>4.5343184202367777E-2</v>
      </c>
      <c r="N99" s="231">
        <v>5.3339257036185098E-2</v>
      </c>
      <c r="O99" s="231">
        <v>4.1669993645577483E-2</v>
      </c>
      <c r="P99" s="231">
        <v>4.7709784467985857E-2</v>
      </c>
      <c r="Q99" s="231">
        <v>3.6507570774299697E-2</v>
      </c>
      <c r="R99" s="231">
        <v>1.311370973095656E-2</v>
      </c>
      <c r="S99" s="231">
        <v>1.345854733648363E-2</v>
      </c>
      <c r="T99" s="231">
        <v>1.395718261142777E-2</v>
      </c>
      <c r="U99" s="231">
        <v>1.0512058970513039E-2</v>
      </c>
      <c r="V99" s="231">
        <v>1.7179534317819552E-2</v>
      </c>
      <c r="W99" s="231">
        <v>9.5229760615914965E-3</v>
      </c>
      <c r="DA99" s="73" t="s">
        <v>1215</v>
      </c>
    </row>
    <row r="100" spans="1:105" ht="12" customHeight="1" x14ac:dyDescent="0.25">
      <c r="A100" s="64" t="s">
        <v>70</v>
      </c>
      <c r="B100" s="231">
        <v>0.245994913159714</v>
      </c>
      <c r="C100" s="231">
        <v>0.18984885637242649</v>
      </c>
      <c r="D100" s="231">
        <v>0.1170144529286908</v>
      </c>
      <c r="E100" s="231">
        <v>9.4469556045569655E-2</v>
      </c>
      <c r="F100" s="231">
        <v>9.138006128404054E-2</v>
      </c>
      <c r="G100" s="231">
        <v>0.12437562990730749</v>
      </c>
      <c r="H100" s="231">
        <v>0.14346157245174609</v>
      </c>
      <c r="I100" s="231">
        <v>9.835552721326335E-2</v>
      </c>
      <c r="J100" s="231">
        <v>7.7191067857365125E-2</v>
      </c>
      <c r="K100" s="231">
        <v>6.819734839015891E-2</v>
      </c>
      <c r="L100" s="231">
        <v>6.6976125451529339E-2</v>
      </c>
      <c r="M100" s="231">
        <v>1.613754941298998E-2</v>
      </c>
      <c r="N100" s="231">
        <v>1.617769748117304E-2</v>
      </c>
      <c r="O100" s="231">
        <v>4.0108728444957803E-2</v>
      </c>
      <c r="P100" s="231">
        <v>2.9358115765621591E-2</v>
      </c>
      <c r="Q100" s="231">
        <v>1.925818166520088E-2</v>
      </c>
      <c r="R100" s="231">
        <v>1.318736356992492E-2</v>
      </c>
      <c r="S100" s="231">
        <v>8.9103366760921211E-3</v>
      </c>
      <c r="T100" s="231">
        <v>8.7103671694825201E-3</v>
      </c>
      <c r="U100" s="231">
        <v>9.8455962451549986E-3</v>
      </c>
      <c r="V100" s="231">
        <v>8.9845949861679462E-3</v>
      </c>
      <c r="W100" s="231">
        <v>2.4337300703263631E-3</v>
      </c>
      <c r="DA100" s="73" t="s">
        <v>1216</v>
      </c>
    </row>
    <row r="101" spans="1:105" ht="12" customHeight="1" x14ac:dyDescent="0.25">
      <c r="A101" s="64" t="s">
        <v>34</v>
      </c>
      <c r="B101" s="231">
        <v>2.6352439182866141E-2</v>
      </c>
      <c r="C101" s="231">
        <v>2.4928696546947019E-2</v>
      </c>
      <c r="D101" s="231">
        <v>1.5070138290313031E-2</v>
      </c>
      <c r="E101" s="231">
        <v>1.268841176637257E-2</v>
      </c>
      <c r="F101" s="231">
        <v>1.0936061332535831E-2</v>
      </c>
      <c r="G101" s="231">
        <v>3.3777047904078553E-2</v>
      </c>
      <c r="H101" s="231">
        <v>2.0039961429728241E-2</v>
      </c>
      <c r="I101" s="231">
        <v>0.1366366719363766</v>
      </c>
      <c r="J101" s="231">
        <v>0.13883118452170889</v>
      </c>
      <c r="K101" s="231">
        <v>0.1002022125204694</v>
      </c>
      <c r="L101" s="231">
        <v>0.1151421293223485</v>
      </c>
      <c r="M101" s="231">
        <v>0.1236303469278783</v>
      </c>
      <c r="N101" s="231">
        <v>0.12408486566125219</v>
      </c>
      <c r="O101" s="231">
        <v>0.13771200852290169</v>
      </c>
      <c r="P101" s="231">
        <v>0.12388469006445969</v>
      </c>
      <c r="Q101" s="231">
        <v>6.742766136102761E-2</v>
      </c>
      <c r="R101" s="231">
        <v>5.2739176149340428E-2</v>
      </c>
      <c r="S101" s="231">
        <v>5.7958361897390183E-2</v>
      </c>
      <c r="T101" s="231">
        <v>5.0911104100307497E-2</v>
      </c>
      <c r="U101" s="231">
        <v>4.2850244129679388E-2</v>
      </c>
      <c r="V101" s="231">
        <v>2.2806770642369231E-2</v>
      </c>
      <c r="W101" s="231">
        <v>2.3386816896579451E-2</v>
      </c>
      <c r="DA101" s="73" t="s">
        <v>1217</v>
      </c>
    </row>
    <row r="102" spans="1:105" ht="12" customHeight="1" x14ac:dyDescent="0.25">
      <c r="A102" s="64" t="s">
        <v>162</v>
      </c>
      <c r="B102" s="231">
        <v>0.51411943620226652</v>
      </c>
      <c r="C102" s="231">
        <v>0.51082868105199386</v>
      </c>
      <c r="D102" s="231">
        <v>0.35584237800780172</v>
      </c>
      <c r="E102" s="231">
        <v>0.37064139228643539</v>
      </c>
      <c r="F102" s="231">
        <v>0.41014715511196731</v>
      </c>
      <c r="G102" s="231">
        <v>0.63442070698308595</v>
      </c>
      <c r="H102" s="231">
        <v>0.47090885614644318</v>
      </c>
      <c r="I102" s="231">
        <v>0.33186039241258519</v>
      </c>
      <c r="J102" s="231">
        <v>0.42656983288726802</v>
      </c>
      <c r="K102" s="231">
        <v>0.50214593943929164</v>
      </c>
      <c r="L102" s="231">
        <v>0.51026620564844827</v>
      </c>
      <c r="M102" s="231">
        <v>0.52523790648220003</v>
      </c>
      <c r="N102" s="231">
        <v>0.61362301327131785</v>
      </c>
      <c r="O102" s="231">
        <v>0.56036186937650434</v>
      </c>
      <c r="P102" s="231">
        <v>0.56773331063628218</v>
      </c>
      <c r="Q102" s="231">
        <v>0.37485961712234822</v>
      </c>
      <c r="R102" s="231">
        <v>0.38523363183643222</v>
      </c>
      <c r="S102" s="231">
        <v>0.39741258823001319</v>
      </c>
      <c r="T102" s="231">
        <v>0.40719446550607452</v>
      </c>
      <c r="U102" s="231">
        <v>0.37630982339449948</v>
      </c>
      <c r="V102" s="231">
        <v>0.40309757211894681</v>
      </c>
      <c r="W102" s="231">
        <v>0.26106581222207897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8.1304344446799966E-3</v>
      </c>
      <c r="L104" s="231">
        <v>3.718399247900391E-3</v>
      </c>
      <c r="M104" s="231">
        <v>4.6795048109710573E-6</v>
      </c>
      <c r="N104" s="231">
        <v>0</v>
      </c>
      <c r="O104" s="231">
        <v>1.1795646509802949E-5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1221</v>
      </c>
    </row>
    <row r="106" spans="1:105" ht="12" customHeight="1" x14ac:dyDescent="0.25">
      <c r="A106" s="60" t="s">
        <v>1038</v>
      </c>
      <c r="B106" s="264">
        <v>2.3523338131761511</v>
      </c>
      <c r="C106" s="264">
        <v>1.771088368550858</v>
      </c>
      <c r="D106" s="264">
        <v>1.0686216116492251</v>
      </c>
      <c r="E106" s="264">
        <v>0.96606867253209605</v>
      </c>
      <c r="F106" s="264">
        <v>0.78752870377516848</v>
      </c>
      <c r="G106" s="264">
        <v>1.780658703014665</v>
      </c>
      <c r="H106" s="264">
        <v>2.1355178998609849</v>
      </c>
      <c r="I106" s="264">
        <v>2.5555299278067061</v>
      </c>
      <c r="J106" s="264">
        <v>3.1266407575224422</v>
      </c>
      <c r="K106" s="264">
        <v>2.429916950538233</v>
      </c>
      <c r="L106" s="264">
        <v>2.250756281685367</v>
      </c>
      <c r="M106" s="264">
        <v>1.326106257059426</v>
      </c>
      <c r="N106" s="264">
        <v>1.724836878676393</v>
      </c>
      <c r="O106" s="264">
        <v>2.393647365714096</v>
      </c>
      <c r="P106" s="264">
        <v>2.0941821472320399</v>
      </c>
      <c r="Q106" s="264">
        <v>1.062604961870987</v>
      </c>
      <c r="R106" s="264">
        <v>0.99863561785884947</v>
      </c>
      <c r="S106" s="264">
        <v>0.85477826846913474</v>
      </c>
      <c r="T106" s="264">
        <v>0.56892525477622669</v>
      </c>
      <c r="U106" s="264">
        <v>0.70250182687411689</v>
      </c>
      <c r="V106" s="264">
        <v>0.82222546241488359</v>
      </c>
      <c r="W106" s="264">
        <v>0.56041761936301748</v>
      </c>
      <c r="DA106" s="72" t="s">
        <v>1222</v>
      </c>
    </row>
    <row r="107" spans="1:105" ht="12" customHeight="1" x14ac:dyDescent="0.25">
      <c r="A107" s="132" t="s">
        <v>1040</v>
      </c>
      <c r="B107" s="318">
        <v>3.214769662861829</v>
      </c>
      <c r="C107" s="318">
        <v>2.7104377343407369</v>
      </c>
      <c r="D107" s="318">
        <v>1.709934851964839</v>
      </c>
      <c r="E107" s="318">
        <v>1.6415459552795011</v>
      </c>
      <c r="F107" s="318">
        <v>1.591178678994861</v>
      </c>
      <c r="G107" s="318">
        <v>2.9672526983507201</v>
      </c>
      <c r="H107" s="318">
        <v>2.7956321542873699</v>
      </c>
      <c r="I107" s="318">
        <v>2.7320785157540231</v>
      </c>
      <c r="J107" s="318">
        <v>3.3794917359267509</v>
      </c>
      <c r="K107" s="318">
        <v>3.1127725369889738</v>
      </c>
      <c r="L107" s="318">
        <v>3.073931417299606</v>
      </c>
      <c r="M107" s="318">
        <v>2.3666792235121821</v>
      </c>
      <c r="N107" s="318">
        <v>2.7858681743711791</v>
      </c>
      <c r="O107" s="318">
        <v>3.121688356735413</v>
      </c>
      <c r="P107" s="318">
        <v>2.9187220748011309</v>
      </c>
      <c r="Q107" s="318">
        <v>1.64284070318513</v>
      </c>
      <c r="R107" s="318">
        <v>1.63116536816531</v>
      </c>
      <c r="S107" s="318">
        <v>1.5546052726635591</v>
      </c>
      <c r="T107" s="318">
        <v>1.373752918843097</v>
      </c>
      <c r="U107" s="318">
        <v>1.430911702579053</v>
      </c>
      <c r="V107" s="318">
        <v>1.591027149046373</v>
      </c>
      <c r="W107" s="318">
        <v>1.0514309954149501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51.89802871941405</v>
      </c>
      <c r="C110" s="225">
        <v>69.993177885197525</v>
      </c>
      <c r="D110" s="225">
        <v>94.196725598839166</v>
      </c>
      <c r="E110" s="225">
        <v>91.023348885186891</v>
      </c>
      <c r="F110" s="225">
        <v>79.314382322353381</v>
      </c>
      <c r="G110" s="225">
        <v>50.908968608626118</v>
      </c>
      <c r="H110" s="225">
        <v>47.403605694877477</v>
      </c>
      <c r="I110" s="225">
        <v>41.82613413137252</v>
      </c>
      <c r="J110" s="225">
        <v>31.781647610953542</v>
      </c>
      <c r="K110" s="225">
        <v>40.378034491045227</v>
      </c>
      <c r="L110" s="225">
        <v>40.40438587657794</v>
      </c>
      <c r="M110" s="225">
        <v>43.298996227587978</v>
      </c>
      <c r="N110" s="225">
        <v>37.19587251151215</v>
      </c>
      <c r="O110" s="225">
        <v>31.298972139420329</v>
      </c>
      <c r="P110" s="225">
        <v>35.584774457549038</v>
      </c>
      <c r="Q110" s="225">
        <v>77.303771198055955</v>
      </c>
      <c r="R110" s="225">
        <v>86.012667054785481</v>
      </c>
      <c r="S110" s="225">
        <v>83.685471204164969</v>
      </c>
      <c r="T110" s="225">
        <v>90.163988930896139</v>
      </c>
      <c r="U110" s="225">
        <v>99.40112108457383</v>
      </c>
      <c r="V110" s="225">
        <v>100.6823607611976</v>
      </c>
      <c r="W110" s="225">
        <v>111.3755631765103</v>
      </c>
      <c r="DA110" s="89" t="s">
        <v>1224</v>
      </c>
    </row>
    <row r="111" spans="1:105" ht="12" customHeight="1" x14ac:dyDescent="0.25">
      <c r="A111" s="55" t="s">
        <v>92</v>
      </c>
      <c r="B111" s="261">
        <v>0.34974933288495108</v>
      </c>
      <c r="C111" s="261">
        <v>0.45301297358084791</v>
      </c>
      <c r="D111" s="261">
        <v>0.58839067563018721</v>
      </c>
      <c r="E111" s="261">
        <v>0.56317978609858876</v>
      </c>
      <c r="F111" s="261">
        <v>0.46750422027696042</v>
      </c>
      <c r="G111" s="261">
        <v>0.33364165190949702</v>
      </c>
      <c r="H111" s="261">
        <v>0.33209860088054749</v>
      </c>
      <c r="I111" s="261">
        <v>0.30789000730802041</v>
      </c>
      <c r="J111" s="261">
        <v>0.23911679881733269</v>
      </c>
      <c r="K111" s="261">
        <v>0.28760418009972682</v>
      </c>
      <c r="L111" s="261">
        <v>0.27889510658580358</v>
      </c>
      <c r="M111" s="261">
        <v>0.27346610346488448</v>
      </c>
      <c r="N111" s="261">
        <v>0.2431284415291885</v>
      </c>
      <c r="O111" s="261">
        <v>0.22013410081982629</v>
      </c>
      <c r="P111" s="261">
        <v>0.245625800917216</v>
      </c>
      <c r="Q111" s="261">
        <v>0.49461828698370802</v>
      </c>
      <c r="R111" s="261">
        <v>0.49610206187802591</v>
      </c>
      <c r="S111" s="261">
        <v>0.4827686642690035</v>
      </c>
      <c r="T111" s="261">
        <v>0.43686354621992901</v>
      </c>
      <c r="U111" s="261">
        <v>0.49534465955985452</v>
      </c>
      <c r="V111" s="261">
        <v>0.48793344489435991</v>
      </c>
      <c r="W111" s="261">
        <v>0.54571445063413737</v>
      </c>
      <c r="DA111" s="67" t="s">
        <v>1225</v>
      </c>
    </row>
    <row r="112" spans="1:105" ht="12" customHeight="1" x14ac:dyDescent="0.25">
      <c r="A112" s="202" t="s">
        <v>93</v>
      </c>
      <c r="B112" s="226">
        <v>0.75216744759976317</v>
      </c>
      <c r="C112" s="226">
        <v>0.97424520943967341</v>
      </c>
      <c r="D112" s="226">
        <v>1.265387153221073</v>
      </c>
      <c r="E112" s="226">
        <v>1.211168864155918</v>
      </c>
      <c r="F112" s="226">
        <v>1.0054099409061921</v>
      </c>
      <c r="G112" s="226">
        <v>0.71752642859875171</v>
      </c>
      <c r="H112" s="226">
        <v>0.71420795835497075</v>
      </c>
      <c r="I112" s="226">
        <v>0.66214519704180574</v>
      </c>
      <c r="J112" s="226">
        <v>0.51424221673589932</v>
      </c>
      <c r="K112" s="226">
        <v>0.61851869817802918</v>
      </c>
      <c r="L112" s="226">
        <v>0.59978905102790558</v>
      </c>
      <c r="M112" s="226">
        <v>0.58811349074365982</v>
      </c>
      <c r="N112" s="226">
        <v>0.52286961577729008</v>
      </c>
      <c r="O112" s="226">
        <v>0.47341821463254641</v>
      </c>
      <c r="P112" s="226">
        <v>0.52824041211630679</v>
      </c>
      <c r="Q112" s="226">
        <v>1.072613745996549</v>
      </c>
      <c r="R112" s="226">
        <v>1.0669121755109141</v>
      </c>
      <c r="S112" s="226">
        <v>1.0382375028112241</v>
      </c>
      <c r="T112" s="226">
        <v>0.95342450203863505</v>
      </c>
      <c r="U112" s="226">
        <v>1.0816174515556209</v>
      </c>
      <c r="V112" s="226">
        <v>1.0788482830601811</v>
      </c>
      <c r="W112" s="226">
        <v>1.2084968082354799</v>
      </c>
      <c r="DA112" s="174" t="s">
        <v>1226</v>
      </c>
    </row>
    <row r="113" spans="1:105" ht="12" customHeight="1" x14ac:dyDescent="0.25">
      <c r="A113" s="202" t="s">
        <v>94</v>
      </c>
      <c r="B113" s="226">
        <v>4.8382128635130428</v>
      </c>
      <c r="C113" s="226">
        <v>6.2666972887068493</v>
      </c>
      <c r="D113" s="226">
        <v>8.1394274926080641</v>
      </c>
      <c r="E113" s="226">
        <v>7.7906758623297296</v>
      </c>
      <c r="F113" s="226">
        <v>6.4671601047332494</v>
      </c>
      <c r="G113" s="226">
        <v>4.6153893097010252</v>
      </c>
      <c r="H113" s="226">
        <v>4.5940437097659554</v>
      </c>
      <c r="I113" s="226">
        <v>4.2591572130169011</v>
      </c>
      <c r="J113" s="226">
        <v>3.3077917901294098</v>
      </c>
      <c r="K113" s="226">
        <v>3.9785358052887139</v>
      </c>
      <c r="L113" s="226">
        <v>3.8580599457444609</v>
      </c>
      <c r="M113" s="226">
        <v>3.7829585223363891</v>
      </c>
      <c r="N113" s="226">
        <v>3.363286338788646</v>
      </c>
      <c r="O113" s="226">
        <v>3.0451970544135598</v>
      </c>
      <c r="P113" s="226">
        <v>3.3978332418986619</v>
      </c>
      <c r="Q113" s="226">
        <v>6.8306727589667542</v>
      </c>
      <c r="R113" s="226">
        <v>6.8627647052100613</v>
      </c>
      <c r="S113" s="226">
        <v>6.6783188471030934</v>
      </c>
      <c r="T113" s="226">
        <v>6.0333041957530149</v>
      </c>
      <c r="U113" s="226">
        <v>6.8310235978808356</v>
      </c>
      <c r="V113" s="226">
        <v>6.7202147148774136</v>
      </c>
      <c r="W113" s="226">
        <v>7.5075370209501324</v>
      </c>
      <c r="DA113" s="174" t="s">
        <v>1227</v>
      </c>
    </row>
    <row r="114" spans="1:105" ht="12" customHeight="1" x14ac:dyDescent="0.25">
      <c r="A114" s="202" t="s">
        <v>95</v>
      </c>
      <c r="B114" s="226">
        <v>6.7475142585402956</v>
      </c>
      <c r="C114" s="226">
        <v>8.7397207403566473</v>
      </c>
      <c r="D114" s="226">
        <v>11.35148547863799</v>
      </c>
      <c r="E114" s="226">
        <v>10.86510617611934</v>
      </c>
      <c r="F114" s="226">
        <v>9.0192920919286301</v>
      </c>
      <c r="G114" s="226">
        <v>6.4367579630032052</v>
      </c>
      <c r="H114" s="226">
        <v>6.4069887602041371</v>
      </c>
      <c r="I114" s="226">
        <v>5.9399461815594874</v>
      </c>
      <c r="J114" s="226">
        <v>4.6131439227282272</v>
      </c>
      <c r="K114" s="226">
        <v>5.5485832954456464</v>
      </c>
      <c r="L114" s="226">
        <v>5.3805641108795284</v>
      </c>
      <c r="M114" s="226">
        <v>5.2758254522925458</v>
      </c>
      <c r="N114" s="226">
        <v>4.6905382559071853</v>
      </c>
      <c r="O114" s="226">
        <v>4.2469215647119727</v>
      </c>
      <c r="P114" s="226">
        <v>4.7387183852026951</v>
      </c>
      <c r="Q114" s="226">
        <v>9.6221613526529168</v>
      </c>
      <c r="R114" s="226">
        <v>9.5710139276072681</v>
      </c>
      <c r="S114" s="226">
        <v>9.3137802976255948</v>
      </c>
      <c r="T114" s="226">
        <v>8.5346620604406187</v>
      </c>
      <c r="U114" s="226">
        <v>9.7029314415917725</v>
      </c>
      <c r="V114" s="226">
        <v>9.6581398967023198</v>
      </c>
      <c r="W114" s="226">
        <v>10.841135801596611</v>
      </c>
      <c r="DA114" s="174" t="s">
        <v>1228</v>
      </c>
    </row>
    <row r="115" spans="1:105" ht="12" customHeight="1" x14ac:dyDescent="0.25">
      <c r="A115" s="56" t="s">
        <v>96</v>
      </c>
      <c r="B115" s="262">
        <v>2.5343462207116261</v>
      </c>
      <c r="C115" s="262">
        <v>3.4211720162696579</v>
      </c>
      <c r="D115" s="262">
        <v>4.6099791602893934</v>
      </c>
      <c r="E115" s="262">
        <v>4.4686766815306731</v>
      </c>
      <c r="F115" s="262">
        <v>3.9544659955235049</v>
      </c>
      <c r="G115" s="262">
        <v>2.4866842786526071</v>
      </c>
      <c r="H115" s="262">
        <v>2.3152212871101829</v>
      </c>
      <c r="I115" s="262">
        <v>2.0603247971608178</v>
      </c>
      <c r="J115" s="262">
        <v>1.563441120326319</v>
      </c>
      <c r="K115" s="262">
        <v>1.9543914375762119</v>
      </c>
      <c r="L115" s="262">
        <v>1.948165234522417</v>
      </c>
      <c r="M115" s="262">
        <v>2.102837905729567</v>
      </c>
      <c r="N115" s="262">
        <v>1.7984624821324471</v>
      </c>
      <c r="O115" s="262">
        <v>1.507573878935736</v>
      </c>
      <c r="P115" s="262">
        <v>1.7120787664228609</v>
      </c>
      <c r="Q115" s="262">
        <v>3.7340793376209058</v>
      </c>
      <c r="R115" s="262">
        <v>4.5057147013862666</v>
      </c>
      <c r="S115" s="262">
        <v>4.2832505238590617</v>
      </c>
      <c r="T115" s="262">
        <v>4.9328066963573516</v>
      </c>
      <c r="U115" s="262">
        <v>5.4760669260993158</v>
      </c>
      <c r="V115" s="262">
        <v>5.7351106789777484</v>
      </c>
      <c r="W115" s="262">
        <v>6.2918778702353464</v>
      </c>
      <c r="DA115" s="68" t="s">
        <v>1229</v>
      </c>
    </row>
    <row r="116" spans="1:105" ht="12" customHeight="1" x14ac:dyDescent="0.25">
      <c r="A116" s="37" t="s">
        <v>160</v>
      </c>
      <c r="B116" s="228">
        <v>0.1076401906283231</v>
      </c>
      <c r="C116" s="228">
        <v>0.14846249198442771</v>
      </c>
      <c r="D116" s="228">
        <v>0.23259479713810799</v>
      </c>
      <c r="E116" s="228">
        <v>0.22752386634554861</v>
      </c>
      <c r="F116" s="228">
        <v>0.17674226837669349</v>
      </c>
      <c r="G116" s="228">
        <v>8.7802604885085206E-2</v>
      </c>
      <c r="H116" s="228">
        <v>4.4577402462418557E-2</v>
      </c>
      <c r="I116" s="228">
        <v>4.3541666076516973E-2</v>
      </c>
      <c r="J116" s="228">
        <v>5.0272545692771599E-2</v>
      </c>
      <c r="K116" s="228">
        <v>7.742998267823431E-2</v>
      </c>
      <c r="L116" s="228">
        <v>0.10547678994970509</v>
      </c>
      <c r="M116" s="228">
        <v>0.1085630640106119</v>
      </c>
      <c r="N116" s="228">
        <v>8.9032049195652788E-2</v>
      </c>
      <c r="O116" s="228">
        <v>5.1424188573921052E-2</v>
      </c>
      <c r="P116" s="228">
        <v>7.0642856348473615E-2</v>
      </c>
      <c r="Q116" s="228">
        <v>0.20076296395927681</v>
      </c>
      <c r="R116" s="228">
        <v>8.8869076056204324E-2</v>
      </c>
      <c r="S116" s="228">
        <v>9.1300600340018356E-2</v>
      </c>
      <c r="T116" s="228">
        <v>0.1225688281478341</v>
      </c>
      <c r="U116" s="228">
        <v>0.1016113639891387</v>
      </c>
      <c r="V116" s="228">
        <v>0.15402751970293529</v>
      </c>
      <c r="W116" s="228">
        <v>0.1421198084704986</v>
      </c>
      <c r="DA116" s="69" t="s">
        <v>1230</v>
      </c>
    </row>
    <row r="117" spans="1:105" ht="12" customHeight="1" x14ac:dyDescent="0.25">
      <c r="A117" s="37" t="s">
        <v>162</v>
      </c>
      <c r="B117" s="228">
        <v>1.271476565125583</v>
      </c>
      <c r="C117" s="228">
        <v>1.935598540248934</v>
      </c>
      <c r="D117" s="228">
        <v>2.726313243090237</v>
      </c>
      <c r="E117" s="228">
        <v>2.7534716706383482</v>
      </c>
      <c r="F117" s="228">
        <v>2.7314337512680731</v>
      </c>
      <c r="G117" s="228">
        <v>1.48725353630596</v>
      </c>
      <c r="H117" s="228">
        <v>1.0970237855767151</v>
      </c>
      <c r="I117" s="228">
        <v>0.69101656221414498</v>
      </c>
      <c r="J117" s="228">
        <v>0.51004865064022353</v>
      </c>
      <c r="K117" s="228">
        <v>0.86382085669700515</v>
      </c>
      <c r="L117" s="228">
        <v>0.93497283525268027</v>
      </c>
      <c r="M117" s="228">
        <v>1.316066551041672</v>
      </c>
      <c r="N117" s="228">
        <v>1.0749625377701759</v>
      </c>
      <c r="O117" s="228">
        <v>0.72754918701829829</v>
      </c>
      <c r="P117" s="228">
        <v>0.87974515828143418</v>
      </c>
      <c r="Q117" s="228">
        <v>2.1573521048870972</v>
      </c>
      <c r="R117" s="228">
        <v>2.7321277738320502</v>
      </c>
      <c r="S117" s="228">
        <v>2.8214267456742612</v>
      </c>
      <c r="T117" s="228">
        <v>3.742276326976044</v>
      </c>
      <c r="U117" s="228">
        <v>3.8067272483761809</v>
      </c>
      <c r="V117" s="228">
        <v>3.7822377912898171</v>
      </c>
      <c r="W117" s="228">
        <v>4.0774029816406294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1.1552294649577199</v>
      </c>
      <c r="C120" s="228">
        <v>1.337110984036296</v>
      </c>
      <c r="D120" s="228">
        <v>1.6510711200610479</v>
      </c>
      <c r="E120" s="228">
        <v>1.4876811445467759</v>
      </c>
      <c r="F120" s="228">
        <v>1.0462899758787381</v>
      </c>
      <c r="G120" s="228">
        <v>0.91162813746156124</v>
      </c>
      <c r="H120" s="228">
        <v>1.1736200990710499</v>
      </c>
      <c r="I120" s="228">
        <v>1.3257665688701561</v>
      </c>
      <c r="J120" s="228">
        <v>1.0031199239933239</v>
      </c>
      <c r="K120" s="228">
        <v>1.0131405982009729</v>
      </c>
      <c r="L120" s="228">
        <v>0.90771560932003137</v>
      </c>
      <c r="M120" s="228">
        <v>0.67820829067728272</v>
      </c>
      <c r="N120" s="228">
        <v>0.63446789516661806</v>
      </c>
      <c r="O120" s="228">
        <v>0.72860050334351656</v>
      </c>
      <c r="P120" s="228">
        <v>0.76169075179295331</v>
      </c>
      <c r="Q120" s="228">
        <v>1.3759642687745319</v>
      </c>
      <c r="R120" s="228">
        <v>1.6847178514980119</v>
      </c>
      <c r="S120" s="228">
        <v>1.3705231778447819</v>
      </c>
      <c r="T120" s="228">
        <v>1.0679615412334731</v>
      </c>
      <c r="U120" s="228">
        <v>1.5677283137339959</v>
      </c>
      <c r="V120" s="228">
        <v>1.7988453679849949</v>
      </c>
      <c r="W120" s="228">
        <v>2.0723550801242192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15.415333706554277</v>
      </c>
      <c r="C121" s="263">
        <f t="shared" si="4"/>
        <v>21.684255858731177</v>
      </c>
      <c r="D121" s="263">
        <f t="shared" si="4"/>
        <v>30.152110928215883</v>
      </c>
      <c r="E121" s="263">
        <f t="shared" si="4"/>
        <v>29.377890681442036</v>
      </c>
      <c r="F121" s="263">
        <f t="shared" si="4"/>
        <v>26.562484469592295</v>
      </c>
      <c r="G121" s="263">
        <f t="shared" si="4"/>
        <v>15.623229152363374</v>
      </c>
      <c r="H121" s="263">
        <f t="shared" si="4"/>
        <v>13.495140198216303</v>
      </c>
      <c r="I121" s="263">
        <f t="shared" si="4"/>
        <v>11.157519397058497</v>
      </c>
      <c r="J121" s="263">
        <f t="shared" si="4"/>
        <v>8.2262031932672635</v>
      </c>
      <c r="K121" s="263">
        <f t="shared" si="4"/>
        <v>11.335939346935456</v>
      </c>
      <c r="L121" s="263">
        <f t="shared" si="4"/>
        <v>11.791906589251482</v>
      </c>
      <c r="M121" s="263">
        <f t="shared" si="4"/>
        <v>13.847065896260649</v>
      </c>
      <c r="N121" s="263">
        <f t="shared" si="4"/>
        <v>11.523548624236774</v>
      </c>
      <c r="O121" s="263">
        <f t="shared" si="4"/>
        <v>8.9583315884771046</v>
      </c>
      <c r="P121" s="263">
        <f t="shared" si="4"/>
        <v>10.414035994585225</v>
      </c>
      <c r="Q121" s="263">
        <f t="shared" si="4"/>
        <v>24.374395517954909</v>
      </c>
      <c r="R121" s="263">
        <f t="shared" si="4"/>
        <v>28.651651917051357</v>
      </c>
      <c r="S121" s="263">
        <f t="shared" si="4"/>
        <v>28.213795951365412</v>
      </c>
      <c r="T121" s="263">
        <f t="shared" si="4"/>
        <v>33.312974211007052</v>
      </c>
      <c r="U121" s="263">
        <f t="shared" si="4"/>
        <v>35.962592931956387</v>
      </c>
      <c r="V121" s="263">
        <f t="shared" si="4"/>
        <v>36.344391610031728</v>
      </c>
      <c r="W121" s="263">
        <f t="shared" si="4"/>
        <v>40.127854440225725</v>
      </c>
      <c r="DA121" s="70"/>
    </row>
    <row r="122" spans="1:105" ht="12" customHeight="1" x14ac:dyDescent="0.25">
      <c r="A122" s="60" t="s">
        <v>1054</v>
      </c>
      <c r="B122" s="264">
        <v>15.395478687673171</v>
      </c>
      <c r="C122" s="264">
        <v>21.658538637000859</v>
      </c>
      <c r="D122" s="264">
        <v>30.118708411396941</v>
      </c>
      <c r="E122" s="264">
        <v>29.345919368747289</v>
      </c>
      <c r="F122" s="264">
        <v>26.535944590176289</v>
      </c>
      <c r="G122" s="264">
        <v>15.604288554983119</v>
      </c>
      <c r="H122" s="264">
        <v>13.476287198736699</v>
      </c>
      <c r="I122" s="264">
        <v>11.14004070208007</v>
      </c>
      <c r="J122" s="264">
        <v>8.2126287040290826</v>
      </c>
      <c r="K122" s="264">
        <v>11.319612263824069</v>
      </c>
      <c r="L122" s="264">
        <v>11.77607391399966</v>
      </c>
      <c r="M122" s="264">
        <v>13.83154142162377</v>
      </c>
      <c r="N122" s="264">
        <v>11.509746396917921</v>
      </c>
      <c r="O122" s="264">
        <v>8.9458347333949231</v>
      </c>
      <c r="P122" s="264">
        <v>10.400091993964351</v>
      </c>
      <c r="Q122" s="264">
        <v>24.346388581768679</v>
      </c>
      <c r="R122" s="264">
        <v>28.616940546266871</v>
      </c>
      <c r="S122" s="264">
        <v>28.18251482946977</v>
      </c>
      <c r="T122" s="264">
        <v>33.281152734591338</v>
      </c>
      <c r="U122" s="264">
        <v>35.923050522446587</v>
      </c>
      <c r="V122" s="264">
        <v>36.301620643545469</v>
      </c>
      <c r="W122" s="264">
        <v>40.07988251220182</v>
      </c>
      <c r="DA122" s="72" t="s">
        <v>1235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3.302850688223339E-2</v>
      </c>
      <c r="L123" s="231">
        <v>2.546235523047017E-2</v>
      </c>
      <c r="M123" s="231">
        <v>5.2834005689129132E-2</v>
      </c>
      <c r="N123" s="231">
        <v>1.167110926996536E-2</v>
      </c>
      <c r="O123" s="231">
        <v>9.2757716650429501E-4</v>
      </c>
      <c r="P123" s="231">
        <v>0</v>
      </c>
      <c r="Q123" s="231">
        <v>2.4084513158851299E-3</v>
      </c>
      <c r="R123" s="231">
        <v>0</v>
      </c>
      <c r="S123" s="231">
        <v>2.015014436189642E-3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0.3533513809072657</v>
      </c>
      <c r="C125" s="231">
        <v>0.36653990790562818</v>
      </c>
      <c r="D125" s="231">
        <v>0.40150752726316291</v>
      </c>
      <c r="E125" s="231">
        <v>0.27840523963631297</v>
      </c>
      <c r="F125" s="231">
        <v>0.15916506281352241</v>
      </c>
      <c r="G125" s="231">
        <v>6.2549495514994127E-2</v>
      </c>
      <c r="H125" s="231">
        <v>0.55741081264517645</v>
      </c>
      <c r="I125" s="231">
        <v>0.1181091806066379</v>
      </c>
      <c r="J125" s="231">
        <v>0.13974811272175339</v>
      </c>
      <c r="K125" s="231">
        <v>0.14302601949356511</v>
      </c>
      <c r="L125" s="231">
        <v>0.34712547239641051</v>
      </c>
      <c r="M125" s="231">
        <v>0.29375656354502588</v>
      </c>
      <c r="N125" s="231">
        <v>0.12949996607878769</v>
      </c>
      <c r="O125" s="231">
        <v>0.2077749801293933</v>
      </c>
      <c r="P125" s="231">
        <v>0.1027576844073507</v>
      </c>
      <c r="Q125" s="231">
        <v>0.35224221005604178</v>
      </c>
      <c r="R125" s="231">
        <v>0.50806219363124738</v>
      </c>
      <c r="S125" s="231">
        <v>0.66272390917221724</v>
      </c>
      <c r="T125" s="231">
        <v>1.0304957060983611</v>
      </c>
      <c r="U125" s="231">
        <v>0.79090865820904355</v>
      </c>
      <c r="V125" s="231">
        <v>0.79659497116970868</v>
      </c>
      <c r="W125" s="231">
        <v>0.63398403205807274</v>
      </c>
      <c r="DA125" s="73" t="s">
        <v>1238</v>
      </c>
    </row>
    <row r="126" spans="1:105" ht="12" customHeight="1" x14ac:dyDescent="0.25">
      <c r="A126" s="64" t="s">
        <v>160</v>
      </c>
      <c r="B126" s="231">
        <v>0.82349195774304884</v>
      </c>
      <c r="C126" s="231">
        <v>1.138859492620597</v>
      </c>
      <c r="D126" s="231">
        <v>1.8167297831459071</v>
      </c>
      <c r="E126" s="231">
        <v>1.82732790450521</v>
      </c>
      <c r="F126" s="231">
        <v>1.3560579507646069</v>
      </c>
      <c r="G126" s="231">
        <v>0.73239888944418774</v>
      </c>
      <c r="H126" s="231">
        <v>0.39531637055692759</v>
      </c>
      <c r="I126" s="231">
        <v>0.40969485624478941</v>
      </c>
      <c r="J126" s="231">
        <v>0.51735698907297212</v>
      </c>
      <c r="K126" s="231">
        <v>0.72324501200009939</v>
      </c>
      <c r="L126" s="231">
        <v>0.90828814556335513</v>
      </c>
      <c r="M126" s="231">
        <v>0.86076927489715838</v>
      </c>
      <c r="N126" s="231">
        <v>0.74996226729907889</v>
      </c>
      <c r="O126" s="231">
        <v>0.46546247167826638</v>
      </c>
      <c r="P126" s="231">
        <v>0.63912138873185764</v>
      </c>
      <c r="Q126" s="231">
        <v>1.7586080512437741</v>
      </c>
      <c r="R126" s="231">
        <v>0.79395306614640715</v>
      </c>
      <c r="S126" s="231">
        <v>0.77521124084300352</v>
      </c>
      <c r="T126" s="231">
        <v>0.9382445595257709</v>
      </c>
      <c r="U126" s="231">
        <v>0.84026451705997007</v>
      </c>
      <c r="V126" s="231">
        <v>1.352413181272613</v>
      </c>
      <c r="W126" s="231">
        <v>1.2673094342214959</v>
      </c>
      <c r="DA126" s="73" t="s">
        <v>1239</v>
      </c>
    </row>
    <row r="127" spans="1:105" ht="12" customHeight="1" x14ac:dyDescent="0.25">
      <c r="A127" s="64" t="s">
        <v>70</v>
      </c>
      <c r="B127" s="231">
        <v>4.447374026313466</v>
      </c>
      <c r="C127" s="231">
        <v>5.2729018264057022</v>
      </c>
      <c r="D127" s="231">
        <v>6.6910799530272991</v>
      </c>
      <c r="E127" s="231">
        <v>5.3858764036588482</v>
      </c>
      <c r="F127" s="231">
        <v>4.4615783616237561</v>
      </c>
      <c r="G127" s="231">
        <v>2.323975353570523</v>
      </c>
      <c r="H127" s="231">
        <v>2.8319990352669748</v>
      </c>
      <c r="I127" s="231">
        <v>1.8413466704701651</v>
      </c>
      <c r="J127" s="231">
        <v>0.90760367027593125</v>
      </c>
      <c r="K127" s="231">
        <v>1.0470942917504049</v>
      </c>
      <c r="L127" s="231">
        <v>1.009804347385229</v>
      </c>
      <c r="M127" s="231">
        <v>0.30634607937638159</v>
      </c>
      <c r="N127" s="231">
        <v>0.22678482840525799</v>
      </c>
      <c r="O127" s="231">
        <v>0.44637081929043221</v>
      </c>
      <c r="P127" s="231">
        <v>0.39328200552373699</v>
      </c>
      <c r="Q127" s="231">
        <v>0.92768684988975869</v>
      </c>
      <c r="R127" s="231">
        <v>0.79841234521252391</v>
      </c>
      <c r="S127" s="231">
        <v>0.51323467372125908</v>
      </c>
      <c r="T127" s="231">
        <v>0.58734655797136703</v>
      </c>
      <c r="U127" s="231">
        <v>0.78699189162737893</v>
      </c>
      <c r="V127" s="231">
        <v>0.70939627734102773</v>
      </c>
      <c r="W127" s="231">
        <v>0.32387869700868388</v>
      </c>
      <c r="DA127" s="73" t="s">
        <v>1240</v>
      </c>
    </row>
    <row r="128" spans="1:105" ht="12" customHeight="1" x14ac:dyDescent="0.25">
      <c r="A128" s="64" t="s">
        <v>34</v>
      </c>
      <c r="B128" s="231">
        <v>0.47642917508538762</v>
      </c>
      <c r="C128" s="231">
        <v>0.69237482945091666</v>
      </c>
      <c r="D128" s="231">
        <v>0.86173543250347184</v>
      </c>
      <c r="E128" s="231">
        <v>0.72338878674785689</v>
      </c>
      <c r="F128" s="231">
        <v>0.53394683607148796</v>
      </c>
      <c r="G128" s="231">
        <v>0.63112867773172554</v>
      </c>
      <c r="H128" s="231">
        <v>0.3955982808906332</v>
      </c>
      <c r="I128" s="231">
        <v>2.558020764696213</v>
      </c>
      <c r="J128" s="231">
        <v>1.6323610505491339</v>
      </c>
      <c r="K128" s="231">
        <v>1.538493317228224</v>
      </c>
      <c r="L128" s="231">
        <v>1.7360070020927849</v>
      </c>
      <c r="M128" s="231">
        <v>2.3469283411030699</v>
      </c>
      <c r="N128" s="231">
        <v>1.739466632963401</v>
      </c>
      <c r="O128" s="231">
        <v>1.5325996224202489</v>
      </c>
      <c r="P128" s="231">
        <v>1.6595622059400139</v>
      </c>
      <c r="Q128" s="231">
        <v>3.2480613097795592</v>
      </c>
      <c r="R128" s="231">
        <v>3.193027104371478</v>
      </c>
      <c r="S128" s="231">
        <v>3.3383969696273872</v>
      </c>
      <c r="T128" s="231">
        <v>3.4329737396838178</v>
      </c>
      <c r="U128" s="231">
        <v>3.4251653068656269</v>
      </c>
      <c r="V128" s="231">
        <v>1.800753202206165</v>
      </c>
      <c r="W128" s="231">
        <v>3.1122974055331811</v>
      </c>
      <c r="DA128" s="73" t="s">
        <v>1241</v>
      </c>
    </row>
    <row r="129" spans="1:105" ht="12" customHeight="1" x14ac:dyDescent="0.25">
      <c r="A129" s="64" t="s">
        <v>162</v>
      </c>
      <c r="B129" s="231">
        <v>9.2948321476239961</v>
      </c>
      <c r="C129" s="231">
        <v>14.18786258061801</v>
      </c>
      <c r="D129" s="231">
        <v>20.347655715457101</v>
      </c>
      <c r="E129" s="231">
        <v>21.130921034199059</v>
      </c>
      <c r="F129" s="231">
        <v>20.025196378902908</v>
      </c>
      <c r="G129" s="231">
        <v>11.85423613872169</v>
      </c>
      <c r="H129" s="231">
        <v>9.2959626993769913</v>
      </c>
      <c r="I129" s="231">
        <v>6.212869230062271</v>
      </c>
      <c r="J129" s="231">
        <v>5.0155588814092926</v>
      </c>
      <c r="K129" s="231">
        <v>7.709891355371238</v>
      </c>
      <c r="L129" s="231">
        <v>7.693323991404502</v>
      </c>
      <c r="M129" s="231">
        <v>9.970818323949473</v>
      </c>
      <c r="N129" s="231">
        <v>8.6523615929014248</v>
      </c>
      <c r="O129" s="231">
        <v>6.2925673258337271</v>
      </c>
      <c r="P129" s="231">
        <v>7.6053687093613904</v>
      </c>
      <c r="Q129" s="231">
        <v>18.057381709483661</v>
      </c>
      <c r="R129" s="231">
        <v>23.32348583690522</v>
      </c>
      <c r="S129" s="231">
        <v>22.89093302166971</v>
      </c>
      <c r="T129" s="231">
        <v>27.292092171312031</v>
      </c>
      <c r="U129" s="231">
        <v>30.079720148684569</v>
      </c>
      <c r="V129" s="231">
        <v>31.64246301155595</v>
      </c>
      <c r="W129" s="231">
        <v>34.742412943380387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0.12483376109830981</v>
      </c>
      <c r="L131" s="231">
        <v>5.6062599926912343E-2</v>
      </c>
      <c r="M131" s="231">
        <v>8.8833063532555893E-5</v>
      </c>
      <c r="N131" s="231">
        <v>0</v>
      </c>
      <c r="O131" s="231">
        <v>1.3193687635026929E-4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1245</v>
      </c>
    </row>
    <row r="133" spans="1:105" ht="12" customHeight="1" x14ac:dyDescent="0.25">
      <c r="A133" s="60" t="s">
        <v>1066</v>
      </c>
      <c r="B133" s="264">
        <v>1.9855018881105461E-2</v>
      </c>
      <c r="C133" s="264">
        <v>2.5717221730319061E-2</v>
      </c>
      <c r="D133" s="264">
        <v>3.3402516818943233E-2</v>
      </c>
      <c r="E133" s="264">
        <v>3.1971312694748358E-2</v>
      </c>
      <c r="F133" s="264">
        <v>2.653987941600711E-2</v>
      </c>
      <c r="G133" s="264">
        <v>1.894059738025395E-2</v>
      </c>
      <c r="H133" s="264">
        <v>1.8852999479604421E-2</v>
      </c>
      <c r="I133" s="264">
        <v>1.7478694978427151E-2</v>
      </c>
      <c r="J133" s="264">
        <v>1.357448923818067E-2</v>
      </c>
      <c r="K133" s="264">
        <v>1.6327083111387489E-2</v>
      </c>
      <c r="L133" s="264">
        <v>1.583267525182265E-2</v>
      </c>
      <c r="M133" s="264">
        <v>1.552447463687856E-2</v>
      </c>
      <c r="N133" s="264">
        <v>1.3802227318854421E-2</v>
      </c>
      <c r="O133" s="264">
        <v>1.249685508218131E-2</v>
      </c>
      <c r="P133" s="264">
        <v>1.394400062087385E-2</v>
      </c>
      <c r="Q133" s="264">
        <v>2.800693618623178E-2</v>
      </c>
      <c r="R133" s="264">
        <v>3.471137078448587E-2</v>
      </c>
      <c r="S133" s="264">
        <v>3.1281121895642312E-2</v>
      </c>
      <c r="T133" s="264">
        <v>3.1821476415718267E-2</v>
      </c>
      <c r="U133" s="264">
        <v>3.9542409509797198E-2</v>
      </c>
      <c r="V133" s="264">
        <v>4.2770966486257798E-2</v>
      </c>
      <c r="W133" s="264">
        <v>4.7971928023907852E-2</v>
      </c>
      <c r="DA133" s="72" t="s">
        <v>1246</v>
      </c>
    </row>
    <row r="134" spans="1:105" ht="12" customHeight="1" x14ac:dyDescent="0.25">
      <c r="A134" s="57" t="s">
        <v>1012</v>
      </c>
      <c r="B134" s="263">
        <v>5.7098576160718562</v>
      </c>
      <c r="C134" s="263">
        <v>7.9905205731472959</v>
      </c>
      <c r="D134" s="263">
        <v>11.07000459821661</v>
      </c>
      <c r="E134" s="263">
        <v>10.78160131567515</v>
      </c>
      <c r="F134" s="263">
        <v>9.7349427637817652</v>
      </c>
      <c r="G134" s="263">
        <v>5.758598396706768</v>
      </c>
      <c r="H134" s="263">
        <v>5.0326184563506411</v>
      </c>
      <c r="I134" s="263">
        <v>4.1309661488722638</v>
      </c>
      <c r="J134" s="263">
        <v>3.084559989688513</v>
      </c>
      <c r="K134" s="263">
        <v>4.1875747686239624</v>
      </c>
      <c r="L134" s="263">
        <v>4.3182919093740546</v>
      </c>
      <c r="M134" s="263">
        <v>5.0011375381989973</v>
      </c>
      <c r="N134" s="263">
        <v>4.1896674972434838</v>
      </c>
      <c r="O134" s="263">
        <v>3.289803813626857</v>
      </c>
      <c r="P134" s="263">
        <v>3.8139414597099481</v>
      </c>
      <c r="Q134" s="263">
        <v>8.840103869482494</v>
      </c>
      <c r="R134" s="263">
        <v>10.46895125203107</v>
      </c>
      <c r="S134" s="263">
        <v>10.250089873306241</v>
      </c>
      <c r="T134" s="263">
        <v>12.175582667654499</v>
      </c>
      <c r="U134" s="263">
        <v>13.10576117143132</v>
      </c>
      <c r="V134" s="263">
        <v>13.45284836255666</v>
      </c>
      <c r="W134" s="263">
        <v>14.705482082365281</v>
      </c>
      <c r="DA134" s="70" t="s">
        <v>1247</v>
      </c>
    </row>
    <row r="135" spans="1:105" ht="12" customHeight="1" x14ac:dyDescent="0.25">
      <c r="A135" s="60" t="s">
        <v>1014</v>
      </c>
      <c r="B135" s="264">
        <v>5.4055302909262597</v>
      </c>
      <c r="C135" s="264">
        <v>7.6353748944438973</v>
      </c>
      <c r="D135" s="264">
        <v>10.62457750921071</v>
      </c>
      <c r="E135" s="264">
        <v>10.369712039849009</v>
      </c>
      <c r="F135" s="264">
        <v>9.4571468332765356</v>
      </c>
      <c r="G135" s="264">
        <v>5.493146165095351</v>
      </c>
      <c r="H135" s="264">
        <v>4.6787162738021806</v>
      </c>
      <c r="I135" s="264">
        <v>3.6292913041502932</v>
      </c>
      <c r="J135" s="264">
        <v>2.683625123527805</v>
      </c>
      <c r="K135" s="264">
        <v>3.830056658981686</v>
      </c>
      <c r="L135" s="264">
        <v>4.0184907485550303</v>
      </c>
      <c r="M135" s="264">
        <v>4.7874532998407959</v>
      </c>
      <c r="N135" s="264">
        <v>3.9820130850975288</v>
      </c>
      <c r="O135" s="264">
        <v>3.0327524277656011</v>
      </c>
      <c r="P135" s="264">
        <v>3.5473883300514721</v>
      </c>
      <c r="Q135" s="264">
        <v>8.3835477878078581</v>
      </c>
      <c r="R135" s="264">
        <v>9.9102052875349091</v>
      </c>
      <c r="S135" s="264">
        <v>9.8123295273578837</v>
      </c>
      <c r="T135" s="264">
        <v>11.86682397706711</v>
      </c>
      <c r="U135" s="264">
        <v>12.626086163275261</v>
      </c>
      <c r="V135" s="264">
        <v>12.89205194221411</v>
      </c>
      <c r="W135" s="264">
        <v>14.03702959549253</v>
      </c>
      <c r="DA135" s="72" t="s">
        <v>1248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1.3206060726053419E-2</v>
      </c>
      <c r="L136" s="232">
        <v>1.033588442437996E-2</v>
      </c>
      <c r="M136" s="232">
        <v>2.2220333668021019E-2</v>
      </c>
      <c r="N136" s="232">
        <v>4.7993553902323108E-3</v>
      </c>
      <c r="O136" s="232">
        <v>3.8264462364700911E-4</v>
      </c>
      <c r="P136" s="232">
        <v>0</v>
      </c>
      <c r="Q136" s="232">
        <v>9.6554317178069885E-4</v>
      </c>
      <c r="R136" s="232">
        <v>0</v>
      </c>
      <c r="S136" s="232">
        <v>8.0225803447594893E-4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0.12750271742848471</v>
      </c>
      <c r="C137" s="297">
        <v>0.13299392551666739</v>
      </c>
      <c r="D137" s="297">
        <v>0.1453245733090717</v>
      </c>
      <c r="E137" s="297">
        <v>0.1005734536416088</v>
      </c>
      <c r="F137" s="297">
        <v>5.77176440489027E-2</v>
      </c>
      <c r="G137" s="297">
        <v>2.288110819425691E-2</v>
      </c>
      <c r="H137" s="297">
        <v>0.19862134152278721</v>
      </c>
      <c r="I137" s="297">
        <v>4.9774660897416632E-2</v>
      </c>
      <c r="J137" s="297">
        <v>5.6876431146010473E-2</v>
      </c>
      <c r="K137" s="297">
        <v>5.6622879905271997E-2</v>
      </c>
      <c r="L137" s="297">
        <v>0.1395173146586115</v>
      </c>
      <c r="M137" s="297">
        <v>0.12232554794539199</v>
      </c>
      <c r="N137" s="297">
        <v>5.2726990427579633E-2</v>
      </c>
      <c r="O137" s="297">
        <v>8.4865538037724966E-2</v>
      </c>
      <c r="P137" s="297">
        <v>4.1651358628908758E-2</v>
      </c>
      <c r="Q137" s="297">
        <v>0.13981950990442921</v>
      </c>
      <c r="R137" s="297">
        <v>0.1976445284683464</v>
      </c>
      <c r="S137" s="297">
        <v>0.26125289127499829</v>
      </c>
      <c r="T137" s="297">
        <v>0.40815448825010991</v>
      </c>
      <c r="U137" s="297">
        <v>0.30665760308495138</v>
      </c>
      <c r="V137" s="297">
        <v>0.29660413188305801</v>
      </c>
      <c r="W137" s="297">
        <v>0.24031534281021111</v>
      </c>
      <c r="DA137" s="122" t="s">
        <v>1250</v>
      </c>
    </row>
    <row r="138" spans="1:105" ht="12" customHeight="1" x14ac:dyDescent="0.25">
      <c r="A138" s="59" t="s">
        <v>160</v>
      </c>
      <c r="B138" s="297">
        <v>0.29160209987396257</v>
      </c>
      <c r="C138" s="297">
        <v>0.40550790207799442</v>
      </c>
      <c r="D138" s="297">
        <v>0.64528911271892253</v>
      </c>
      <c r="E138" s="297">
        <v>0.64780020704478702</v>
      </c>
      <c r="F138" s="297">
        <v>0.48256713018411368</v>
      </c>
      <c r="G138" s="297">
        <v>0.26291753835609771</v>
      </c>
      <c r="H138" s="297">
        <v>0.13823370817341599</v>
      </c>
      <c r="I138" s="297">
        <v>0.1694352632335609</v>
      </c>
      <c r="J138" s="297">
        <v>0.2066309362597287</v>
      </c>
      <c r="K138" s="297">
        <v>0.28098360893735602</v>
      </c>
      <c r="L138" s="297">
        <v>0.35824810997933149</v>
      </c>
      <c r="M138" s="297">
        <v>0.35175071118566142</v>
      </c>
      <c r="N138" s="297">
        <v>0.29965489661976591</v>
      </c>
      <c r="O138" s="297">
        <v>0.18656983513804409</v>
      </c>
      <c r="P138" s="297">
        <v>0.25422417807532133</v>
      </c>
      <c r="Q138" s="297">
        <v>0.68503706799037367</v>
      </c>
      <c r="R138" s="297">
        <v>0.30309682294048751</v>
      </c>
      <c r="S138" s="297">
        <v>0.29989357742678069</v>
      </c>
      <c r="T138" s="297">
        <v>0.36440733352006272</v>
      </c>
      <c r="U138" s="297">
        <v>0.31971430492143282</v>
      </c>
      <c r="V138" s="297">
        <v>0.49380242689263609</v>
      </c>
      <c r="W138" s="297">
        <v>0.47141617986611523</v>
      </c>
      <c r="DA138" s="122" t="s">
        <v>1251</v>
      </c>
    </row>
    <row r="139" spans="1:105" ht="12" customHeight="1" x14ac:dyDescent="0.25">
      <c r="A139" s="59" t="s">
        <v>70</v>
      </c>
      <c r="B139" s="297">
        <v>1.6244170920673831</v>
      </c>
      <c r="C139" s="297">
        <v>1.936606884024376</v>
      </c>
      <c r="D139" s="297">
        <v>2.451448823766142</v>
      </c>
      <c r="E139" s="297">
        <v>1.969443786661055</v>
      </c>
      <c r="F139" s="297">
        <v>1.6376859488839439</v>
      </c>
      <c r="G139" s="297">
        <v>0.86052998624484534</v>
      </c>
      <c r="H139" s="297">
        <v>1.021468245424644</v>
      </c>
      <c r="I139" s="297">
        <v>0.78549144865283205</v>
      </c>
      <c r="J139" s="297">
        <v>0.37390724194607228</v>
      </c>
      <c r="K139" s="297">
        <v>0.41960817562502323</v>
      </c>
      <c r="L139" s="297">
        <v>0.4108280688541936</v>
      </c>
      <c r="M139" s="297">
        <v>0.12912881468393039</v>
      </c>
      <c r="N139" s="297">
        <v>9.3467058057012845E-2</v>
      </c>
      <c r="O139" s="297">
        <v>0.1845504728430809</v>
      </c>
      <c r="P139" s="297">
        <v>0.1613615980147817</v>
      </c>
      <c r="Q139" s="297">
        <v>0.37274259616486299</v>
      </c>
      <c r="R139" s="297">
        <v>0.31439556247620781</v>
      </c>
      <c r="S139" s="297">
        <v>0.20479799612895641</v>
      </c>
      <c r="T139" s="297">
        <v>0.23457861626915549</v>
      </c>
      <c r="U139" s="297">
        <v>0.30887226434881682</v>
      </c>
      <c r="V139" s="297">
        <v>0.26638081749214648</v>
      </c>
      <c r="W139" s="297">
        <v>0.12427014639549371</v>
      </c>
      <c r="DA139" s="122" t="s">
        <v>1252</v>
      </c>
    </row>
    <row r="140" spans="1:105" ht="12" customHeight="1" x14ac:dyDescent="0.25">
      <c r="A140" s="59" t="s">
        <v>162</v>
      </c>
      <c r="B140" s="297">
        <v>3.362008381556429</v>
      </c>
      <c r="C140" s="297">
        <v>5.1602661828248593</v>
      </c>
      <c r="D140" s="297">
        <v>7.3825149994165704</v>
      </c>
      <c r="E140" s="297">
        <v>7.6518945925015602</v>
      </c>
      <c r="F140" s="297">
        <v>7.2791761101595744</v>
      </c>
      <c r="G140" s="297">
        <v>4.3468175323001512</v>
      </c>
      <c r="H140" s="297">
        <v>3.3203929786813329</v>
      </c>
      <c r="I140" s="297">
        <v>2.6245899313664829</v>
      </c>
      <c r="J140" s="297">
        <v>2.0462105141759932</v>
      </c>
      <c r="K140" s="297">
        <v>3.0596359337879822</v>
      </c>
      <c r="L140" s="297">
        <v>3.0995613706385141</v>
      </c>
      <c r="M140" s="297">
        <v>4.1620278923577914</v>
      </c>
      <c r="N140" s="297">
        <v>3.531364784602939</v>
      </c>
      <c r="O140" s="297">
        <v>2.5763839371231039</v>
      </c>
      <c r="P140" s="297">
        <v>3.0901511953324601</v>
      </c>
      <c r="Q140" s="297">
        <v>7.1849830705764122</v>
      </c>
      <c r="R140" s="297">
        <v>9.0950683736498679</v>
      </c>
      <c r="S140" s="297">
        <v>9.0455828044926729</v>
      </c>
      <c r="T140" s="297">
        <v>10.859683539027779</v>
      </c>
      <c r="U140" s="297">
        <v>11.69084199092006</v>
      </c>
      <c r="V140" s="297">
        <v>11.83526456594627</v>
      </c>
      <c r="W140" s="297">
        <v>13.201027926420711</v>
      </c>
      <c r="DA140" s="122" t="s">
        <v>1253</v>
      </c>
    </row>
    <row r="141" spans="1:105" ht="12" customHeight="1" x14ac:dyDescent="0.25">
      <c r="A141" s="60" t="s">
        <v>1021</v>
      </c>
      <c r="B141" s="264">
        <v>0.30432732514559679</v>
      </c>
      <c r="C141" s="264">
        <v>0.35514567870339869</v>
      </c>
      <c r="D141" s="264">
        <v>0.44542708900590311</v>
      </c>
      <c r="E141" s="264">
        <v>0.41188927582614021</v>
      </c>
      <c r="F141" s="264">
        <v>0.27779593050522911</v>
      </c>
      <c r="G141" s="264">
        <v>0.26545223161141718</v>
      </c>
      <c r="H141" s="264">
        <v>0.35390218254846029</v>
      </c>
      <c r="I141" s="264">
        <v>0.50167484472197121</v>
      </c>
      <c r="J141" s="264">
        <v>0.4009348661607085</v>
      </c>
      <c r="K141" s="264">
        <v>0.35751810964227548</v>
      </c>
      <c r="L141" s="264">
        <v>0.29980116081902503</v>
      </c>
      <c r="M141" s="264">
        <v>0.21368423835820119</v>
      </c>
      <c r="N141" s="264">
        <v>0.20765441214595479</v>
      </c>
      <c r="O141" s="264">
        <v>0.25705138586125542</v>
      </c>
      <c r="P141" s="264">
        <v>0.26655312965847622</v>
      </c>
      <c r="Q141" s="264">
        <v>0.45655608167463529</v>
      </c>
      <c r="R141" s="264">
        <v>0.55874596449616254</v>
      </c>
      <c r="S141" s="264">
        <v>0.43776034594835439</v>
      </c>
      <c r="T141" s="264">
        <v>0.3087586905873978</v>
      </c>
      <c r="U141" s="264">
        <v>0.47967500815605552</v>
      </c>
      <c r="V141" s="264">
        <v>0.5607964203425454</v>
      </c>
      <c r="W141" s="264">
        <v>0.66845248687275105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6.8385531816918741</v>
      </c>
      <c r="C142" s="263">
        <f t="shared" si="5"/>
        <v>9.1789505619591392</v>
      </c>
      <c r="D142" s="263">
        <f t="shared" si="5"/>
        <v>12.363064101118102</v>
      </c>
      <c r="E142" s="263">
        <f t="shared" si="5"/>
        <v>11.936179519424197</v>
      </c>
      <c r="F142" s="263">
        <f t="shared" si="5"/>
        <v>10.457541534253611</v>
      </c>
      <c r="G142" s="263">
        <f t="shared" si="5"/>
        <v>6.6260914286873138</v>
      </c>
      <c r="H142" s="263">
        <f t="shared" si="5"/>
        <v>6.240674294698711</v>
      </c>
      <c r="I142" s="263">
        <f t="shared" si="5"/>
        <v>5.6386114707092592</v>
      </c>
      <c r="J142" s="263">
        <f t="shared" si="5"/>
        <v>4.2767229975061509</v>
      </c>
      <c r="K142" s="263">
        <f t="shared" si="5"/>
        <v>5.3026354122121528</v>
      </c>
      <c r="L142" s="263">
        <f t="shared" si="5"/>
        <v>5.2814063551943029</v>
      </c>
      <c r="M142" s="263">
        <f t="shared" si="5"/>
        <v>5.6155208054172743</v>
      </c>
      <c r="N142" s="263">
        <f t="shared" si="5"/>
        <v>4.8080152159233949</v>
      </c>
      <c r="O142" s="263">
        <f t="shared" si="5"/>
        <v>4.0740274230024811</v>
      </c>
      <c r="P142" s="263">
        <f t="shared" si="5"/>
        <v>4.6157348615331806</v>
      </c>
      <c r="Q142" s="263">
        <f t="shared" si="5"/>
        <v>10.045960706936579</v>
      </c>
      <c r="R142" s="263">
        <f t="shared" si="5"/>
        <v>12.031599754191962</v>
      </c>
      <c r="S142" s="263">
        <f t="shared" si="5"/>
        <v>11.399409375004721</v>
      </c>
      <c r="T142" s="263">
        <f t="shared" si="5"/>
        <v>12.929549970888102</v>
      </c>
      <c r="U142" s="263">
        <f t="shared" si="5"/>
        <v>14.46520984050874</v>
      </c>
      <c r="V142" s="263">
        <f t="shared" si="5"/>
        <v>15.131719677774335</v>
      </c>
      <c r="W142" s="263">
        <f t="shared" si="5"/>
        <v>16.667958448645162</v>
      </c>
      <c r="DA142" s="70"/>
    </row>
    <row r="143" spans="1:105" ht="12" customHeight="1" x14ac:dyDescent="0.25">
      <c r="A143" s="60" t="s">
        <v>1024</v>
      </c>
      <c r="B143" s="264">
        <v>2.556525082058128</v>
      </c>
      <c r="C143" s="264">
        <v>3.8892264951696411</v>
      </c>
      <c r="D143" s="264">
        <v>5.5109200855783094</v>
      </c>
      <c r="E143" s="264">
        <v>5.5677116697451536</v>
      </c>
      <c r="F143" s="264">
        <v>5.4824610419205451</v>
      </c>
      <c r="G143" s="264">
        <v>2.9646789893085761</v>
      </c>
      <c r="H143" s="264">
        <v>2.152200416416532</v>
      </c>
      <c r="I143" s="264">
        <v>1.3619859575723721</v>
      </c>
      <c r="J143" s="264">
        <v>1.020938075694779</v>
      </c>
      <c r="K143" s="264">
        <v>1.7373894338967499</v>
      </c>
      <c r="L143" s="264">
        <v>1.909098565677253</v>
      </c>
      <c r="M143" s="264">
        <v>2.6680950541333792</v>
      </c>
      <c r="N143" s="264">
        <v>2.1772629387296392</v>
      </c>
      <c r="O143" s="264">
        <v>1.4528589057896231</v>
      </c>
      <c r="P143" s="264">
        <v>1.769709687104668</v>
      </c>
      <c r="Q143" s="264">
        <v>4.3833415539674769</v>
      </c>
      <c r="R143" s="264">
        <v>5.3552977132671629</v>
      </c>
      <c r="S143" s="264">
        <v>5.5359379928308199</v>
      </c>
      <c r="T143" s="264">
        <v>7.3629963108336076</v>
      </c>
      <c r="U143" s="264">
        <v>7.4471504536526636</v>
      </c>
      <c r="V143" s="264">
        <v>7.467904795079825</v>
      </c>
      <c r="W143" s="264">
        <v>8.0144679688826148</v>
      </c>
      <c r="DA143" s="72" t="s">
        <v>1255</v>
      </c>
    </row>
    <row r="144" spans="1:105" ht="12" customHeight="1" x14ac:dyDescent="0.25">
      <c r="A144" s="60" t="s">
        <v>1026</v>
      </c>
      <c r="B144" s="264">
        <v>1.346685247140313</v>
      </c>
      <c r="C144" s="264">
        <v>1.8945324824762411</v>
      </c>
      <c r="D144" s="264">
        <v>2.6345670117438429</v>
      </c>
      <c r="E144" s="264">
        <v>2.566969009499116</v>
      </c>
      <c r="F144" s="264">
        <v>2.3211727172300209</v>
      </c>
      <c r="G144" s="264">
        <v>1.3649504257338689</v>
      </c>
      <c r="H144" s="264">
        <v>1.178808241363456</v>
      </c>
      <c r="I144" s="264">
        <v>0.97445027662866623</v>
      </c>
      <c r="J144" s="264">
        <v>0.71838142485380496</v>
      </c>
      <c r="K144" s="264">
        <v>0.9901578994907092</v>
      </c>
      <c r="L144" s="264">
        <v>1.0300858668275721</v>
      </c>
      <c r="M144" s="264">
        <v>1.2098833141592999</v>
      </c>
      <c r="N144" s="264">
        <v>1.006789459782518</v>
      </c>
      <c r="O144" s="264">
        <v>0.78251699107376871</v>
      </c>
      <c r="P144" s="264">
        <v>0.90972490958581875</v>
      </c>
      <c r="Q144" s="264">
        <v>2.1296461766054118</v>
      </c>
      <c r="R144" s="264">
        <v>2.5032032087969851</v>
      </c>
      <c r="S144" s="264">
        <v>2.4652027857080001</v>
      </c>
      <c r="T144" s="264">
        <v>2.9111947932728759</v>
      </c>
      <c r="U144" s="264">
        <v>3.1422889247080978</v>
      </c>
      <c r="V144" s="264">
        <v>3.1754035038280168</v>
      </c>
      <c r="W144" s="264">
        <v>3.5058985551073412</v>
      </c>
      <c r="DA144" s="72" t="s">
        <v>1256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2.8890951594112749E-3</v>
      </c>
      <c r="L145" s="231">
        <v>2.227262876455752E-3</v>
      </c>
      <c r="M145" s="231">
        <v>4.6215371052961479E-3</v>
      </c>
      <c r="N145" s="231">
        <v>1.0209043181105769E-3</v>
      </c>
      <c r="O145" s="231">
        <v>8.1137749014307642E-5</v>
      </c>
      <c r="P145" s="231">
        <v>0</v>
      </c>
      <c r="Q145" s="231">
        <v>2.1067392065925961E-4</v>
      </c>
      <c r="R145" s="231">
        <v>0</v>
      </c>
      <c r="S145" s="231">
        <v>1.7625890490589679E-4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3.0908625927005259E-2</v>
      </c>
      <c r="C147" s="231">
        <v>3.2062262985034992E-2</v>
      </c>
      <c r="D147" s="231">
        <v>3.5120977694186213E-2</v>
      </c>
      <c r="E147" s="231">
        <v>2.4352878955623519E-2</v>
      </c>
      <c r="F147" s="231">
        <v>1.392260976742175E-2</v>
      </c>
      <c r="G147" s="231">
        <v>5.4713779632949346E-3</v>
      </c>
      <c r="H147" s="231">
        <v>4.8758270737420298E-2</v>
      </c>
      <c r="I147" s="231">
        <v>1.0331337810375631E-2</v>
      </c>
      <c r="J147" s="231">
        <v>1.2224155255969531E-2</v>
      </c>
      <c r="K147" s="231">
        <v>1.251088285831649E-2</v>
      </c>
      <c r="L147" s="231">
        <v>3.0364028431097131E-2</v>
      </c>
      <c r="M147" s="231">
        <v>2.5695701861707561E-2</v>
      </c>
      <c r="N147" s="231">
        <v>1.1327721427922171E-2</v>
      </c>
      <c r="O147" s="231">
        <v>1.817465413980025E-2</v>
      </c>
      <c r="P147" s="231">
        <v>8.988499833556915E-3</v>
      </c>
      <c r="Q147" s="231">
        <v>3.0811603674420349E-2</v>
      </c>
      <c r="R147" s="231">
        <v>4.4441610077429437E-2</v>
      </c>
      <c r="S147" s="231">
        <v>5.7970299560998528E-2</v>
      </c>
      <c r="T147" s="231">
        <v>9.0140319297460164E-2</v>
      </c>
      <c r="U147" s="231">
        <v>6.9182975304201921E-2</v>
      </c>
      <c r="V147" s="231">
        <v>6.9680372879821428E-2</v>
      </c>
      <c r="W147" s="231">
        <v>5.5456342749429337E-2</v>
      </c>
      <c r="DA147" s="73" t="s">
        <v>1259</v>
      </c>
    </row>
    <row r="148" spans="1:105" ht="12" customHeight="1" x14ac:dyDescent="0.25">
      <c r="A148" s="64" t="s">
        <v>160</v>
      </c>
      <c r="B148" s="231">
        <v>7.2033126941301151E-2</v>
      </c>
      <c r="C148" s="231">
        <v>9.9619200441350961E-2</v>
      </c>
      <c r="D148" s="231">
        <v>0.15891439601432619</v>
      </c>
      <c r="E148" s="231">
        <v>0.15984144310207959</v>
      </c>
      <c r="F148" s="231">
        <v>0.1186181523556139</v>
      </c>
      <c r="G148" s="231">
        <v>6.4064963451000365E-2</v>
      </c>
      <c r="H148" s="231">
        <v>3.4579420035073173E-2</v>
      </c>
      <c r="I148" s="231">
        <v>3.5837146082108362E-2</v>
      </c>
      <c r="J148" s="231">
        <v>4.5254651630114662E-2</v>
      </c>
      <c r="K148" s="231">
        <v>6.3264248386651387E-2</v>
      </c>
      <c r="L148" s="231">
        <v>7.945048482071404E-2</v>
      </c>
      <c r="M148" s="231">
        <v>7.5293877326711708E-2</v>
      </c>
      <c r="N148" s="231">
        <v>6.5601280854763272E-2</v>
      </c>
      <c r="O148" s="231">
        <v>4.0715294173248269E-2</v>
      </c>
      <c r="P148" s="231">
        <v>5.5905721595143537E-2</v>
      </c>
      <c r="Q148" s="231">
        <v>0.15383032682240699</v>
      </c>
      <c r="R148" s="231">
        <v>6.94492781154816E-2</v>
      </c>
      <c r="S148" s="231">
        <v>6.780987864290898E-2</v>
      </c>
      <c r="T148" s="231">
        <v>8.2070855486597594E-2</v>
      </c>
      <c r="U148" s="231">
        <v>7.350026925282728E-2</v>
      </c>
      <c r="V148" s="231">
        <v>0.1182993342529961</v>
      </c>
      <c r="W148" s="231">
        <v>0.1108550733141099</v>
      </c>
      <c r="DA148" s="73" t="s">
        <v>1260</v>
      </c>
    </row>
    <row r="149" spans="1:105" ht="12" customHeight="1" x14ac:dyDescent="0.25">
      <c r="A149" s="64" t="s">
        <v>70</v>
      </c>
      <c r="B149" s="231">
        <v>0.38902414866429552</v>
      </c>
      <c r="C149" s="231">
        <v>0.46123535638585511</v>
      </c>
      <c r="D149" s="231">
        <v>0.5852873329228081</v>
      </c>
      <c r="E149" s="231">
        <v>0.47111755619108397</v>
      </c>
      <c r="F149" s="231">
        <v>0.39026664129449351</v>
      </c>
      <c r="G149" s="231">
        <v>0.20328457379353659</v>
      </c>
      <c r="H149" s="231">
        <v>0.24772281512514929</v>
      </c>
      <c r="I149" s="231">
        <v>0.16106770346663929</v>
      </c>
      <c r="J149" s="231">
        <v>7.9390611867731831E-2</v>
      </c>
      <c r="K149" s="231">
        <v>9.1592243649698785E-2</v>
      </c>
      <c r="L149" s="231">
        <v>8.833038872709259E-2</v>
      </c>
      <c r="M149" s="231">
        <v>2.6796941750552389E-2</v>
      </c>
      <c r="N149" s="231">
        <v>1.9837498325605291E-2</v>
      </c>
      <c r="O149" s="231">
        <v>3.9045294354742251E-2</v>
      </c>
      <c r="P149" s="231">
        <v>3.4401468479744818E-2</v>
      </c>
      <c r="Q149" s="231">
        <v>8.1147343324433158E-2</v>
      </c>
      <c r="R149" s="231">
        <v>6.9839343631016973E-2</v>
      </c>
      <c r="S149" s="231">
        <v>4.4894061265837323E-2</v>
      </c>
      <c r="T149" s="231">
        <v>5.1376833460332519E-2</v>
      </c>
      <c r="U149" s="231">
        <v>6.8840364861290304E-2</v>
      </c>
      <c r="V149" s="231">
        <v>6.2052861132296973E-2</v>
      </c>
      <c r="W149" s="231">
        <v>2.8330568472278061E-2</v>
      </c>
      <c r="DA149" s="73" t="s">
        <v>1261</v>
      </c>
    </row>
    <row r="150" spans="1:105" ht="12" customHeight="1" x14ac:dyDescent="0.25">
      <c r="A150" s="64" t="s">
        <v>34</v>
      </c>
      <c r="B150" s="231">
        <v>4.1674582155632238E-2</v>
      </c>
      <c r="C150" s="231">
        <v>6.0563947846545459E-2</v>
      </c>
      <c r="D150" s="231">
        <v>7.5378389813866534E-2</v>
      </c>
      <c r="E150" s="231">
        <v>6.3276824762848793E-2</v>
      </c>
      <c r="F150" s="231">
        <v>4.6705811588077129E-2</v>
      </c>
      <c r="G150" s="231">
        <v>5.5206576982176583E-2</v>
      </c>
      <c r="H150" s="231">
        <v>3.4604079514334557E-2</v>
      </c>
      <c r="I150" s="231">
        <v>0.22375717543964321</v>
      </c>
      <c r="J150" s="231">
        <v>0.14278715130443431</v>
      </c>
      <c r="K150" s="231">
        <v>0.13457628016426079</v>
      </c>
      <c r="L150" s="231">
        <v>0.15185335032956829</v>
      </c>
      <c r="M150" s="231">
        <v>0.20529233531332791</v>
      </c>
      <c r="N150" s="231">
        <v>0.15215597384316781</v>
      </c>
      <c r="O150" s="231">
        <v>0.13406074232292031</v>
      </c>
      <c r="P150" s="231">
        <v>0.14516651185652929</v>
      </c>
      <c r="Q150" s="231">
        <v>0.28411693695433038</v>
      </c>
      <c r="R150" s="231">
        <v>0.27930294227350938</v>
      </c>
      <c r="S150" s="231">
        <v>0.29201884782542009</v>
      </c>
      <c r="T150" s="231">
        <v>0.30029174037660511</v>
      </c>
      <c r="U150" s="231">
        <v>0.29960871508763087</v>
      </c>
      <c r="V150" s="231">
        <v>0.15751688014049239</v>
      </c>
      <c r="W150" s="231">
        <v>0.27224129147088361</v>
      </c>
      <c r="DA150" s="73" t="s">
        <v>1262</v>
      </c>
    </row>
    <row r="151" spans="1:105" ht="12" customHeight="1" x14ac:dyDescent="0.25">
      <c r="A151" s="64" t="s">
        <v>162</v>
      </c>
      <c r="B151" s="231">
        <v>0.81304476345207832</v>
      </c>
      <c r="C151" s="231">
        <v>1.2410517148174549</v>
      </c>
      <c r="D151" s="231">
        <v>1.779865915298656</v>
      </c>
      <c r="E151" s="231">
        <v>1.8483803064874811</v>
      </c>
      <c r="F151" s="231">
        <v>1.751659502224415</v>
      </c>
      <c r="G151" s="231">
        <v>1.036922933543861</v>
      </c>
      <c r="H151" s="231">
        <v>0.81314365595147908</v>
      </c>
      <c r="I151" s="231">
        <v>0.5434569138298998</v>
      </c>
      <c r="J151" s="231">
        <v>0.43872485479555468</v>
      </c>
      <c r="K151" s="231">
        <v>0.67440559374398446</v>
      </c>
      <c r="L151" s="231">
        <v>0.67295640043920757</v>
      </c>
      <c r="M151" s="231">
        <v>0.87217515032710324</v>
      </c>
      <c r="N151" s="231">
        <v>0.75684608101294848</v>
      </c>
      <c r="O151" s="231">
        <v>0.55042832744931092</v>
      </c>
      <c r="P151" s="231">
        <v>0.66526270782084418</v>
      </c>
      <c r="Q151" s="231">
        <v>1.5795292919091619</v>
      </c>
      <c r="R151" s="231">
        <v>2.0401700346995471</v>
      </c>
      <c r="S151" s="231">
        <v>2.0023334395079289</v>
      </c>
      <c r="T151" s="231">
        <v>2.38731504465188</v>
      </c>
      <c r="U151" s="231">
        <v>2.6311566002021478</v>
      </c>
      <c r="V151" s="231">
        <v>2.76785405542241</v>
      </c>
      <c r="W151" s="231">
        <v>3.03901527910064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1.0919555528386121E-2</v>
      </c>
      <c r="L153" s="231">
        <v>4.9039512034369289E-3</v>
      </c>
      <c r="M153" s="231">
        <v>7.7704746013098345E-6</v>
      </c>
      <c r="N153" s="231">
        <v>0</v>
      </c>
      <c r="O153" s="231">
        <v>1.154088473240822E-5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1266</v>
      </c>
    </row>
    <row r="155" spans="1:105" ht="12" customHeight="1" x14ac:dyDescent="0.25">
      <c r="A155" s="60" t="s">
        <v>1038</v>
      </c>
      <c r="B155" s="264">
        <v>2.9353428524934331</v>
      </c>
      <c r="C155" s="264">
        <v>3.395191584313257</v>
      </c>
      <c r="D155" s="264">
        <v>4.2175770037959488</v>
      </c>
      <c r="E155" s="264">
        <v>3.801498840179927</v>
      </c>
      <c r="F155" s="264">
        <v>2.6539077751030442</v>
      </c>
      <c r="G155" s="264">
        <v>2.2964620136448688</v>
      </c>
      <c r="H155" s="264">
        <v>2.909665636918723</v>
      </c>
      <c r="I155" s="264">
        <v>3.3021752365082211</v>
      </c>
      <c r="J155" s="264">
        <v>2.537403496957567</v>
      </c>
      <c r="K155" s="264">
        <v>2.575088078824693</v>
      </c>
      <c r="L155" s="264">
        <v>2.342221922689478</v>
      </c>
      <c r="M155" s="264">
        <v>1.7375424371245951</v>
      </c>
      <c r="N155" s="264">
        <v>1.6239628174112379</v>
      </c>
      <c r="O155" s="264">
        <v>1.838651526139089</v>
      </c>
      <c r="P155" s="264">
        <v>1.9363002648426939</v>
      </c>
      <c r="Q155" s="264">
        <v>3.5329729763636921</v>
      </c>
      <c r="R155" s="264">
        <v>4.1730988321278133</v>
      </c>
      <c r="S155" s="264">
        <v>3.398268596465901</v>
      </c>
      <c r="T155" s="264">
        <v>2.6553588667816181</v>
      </c>
      <c r="U155" s="264">
        <v>3.8757704621479778</v>
      </c>
      <c r="V155" s="264">
        <v>4.4884113788664939</v>
      </c>
      <c r="W155" s="264">
        <v>5.1475919246552051</v>
      </c>
      <c r="DA155" s="72" t="s">
        <v>1267</v>
      </c>
    </row>
    <row r="156" spans="1:105" ht="12" customHeight="1" x14ac:dyDescent="0.25">
      <c r="A156" s="132" t="s">
        <v>1040</v>
      </c>
      <c r="B156" s="318">
        <v>8.7122940918463705</v>
      </c>
      <c r="C156" s="318">
        <v>11.28460266300624</v>
      </c>
      <c r="D156" s="318">
        <v>14.656876010901859</v>
      </c>
      <c r="E156" s="318">
        <v>14.02886999841123</v>
      </c>
      <c r="F156" s="318">
        <v>11.64558120135719</v>
      </c>
      <c r="G156" s="318">
        <v>8.3110499990035684</v>
      </c>
      <c r="H156" s="318">
        <v>8.272612429296025</v>
      </c>
      <c r="I156" s="318">
        <v>7.6695737186454558</v>
      </c>
      <c r="J156" s="318">
        <v>5.9564255817544174</v>
      </c>
      <c r="K156" s="318">
        <v>7.1642515466853158</v>
      </c>
      <c r="L156" s="318">
        <v>6.9473075739979784</v>
      </c>
      <c r="M156" s="318">
        <v>6.8120705131439996</v>
      </c>
      <c r="N156" s="318">
        <v>6.0563560399737506</v>
      </c>
      <c r="O156" s="318">
        <v>5.4835645008002452</v>
      </c>
      <c r="P156" s="318">
        <v>6.1185655351629444</v>
      </c>
      <c r="Q156" s="318">
        <v>12.28916562146112</v>
      </c>
      <c r="R156" s="318">
        <v>12.35795655991857</v>
      </c>
      <c r="S156" s="318">
        <v>12.025820168820619</v>
      </c>
      <c r="T156" s="318">
        <v>10.854821080536921</v>
      </c>
      <c r="U156" s="318">
        <v>12.28057306398998</v>
      </c>
      <c r="V156" s="318">
        <v>12.073154092322881</v>
      </c>
      <c r="W156" s="318">
        <v>13.479506253622381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1</v>
      </c>
      <c r="D178" s="234">
        <f t="shared" si="22"/>
        <v>1.0000000000000002</v>
      </c>
      <c r="E178" s="234">
        <f t="shared" si="22"/>
        <v>1.0000000000000002</v>
      </c>
      <c r="F178" s="234">
        <f t="shared" si="22"/>
        <v>1.0000000000000002</v>
      </c>
      <c r="G178" s="234">
        <f t="shared" si="22"/>
        <v>0.99999999999999989</v>
      </c>
      <c r="H178" s="234">
        <f t="shared" si="22"/>
        <v>1</v>
      </c>
      <c r="I178" s="234">
        <f t="shared" si="22"/>
        <v>1.0000000000000002</v>
      </c>
      <c r="J178" s="234">
        <f t="shared" si="22"/>
        <v>0.99999999999999989</v>
      </c>
      <c r="K178" s="234">
        <f t="shared" si="22"/>
        <v>1.0000000000000002</v>
      </c>
      <c r="L178" s="234">
        <f t="shared" si="22"/>
        <v>0.99999999999999989</v>
      </c>
      <c r="M178" s="234">
        <f t="shared" si="22"/>
        <v>0.99999999999999978</v>
      </c>
      <c r="N178" s="234">
        <f t="shared" si="22"/>
        <v>1</v>
      </c>
      <c r="O178" s="234">
        <f t="shared" si="22"/>
        <v>1</v>
      </c>
      <c r="P178" s="234">
        <f t="shared" si="22"/>
        <v>1</v>
      </c>
      <c r="Q178" s="234">
        <f t="shared" si="22"/>
        <v>0.99999999999999978</v>
      </c>
      <c r="R178" s="234">
        <f t="shared" si="22"/>
        <v>1</v>
      </c>
      <c r="S178" s="234">
        <f t="shared" si="22"/>
        <v>1.0000000000000002</v>
      </c>
      <c r="T178" s="234">
        <f t="shared" si="22"/>
        <v>1</v>
      </c>
      <c r="U178" s="234">
        <f t="shared" si="22"/>
        <v>1</v>
      </c>
      <c r="V178" s="234">
        <f t="shared" si="22"/>
        <v>0.99999999999999978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7.8663784032864566E-3</v>
      </c>
      <c r="C179" s="268">
        <f t="shared" si="23"/>
        <v>7.4386091385981326E-3</v>
      </c>
      <c r="D179" s="268">
        <f t="shared" si="23"/>
        <v>7.0921122401069693E-3</v>
      </c>
      <c r="E179" s="268">
        <f t="shared" si="23"/>
        <v>7.0022935783712898E-3</v>
      </c>
      <c r="F179" s="268">
        <f t="shared" si="23"/>
        <v>6.5757604618629454E-3</v>
      </c>
      <c r="G179" s="268">
        <f t="shared" si="23"/>
        <v>7.5572538928037345E-3</v>
      </c>
      <c r="H179" s="268">
        <f t="shared" si="23"/>
        <v>8.3002297460972648E-3</v>
      </c>
      <c r="I179" s="268">
        <f t="shared" si="23"/>
        <v>8.9367673646429165E-3</v>
      </c>
      <c r="J179" s="268">
        <f t="shared" si="23"/>
        <v>9.218992436551967E-3</v>
      </c>
      <c r="K179" s="268">
        <f t="shared" si="23"/>
        <v>8.4883468028487154E-3</v>
      </c>
      <c r="L179" s="268">
        <f t="shared" si="23"/>
        <v>8.1165750355135964E-3</v>
      </c>
      <c r="M179" s="268">
        <f t="shared" si="23"/>
        <v>7.1120815001806783E-3</v>
      </c>
      <c r="N179" s="268">
        <f t="shared" si="23"/>
        <v>7.2908915383970898E-3</v>
      </c>
      <c r="O179" s="268">
        <f t="shared" si="23"/>
        <v>8.010609190266034E-3</v>
      </c>
      <c r="P179" s="268">
        <f t="shared" si="23"/>
        <v>7.8164449035001485E-3</v>
      </c>
      <c r="Q179" s="268">
        <f t="shared" si="23"/>
        <v>7.0851527323181705E-3</v>
      </c>
      <c r="R179" s="268">
        <f t="shared" si="23"/>
        <v>7.392519326278468E-3</v>
      </c>
      <c r="S179" s="268">
        <f t="shared" si="23"/>
        <v>6.9843278511593533E-3</v>
      </c>
      <c r="T179" s="268">
        <f t="shared" si="23"/>
        <v>6.3123580440261895E-3</v>
      </c>
      <c r="U179" s="268">
        <f t="shared" si="23"/>
        <v>7.0022136864422244E-3</v>
      </c>
      <c r="V179" s="268">
        <f t="shared" si="23"/>
        <v>7.3995077058774368E-3</v>
      </c>
      <c r="W179" s="268">
        <f t="shared" si="23"/>
        <v>7.4839783441404883E-3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1.6605919696920289E-2</v>
      </c>
      <c r="C180" s="269">
        <f t="shared" si="24"/>
        <v>1.5702899057173623E-2</v>
      </c>
      <c r="D180" s="269">
        <f t="shared" si="24"/>
        <v>1.4971444329649688E-2</v>
      </c>
      <c r="E180" s="269">
        <f t="shared" si="24"/>
        <v>1.4781837193099473E-2</v>
      </c>
      <c r="F180" s="269">
        <f t="shared" si="24"/>
        <v>1.3881426061357383E-2</v>
      </c>
      <c r="G180" s="269">
        <f t="shared" si="24"/>
        <v>1.5953358056193554E-2</v>
      </c>
      <c r="H180" s="269">
        <f t="shared" si="24"/>
        <v>1.7521779599630707E-2</v>
      </c>
      <c r="I180" s="269">
        <f t="shared" si="24"/>
        <v>1.8871026524436067E-2</v>
      </c>
      <c r="J180" s="269">
        <f t="shared" si="24"/>
        <v>1.9461287042069918E-2</v>
      </c>
      <c r="K180" s="269">
        <f t="shared" si="24"/>
        <v>1.7918894584174342E-2</v>
      </c>
      <c r="L180" s="269">
        <f t="shared" si="24"/>
        <v>1.713408462494713E-2</v>
      </c>
      <c r="M180" s="269">
        <f t="shared" si="24"/>
        <v>1.5185729012083803E-2</v>
      </c>
      <c r="N180" s="269">
        <f t="shared" si="24"/>
        <v>1.5795770825715681E-2</v>
      </c>
      <c r="O180" s="269">
        <f t="shared" si="24"/>
        <v>1.75761632823692E-2</v>
      </c>
      <c r="P180" s="269">
        <f t="shared" si="24"/>
        <v>1.7224357202978231E-2</v>
      </c>
      <c r="Q180" s="269">
        <f t="shared" si="24"/>
        <v>1.5493258174614352E-2</v>
      </c>
      <c r="R180" s="269">
        <f t="shared" si="24"/>
        <v>1.605467905878032E-2</v>
      </c>
      <c r="S180" s="269">
        <f t="shared" si="24"/>
        <v>1.5075275454159003E-2</v>
      </c>
      <c r="T180" s="269">
        <f t="shared" si="24"/>
        <v>1.3550163453737031E-2</v>
      </c>
      <c r="U180" s="269">
        <f t="shared" si="24"/>
        <v>1.4957206165547101E-2</v>
      </c>
      <c r="V180" s="269">
        <f t="shared" si="24"/>
        <v>1.5736309628117801E-2</v>
      </c>
      <c r="W180" s="269">
        <f t="shared" si="24"/>
        <v>1.585317409761304E-2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9.8856967843858487E-2</v>
      </c>
      <c r="C181" s="269">
        <f t="shared" si="25"/>
        <v>9.3481181137968869E-2</v>
      </c>
      <c r="D181" s="269">
        <f t="shared" si="25"/>
        <v>8.9126746225731884E-2</v>
      </c>
      <c r="E181" s="269">
        <f t="shared" si="25"/>
        <v>8.7997992929135682E-2</v>
      </c>
      <c r="F181" s="269">
        <f t="shared" si="25"/>
        <v>8.2637740927351766E-2</v>
      </c>
      <c r="G181" s="269">
        <f t="shared" si="25"/>
        <v>9.4972192636531588E-2</v>
      </c>
      <c r="H181" s="269">
        <f t="shared" si="25"/>
        <v>0.1043091881727642</v>
      </c>
      <c r="I181" s="269">
        <f t="shared" si="25"/>
        <v>0.11211573214176471</v>
      </c>
      <c r="J181" s="269">
        <f t="shared" si="25"/>
        <v>0.11585530114750631</v>
      </c>
      <c r="K181" s="269">
        <f t="shared" si="25"/>
        <v>0.1066732597793868</v>
      </c>
      <c r="L181" s="269">
        <f t="shared" si="25"/>
        <v>0.10200119497846809</v>
      </c>
      <c r="M181" s="269">
        <f t="shared" si="25"/>
        <v>8.9226137835691291E-2</v>
      </c>
      <c r="N181" s="269">
        <f t="shared" si="25"/>
        <v>9.1332785768963989E-2</v>
      </c>
      <c r="O181" s="269">
        <f t="shared" si="25"/>
        <v>0.10021628346435549</v>
      </c>
      <c r="P181" s="269">
        <f t="shared" si="25"/>
        <v>9.7673049364128239E-2</v>
      </c>
      <c r="Q181" s="269">
        <f t="shared" si="25"/>
        <v>8.8443319877851673E-2</v>
      </c>
      <c r="R181" s="269">
        <f t="shared" si="25"/>
        <v>9.2195358731811311E-2</v>
      </c>
      <c r="S181" s="269">
        <f t="shared" si="25"/>
        <v>8.7033457968658565E-2</v>
      </c>
      <c r="T181" s="269">
        <f t="shared" si="25"/>
        <v>7.8602657342336138E-2</v>
      </c>
      <c r="U181" s="269">
        <f t="shared" si="25"/>
        <v>8.7136337694817156E-2</v>
      </c>
      <c r="V181" s="269">
        <f t="shared" si="25"/>
        <v>9.2027044555613544E-2</v>
      </c>
      <c r="W181" s="269">
        <f t="shared" si="25"/>
        <v>9.3029516842639243E-2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0.116994133146216</v>
      </c>
      <c r="C182" s="269">
        <f t="shared" si="26"/>
        <v>0.11063205751966133</v>
      </c>
      <c r="D182" s="269">
        <f t="shared" si="26"/>
        <v>0.10547871983380974</v>
      </c>
      <c r="E182" s="269">
        <f t="shared" si="26"/>
        <v>0.10414287556960178</v>
      </c>
      <c r="F182" s="269">
        <f t="shared" si="26"/>
        <v>9.7799184780051202E-2</v>
      </c>
      <c r="G182" s="269">
        <f t="shared" si="26"/>
        <v>0.11239662304893096</v>
      </c>
      <c r="H182" s="269">
        <f t="shared" si="26"/>
        <v>0.12344666557781972</v>
      </c>
      <c r="I182" s="269">
        <f t="shared" si="26"/>
        <v>0.13295255126490246</v>
      </c>
      <c r="J182" s="269">
        <f t="shared" si="26"/>
        <v>0.13711112958223687</v>
      </c>
      <c r="K182" s="269">
        <f t="shared" si="26"/>
        <v>0.1262444704705335</v>
      </c>
      <c r="L182" s="269">
        <f t="shared" si="26"/>
        <v>0.12071522773420179</v>
      </c>
      <c r="M182" s="269">
        <f t="shared" si="26"/>
        <v>0.10698842547646334</v>
      </c>
      <c r="N182" s="269">
        <f t="shared" si="26"/>
        <v>0.11119673709776096</v>
      </c>
      <c r="O182" s="269">
        <f t="shared" si="26"/>
        <v>0.12364450255860596</v>
      </c>
      <c r="P182" s="269">
        <f t="shared" si="26"/>
        <v>0.12135122755874519</v>
      </c>
      <c r="Q182" s="269">
        <f t="shared" si="26"/>
        <v>0.10915506896529789</v>
      </c>
      <c r="R182" s="269">
        <f t="shared" si="26"/>
        <v>0.11311046263646933</v>
      </c>
      <c r="S182" s="269">
        <f t="shared" si="26"/>
        <v>0.10621024405091269</v>
      </c>
      <c r="T182" s="269">
        <f t="shared" si="26"/>
        <v>9.5465331411515142E-2</v>
      </c>
      <c r="U182" s="269">
        <f t="shared" si="26"/>
        <v>0.10537840731290284</v>
      </c>
      <c r="V182" s="269">
        <f t="shared" si="26"/>
        <v>0.11086744591469609</v>
      </c>
      <c r="W182" s="269">
        <f t="shared" si="26"/>
        <v>0.11169079430814424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3.848779224219908E-2</v>
      </c>
      <c r="C183" s="270">
        <f t="shared" si="27"/>
        <v>3.7931072887966807E-2</v>
      </c>
      <c r="D183" s="270">
        <f t="shared" si="27"/>
        <v>3.751870993072326E-2</v>
      </c>
      <c r="E183" s="270">
        <f t="shared" si="27"/>
        <v>3.7515549021356197E-2</v>
      </c>
      <c r="F183" s="270">
        <f t="shared" si="27"/>
        <v>3.7556698750049813E-2</v>
      </c>
      <c r="G183" s="270">
        <f t="shared" si="27"/>
        <v>3.803150529275913E-2</v>
      </c>
      <c r="H183" s="270">
        <f t="shared" si="27"/>
        <v>3.9071014752538276E-2</v>
      </c>
      <c r="I183" s="270">
        <f t="shared" si="27"/>
        <v>4.0391188969153682E-2</v>
      </c>
      <c r="J183" s="270">
        <f t="shared" si="27"/>
        <v>4.0699963269734241E-2</v>
      </c>
      <c r="K183" s="270">
        <f t="shared" si="27"/>
        <v>3.8947410560525753E-2</v>
      </c>
      <c r="L183" s="270">
        <f t="shared" si="27"/>
        <v>3.8282193926537166E-2</v>
      </c>
      <c r="M183" s="270">
        <f t="shared" si="27"/>
        <v>3.7349858158017932E-2</v>
      </c>
      <c r="N183" s="270">
        <f t="shared" si="27"/>
        <v>3.8714030454211713E-2</v>
      </c>
      <c r="O183" s="270">
        <f t="shared" si="27"/>
        <v>3.9001680550814669E-2</v>
      </c>
      <c r="P183" s="270">
        <f t="shared" si="27"/>
        <v>3.8401111714385233E-2</v>
      </c>
      <c r="Q183" s="270">
        <f t="shared" si="27"/>
        <v>3.7508105033350843E-2</v>
      </c>
      <c r="R183" s="270">
        <f t="shared" si="27"/>
        <v>3.7840596945739262E-2</v>
      </c>
      <c r="S183" s="270">
        <f t="shared" si="27"/>
        <v>3.7481834496054071E-2</v>
      </c>
      <c r="T183" s="270">
        <f t="shared" si="27"/>
        <v>3.7605585020698142E-2</v>
      </c>
      <c r="U183" s="270">
        <f t="shared" si="27"/>
        <v>3.7611488739620426E-2</v>
      </c>
      <c r="V183" s="270">
        <f t="shared" si="27"/>
        <v>3.7835728201887658E-2</v>
      </c>
      <c r="W183" s="270">
        <f t="shared" si="27"/>
        <v>3.7754938400453734E-2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0.47455096529152713</v>
      </c>
      <c r="C184" s="271">
        <f t="shared" si="28"/>
        <v>0.48736045188598076</v>
      </c>
      <c r="D184" s="271">
        <f t="shared" si="28"/>
        <v>0.49746429182253277</v>
      </c>
      <c r="E184" s="271">
        <f t="shared" si="28"/>
        <v>0.49997773321866523</v>
      </c>
      <c r="F184" s="271">
        <f t="shared" si="28"/>
        <v>0.51141917513581248</v>
      </c>
      <c r="G184" s="271">
        <f t="shared" si="28"/>
        <v>0.48436855616138597</v>
      </c>
      <c r="H184" s="271">
        <f t="shared" si="28"/>
        <v>0.46163520355078469</v>
      </c>
      <c r="I184" s="271">
        <f t="shared" si="28"/>
        <v>0.44336037810269663</v>
      </c>
      <c r="J184" s="271">
        <f t="shared" si="28"/>
        <v>0.43405005414656678</v>
      </c>
      <c r="K184" s="271">
        <f t="shared" si="28"/>
        <v>0.45790829593412258</v>
      </c>
      <c r="L184" s="271">
        <f t="shared" si="28"/>
        <v>0.46970063308963006</v>
      </c>
      <c r="M184" s="271">
        <f t="shared" si="28"/>
        <v>0.49857961487017266</v>
      </c>
      <c r="N184" s="271">
        <f t="shared" si="28"/>
        <v>0.48705336039093317</v>
      </c>
      <c r="O184" s="271">
        <f t="shared" si="28"/>
        <v>0.46667209974478108</v>
      </c>
      <c r="P184" s="271">
        <f t="shared" si="28"/>
        <v>0.47348440241920448</v>
      </c>
      <c r="Q184" s="271">
        <f t="shared" si="28"/>
        <v>0.49632433725215097</v>
      </c>
      <c r="R184" s="271">
        <f t="shared" si="28"/>
        <v>0.4877826326739243</v>
      </c>
      <c r="S184" s="271">
        <f t="shared" si="28"/>
        <v>0.50049993413379568</v>
      </c>
      <c r="T184" s="271">
        <f t="shared" si="28"/>
        <v>0.51898711405673204</v>
      </c>
      <c r="U184" s="271">
        <f t="shared" si="28"/>
        <v>0.50072474596383576</v>
      </c>
      <c r="V184" s="271">
        <f t="shared" si="28"/>
        <v>0.48944613118432018</v>
      </c>
      <c r="W184" s="271">
        <f t="shared" si="28"/>
        <v>0.48811683663353511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0.47411431112496161</v>
      </c>
      <c r="C185" s="320">
        <f t="shared" si="29"/>
        <v>0.48694754272914892</v>
      </c>
      <c r="D185" s="320">
        <f t="shared" si="29"/>
        <v>0.49707061633419125</v>
      </c>
      <c r="E185" s="320">
        <f t="shared" si="29"/>
        <v>0.49958904346719923</v>
      </c>
      <c r="F185" s="320">
        <f t="shared" si="29"/>
        <v>0.51105416177683016</v>
      </c>
      <c r="G185" s="320">
        <f t="shared" si="29"/>
        <v>0.48394906116242847</v>
      </c>
      <c r="H185" s="320">
        <f t="shared" si="29"/>
        <v>0.46117446676489976</v>
      </c>
      <c r="I185" s="320">
        <f t="shared" si="29"/>
        <v>0.44286416274638657</v>
      </c>
      <c r="J185" s="320">
        <f t="shared" si="29"/>
        <v>0.43353831783633856</v>
      </c>
      <c r="K185" s="320">
        <f t="shared" si="29"/>
        <v>0.45743711697365347</v>
      </c>
      <c r="L185" s="320">
        <f t="shared" si="29"/>
        <v>0.46925009077831464</v>
      </c>
      <c r="M185" s="320">
        <f t="shared" si="29"/>
        <v>0.49818030474664537</v>
      </c>
      <c r="N185" s="320">
        <f t="shared" si="29"/>
        <v>0.48663835370459646</v>
      </c>
      <c r="O185" s="320">
        <f t="shared" si="29"/>
        <v>0.46621064527143447</v>
      </c>
      <c r="P185" s="320">
        <f t="shared" si="29"/>
        <v>0.47303148638225118</v>
      </c>
      <c r="Q185" s="320">
        <f t="shared" si="29"/>
        <v>0.49591694062136543</v>
      </c>
      <c r="R185" s="320">
        <f t="shared" si="29"/>
        <v>0.48736047343000183</v>
      </c>
      <c r="S185" s="320">
        <f t="shared" si="29"/>
        <v>0.50010352839660532</v>
      </c>
      <c r="T185" s="320">
        <f t="shared" si="29"/>
        <v>0.51863081127810207</v>
      </c>
      <c r="U185" s="320">
        <f t="shared" si="29"/>
        <v>0.50033144486931236</v>
      </c>
      <c r="V185" s="320">
        <f t="shared" si="29"/>
        <v>0.48903234349349106</v>
      </c>
      <c r="W185" s="320">
        <f t="shared" si="29"/>
        <v>0.48769997598086706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4.3665416656552312E-4</v>
      </c>
      <c r="C186" s="320">
        <f t="shared" si="30"/>
        <v>4.1290915683184557E-4</v>
      </c>
      <c r="D186" s="320">
        <f t="shared" si="30"/>
        <v>3.9367548834152918E-4</v>
      </c>
      <c r="E186" s="320">
        <f t="shared" si="30"/>
        <v>3.8868975146598813E-4</v>
      </c>
      <c r="F186" s="320">
        <f t="shared" si="30"/>
        <v>3.6501335898228376E-4</v>
      </c>
      <c r="G186" s="320">
        <f t="shared" si="30"/>
        <v>4.1949499895754024E-4</v>
      </c>
      <c r="H186" s="320">
        <f t="shared" si="30"/>
        <v>4.6073678588488365E-4</v>
      </c>
      <c r="I186" s="320">
        <f t="shared" si="30"/>
        <v>4.9621535631005789E-4</v>
      </c>
      <c r="J186" s="320">
        <f t="shared" si="30"/>
        <v>5.1173631022818065E-4</v>
      </c>
      <c r="K186" s="320">
        <f t="shared" si="30"/>
        <v>4.7117896046909206E-4</v>
      </c>
      <c r="L186" s="320">
        <f t="shared" si="30"/>
        <v>4.5054231131546289E-4</v>
      </c>
      <c r="M186" s="320">
        <f t="shared" si="30"/>
        <v>3.9931012352728069E-4</v>
      </c>
      <c r="N186" s="320">
        <f t="shared" si="30"/>
        <v>4.1500668633668789E-4</v>
      </c>
      <c r="O186" s="320">
        <f t="shared" si="30"/>
        <v>4.6145447334663281E-4</v>
      </c>
      <c r="P186" s="320">
        <f t="shared" si="30"/>
        <v>4.5291603695326671E-4</v>
      </c>
      <c r="Q186" s="320">
        <f t="shared" si="30"/>
        <v>4.0739663078554893E-4</v>
      </c>
      <c r="R186" s="320">
        <f t="shared" si="30"/>
        <v>4.2215924392244352E-4</v>
      </c>
      <c r="S186" s="320">
        <f t="shared" si="30"/>
        <v>3.9640573719035277E-4</v>
      </c>
      <c r="T186" s="320">
        <f t="shared" si="30"/>
        <v>3.5630277862992829E-4</v>
      </c>
      <c r="U186" s="320">
        <f t="shared" si="30"/>
        <v>3.9330109452335408E-4</v>
      </c>
      <c r="V186" s="320">
        <f t="shared" si="30"/>
        <v>4.1378769082914117E-4</v>
      </c>
      <c r="W186" s="320">
        <f t="shared" si="30"/>
        <v>4.1686065266804679E-4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0.16580572247138944</v>
      </c>
      <c r="C187" s="271">
        <f t="shared" si="31"/>
        <v>0.16939963542911946</v>
      </c>
      <c r="D187" s="271">
        <f t="shared" si="31"/>
        <v>0.17227169126045816</v>
      </c>
      <c r="E187" s="271">
        <f t="shared" si="31"/>
        <v>0.17307439516922682</v>
      </c>
      <c r="F187" s="271">
        <f t="shared" si="31"/>
        <v>0.17678692792132719</v>
      </c>
      <c r="G187" s="271">
        <f t="shared" si="31"/>
        <v>0.16840572054360625</v>
      </c>
      <c r="H187" s="271">
        <f t="shared" si="31"/>
        <v>0.16239526839553667</v>
      </c>
      <c r="I187" s="271">
        <f t="shared" si="31"/>
        <v>0.15485305061148383</v>
      </c>
      <c r="J187" s="271">
        <f t="shared" si="31"/>
        <v>0.15354047838998414</v>
      </c>
      <c r="K187" s="271">
        <f t="shared" si="31"/>
        <v>0.15956836427723409</v>
      </c>
      <c r="L187" s="271">
        <f t="shared" si="31"/>
        <v>0.16225579172066504</v>
      </c>
      <c r="M187" s="271">
        <f t="shared" si="31"/>
        <v>0.16985140341428168</v>
      </c>
      <c r="N187" s="271">
        <f t="shared" si="31"/>
        <v>0.17060985520759819</v>
      </c>
      <c r="O187" s="271">
        <f t="shared" si="31"/>
        <v>0.16273909550756735</v>
      </c>
      <c r="P187" s="271">
        <f t="shared" si="31"/>
        <v>0.16357286498815823</v>
      </c>
      <c r="Q187" s="271">
        <f t="shared" si="31"/>
        <v>0.16979157294514369</v>
      </c>
      <c r="R187" s="271">
        <f t="shared" si="31"/>
        <v>0.16811816798166399</v>
      </c>
      <c r="S187" s="271">
        <f t="shared" si="31"/>
        <v>0.17151109382465832</v>
      </c>
      <c r="T187" s="271">
        <f t="shared" si="31"/>
        <v>0.17748644365937652</v>
      </c>
      <c r="U187" s="271">
        <f t="shared" si="31"/>
        <v>0.17211994855550783</v>
      </c>
      <c r="V187" s="271">
        <f t="shared" si="31"/>
        <v>0.16970386042448668</v>
      </c>
      <c r="W187" s="271">
        <f t="shared" si="31"/>
        <v>0.16872907655431371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0.15696851226293859</v>
      </c>
      <c r="C188" s="320">
        <f t="shared" si="32"/>
        <v>0.16187052040515468</v>
      </c>
      <c r="D188" s="320">
        <f t="shared" si="32"/>
        <v>0.16533994364685445</v>
      </c>
      <c r="E188" s="320">
        <f t="shared" si="32"/>
        <v>0.16646243789098308</v>
      </c>
      <c r="F188" s="320">
        <f t="shared" si="32"/>
        <v>0.17174214334120827</v>
      </c>
      <c r="G188" s="320">
        <f t="shared" si="32"/>
        <v>0.16064277698428561</v>
      </c>
      <c r="H188" s="320">
        <f t="shared" si="32"/>
        <v>0.15097536036571185</v>
      </c>
      <c r="I188" s="320">
        <f t="shared" si="32"/>
        <v>0.13604730945539917</v>
      </c>
      <c r="J188" s="320">
        <f t="shared" si="32"/>
        <v>0.13358309991158537</v>
      </c>
      <c r="K188" s="320">
        <f t="shared" si="32"/>
        <v>0.14594506604204743</v>
      </c>
      <c r="L188" s="320">
        <f t="shared" si="32"/>
        <v>0.1509910426651718</v>
      </c>
      <c r="M188" s="320">
        <f t="shared" si="32"/>
        <v>0.16259414094240757</v>
      </c>
      <c r="N188" s="320">
        <f t="shared" si="32"/>
        <v>0.16221145813499674</v>
      </c>
      <c r="O188" s="320">
        <f t="shared" si="32"/>
        <v>0.15002334940114245</v>
      </c>
      <c r="P188" s="320">
        <f t="shared" si="32"/>
        <v>0.1521408963671419</v>
      </c>
      <c r="Q188" s="320">
        <f t="shared" si="32"/>
        <v>0.16102251588543914</v>
      </c>
      <c r="R188" s="320">
        <f t="shared" si="32"/>
        <v>0.15914541171823038</v>
      </c>
      <c r="S188" s="320">
        <f t="shared" si="32"/>
        <v>0.16418620626809241</v>
      </c>
      <c r="T188" s="320">
        <f t="shared" si="32"/>
        <v>0.17298559278126083</v>
      </c>
      <c r="U188" s="320">
        <f t="shared" si="32"/>
        <v>0.16582030394523098</v>
      </c>
      <c r="V188" s="320">
        <f t="shared" si="32"/>
        <v>0.16262957289224569</v>
      </c>
      <c r="W188" s="320">
        <f t="shared" si="32"/>
        <v>0.16105932657952521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8.8372102084508641E-3</v>
      </c>
      <c r="C189" s="320">
        <f t="shared" si="33"/>
        <v>7.5291150239647784E-3</v>
      </c>
      <c r="D189" s="320">
        <f t="shared" si="33"/>
        <v>6.9317476136036612E-3</v>
      </c>
      <c r="E189" s="320">
        <f t="shared" si="33"/>
        <v>6.6119572782436858E-3</v>
      </c>
      <c r="F189" s="320">
        <f t="shared" si="33"/>
        <v>5.0447845801188619E-3</v>
      </c>
      <c r="G189" s="320">
        <f t="shared" si="33"/>
        <v>7.7629435593206371E-3</v>
      </c>
      <c r="H189" s="320">
        <f t="shared" si="33"/>
        <v>1.1419908029824847E-2</v>
      </c>
      <c r="I189" s="320">
        <f t="shared" si="33"/>
        <v>1.8805741156084653E-2</v>
      </c>
      <c r="J189" s="320">
        <f t="shared" si="33"/>
        <v>1.9957378478398749E-2</v>
      </c>
      <c r="K189" s="320">
        <f t="shared" si="33"/>
        <v>1.3623298235186598E-2</v>
      </c>
      <c r="L189" s="320">
        <f t="shared" si="33"/>
        <v>1.1264749055493193E-2</v>
      </c>
      <c r="M189" s="320">
        <f t="shared" si="33"/>
        <v>7.2572624718740906E-3</v>
      </c>
      <c r="N189" s="320">
        <f t="shared" si="33"/>
        <v>8.3983970726014736E-3</v>
      </c>
      <c r="O189" s="320">
        <f t="shared" si="33"/>
        <v>1.2715746106424867E-2</v>
      </c>
      <c r="P189" s="320">
        <f t="shared" si="33"/>
        <v>1.1431968621016227E-2</v>
      </c>
      <c r="Q189" s="320">
        <f t="shared" si="33"/>
        <v>8.7690570597046495E-3</v>
      </c>
      <c r="R189" s="320">
        <f t="shared" si="33"/>
        <v>8.972756263433591E-3</v>
      </c>
      <c r="S189" s="320">
        <f t="shared" si="33"/>
        <v>7.3248875565659049E-3</v>
      </c>
      <c r="T189" s="320">
        <f t="shared" si="33"/>
        <v>4.5008508781156963E-3</v>
      </c>
      <c r="U189" s="320">
        <f t="shared" si="33"/>
        <v>6.2996446102768604E-3</v>
      </c>
      <c r="V189" s="320">
        <f t="shared" si="33"/>
        <v>7.0742875322409807E-3</v>
      </c>
      <c r="W189" s="320">
        <f t="shared" si="33"/>
        <v>7.6697499747884947E-3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5.0143121131753655E-2</v>
      </c>
      <c r="C190" s="271">
        <f t="shared" si="34"/>
        <v>4.9033943840433906E-2</v>
      </c>
      <c r="D190" s="271">
        <f t="shared" si="34"/>
        <v>4.8407919098238279E-2</v>
      </c>
      <c r="E190" s="271">
        <f t="shared" si="34"/>
        <v>4.8189366438850342E-2</v>
      </c>
      <c r="F190" s="271">
        <f t="shared" si="34"/>
        <v>4.768915718142671E-2</v>
      </c>
      <c r="G190" s="271">
        <f t="shared" si="34"/>
        <v>4.8831774027928154E-2</v>
      </c>
      <c r="H190" s="271">
        <f t="shared" si="34"/>
        <v>5.093907182993658E-2</v>
      </c>
      <c r="I190" s="271">
        <f t="shared" si="34"/>
        <v>5.3655145285732168E-2</v>
      </c>
      <c r="J190" s="271">
        <f t="shared" si="34"/>
        <v>5.4096858673485723E-2</v>
      </c>
      <c r="K190" s="271">
        <f t="shared" si="34"/>
        <v>5.1135480588992428E-2</v>
      </c>
      <c r="L190" s="271">
        <f t="shared" si="34"/>
        <v>5.0129210249357375E-2</v>
      </c>
      <c r="M190" s="271">
        <f t="shared" si="34"/>
        <v>4.7961055998620092E-2</v>
      </c>
      <c r="N190" s="271">
        <f t="shared" si="34"/>
        <v>4.9563820759726235E-2</v>
      </c>
      <c r="O190" s="271">
        <f t="shared" si="34"/>
        <v>5.0889606722209144E-2</v>
      </c>
      <c r="P190" s="271">
        <f t="shared" si="34"/>
        <v>4.9984466464603972E-2</v>
      </c>
      <c r="Q190" s="271">
        <f t="shared" si="34"/>
        <v>4.8560240978319985E-2</v>
      </c>
      <c r="R190" s="271">
        <f t="shared" si="34"/>
        <v>4.8667934780529297E-2</v>
      </c>
      <c r="S190" s="271">
        <f t="shared" si="34"/>
        <v>4.7958778911624401E-2</v>
      </c>
      <c r="T190" s="271">
        <f t="shared" si="34"/>
        <v>4.7366787976159182E-2</v>
      </c>
      <c r="U190" s="271">
        <f t="shared" si="34"/>
        <v>4.7755285112204761E-2</v>
      </c>
      <c r="V190" s="271">
        <f t="shared" si="34"/>
        <v>4.8120036535465913E-2</v>
      </c>
      <c r="W190" s="271">
        <f t="shared" si="34"/>
        <v>4.8148429787733704E-2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1.9557937191655963E-2</v>
      </c>
      <c r="C191" s="320">
        <f t="shared" si="35"/>
        <v>2.1721978796920748E-2</v>
      </c>
      <c r="D191" s="320">
        <f t="shared" si="35"/>
        <v>2.2593784485513111E-2</v>
      </c>
      <c r="E191" s="320">
        <f t="shared" si="35"/>
        <v>2.3546428517465887E-2</v>
      </c>
      <c r="F191" s="320">
        <f t="shared" si="35"/>
        <v>2.622956289316002E-2</v>
      </c>
      <c r="G191" s="320">
        <f t="shared" si="35"/>
        <v>2.2841071634808283E-2</v>
      </c>
      <c r="H191" s="320">
        <f t="shared" si="35"/>
        <v>1.8296197045364823E-2</v>
      </c>
      <c r="I191" s="320">
        <f t="shared" si="35"/>
        <v>1.3450533533550668E-2</v>
      </c>
      <c r="J191" s="320">
        <f t="shared" si="35"/>
        <v>1.3388373573533415E-2</v>
      </c>
      <c r="K191" s="320">
        <f t="shared" si="35"/>
        <v>1.7441352003378957E-2</v>
      </c>
      <c r="L191" s="320">
        <f t="shared" si="35"/>
        <v>1.8897976956269342E-2</v>
      </c>
      <c r="M191" s="320">
        <f t="shared" si="35"/>
        <v>2.3872636839449412E-2</v>
      </c>
      <c r="N191" s="320">
        <f t="shared" si="35"/>
        <v>2.3609882126117875E-2</v>
      </c>
      <c r="O191" s="320">
        <f t="shared" si="35"/>
        <v>1.8934074887277268E-2</v>
      </c>
      <c r="P191" s="320">
        <f t="shared" si="35"/>
        <v>1.9995764732094412E-2</v>
      </c>
      <c r="Q191" s="320">
        <f t="shared" si="35"/>
        <v>2.2180065725202952E-2</v>
      </c>
      <c r="R191" s="320">
        <f t="shared" si="35"/>
        <v>2.2656553340416805E-2</v>
      </c>
      <c r="S191" s="320">
        <f t="shared" si="35"/>
        <v>2.440363455488188E-2</v>
      </c>
      <c r="T191" s="320">
        <f t="shared" si="35"/>
        <v>2.8276702913961314E-2</v>
      </c>
      <c r="U191" s="320">
        <f t="shared" si="35"/>
        <v>2.576664289184526E-2</v>
      </c>
      <c r="V191" s="320">
        <f t="shared" si="35"/>
        <v>2.4818469723487641E-2</v>
      </c>
      <c r="W191" s="320">
        <f t="shared" si="35"/>
        <v>2.4226133898633775E-2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8.1292137061481085E-3</v>
      </c>
      <c r="C192" s="320">
        <f t="shared" si="36"/>
        <v>8.3492536412502483E-3</v>
      </c>
      <c r="D192" s="320">
        <f t="shared" si="36"/>
        <v>8.5228249230434473E-3</v>
      </c>
      <c r="E192" s="320">
        <f t="shared" si="36"/>
        <v>8.5660061388118641E-3</v>
      </c>
      <c r="F192" s="320">
        <f t="shared" si="36"/>
        <v>8.7625882598706337E-3</v>
      </c>
      <c r="G192" s="320">
        <f t="shared" si="36"/>
        <v>8.2978413618107604E-3</v>
      </c>
      <c r="H192" s="320">
        <f t="shared" si="36"/>
        <v>7.9073457775516408E-3</v>
      </c>
      <c r="I192" s="320">
        <f t="shared" si="36"/>
        <v>7.5933953843693395E-3</v>
      </c>
      <c r="J192" s="320">
        <f t="shared" si="36"/>
        <v>7.4334934693980536E-3</v>
      </c>
      <c r="K192" s="320">
        <f t="shared" si="36"/>
        <v>7.8432647860380497E-3</v>
      </c>
      <c r="L192" s="320">
        <f t="shared" si="36"/>
        <v>8.0458112738995176E-3</v>
      </c>
      <c r="M192" s="320">
        <f t="shared" si="36"/>
        <v>8.541851756953333E-3</v>
      </c>
      <c r="N192" s="320">
        <f t="shared" si="36"/>
        <v>8.3439522538059085E-3</v>
      </c>
      <c r="O192" s="320">
        <f t="shared" si="36"/>
        <v>7.9936966224455376E-3</v>
      </c>
      <c r="P192" s="320">
        <f t="shared" si="36"/>
        <v>8.1106474795372505E-3</v>
      </c>
      <c r="Q192" s="320">
        <f t="shared" si="36"/>
        <v>8.5030438782677607E-3</v>
      </c>
      <c r="R192" s="320">
        <f t="shared" si="36"/>
        <v>8.3563337943574172E-3</v>
      </c>
      <c r="S192" s="320">
        <f t="shared" si="36"/>
        <v>8.574827551373343E-3</v>
      </c>
      <c r="T192" s="320">
        <f t="shared" si="36"/>
        <v>8.8924982868982382E-3</v>
      </c>
      <c r="U192" s="320">
        <f t="shared" si="36"/>
        <v>8.5787354311194532E-3</v>
      </c>
      <c r="V192" s="320">
        <f t="shared" si="36"/>
        <v>8.3849998538205184E-3</v>
      </c>
      <c r="W192" s="320">
        <f t="shared" si="36"/>
        <v>8.3621549407033625E-3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2.2455970233949577E-2</v>
      </c>
      <c r="C193" s="320">
        <f t="shared" si="37"/>
        <v>1.8962711402262914E-2</v>
      </c>
      <c r="D193" s="320">
        <f t="shared" si="37"/>
        <v>1.7291309689681726E-2</v>
      </c>
      <c r="E193" s="320">
        <f t="shared" si="37"/>
        <v>1.6076931782572586E-2</v>
      </c>
      <c r="F193" s="320">
        <f t="shared" si="37"/>
        <v>1.2697006028396053E-2</v>
      </c>
      <c r="G193" s="320">
        <f t="shared" si="37"/>
        <v>1.7692861031309105E-2</v>
      </c>
      <c r="H193" s="320">
        <f t="shared" si="37"/>
        <v>2.4735529007020116E-2</v>
      </c>
      <c r="I193" s="320">
        <f t="shared" si="37"/>
        <v>3.2611216367812161E-2</v>
      </c>
      <c r="J193" s="320">
        <f t="shared" si="37"/>
        <v>3.3274991630554258E-2</v>
      </c>
      <c r="K193" s="320">
        <f t="shared" si="37"/>
        <v>2.5850863799575418E-2</v>
      </c>
      <c r="L193" s="320">
        <f t="shared" si="37"/>
        <v>2.3185422019188516E-2</v>
      </c>
      <c r="M193" s="320">
        <f t="shared" si="37"/>
        <v>1.5546567402217354E-2</v>
      </c>
      <c r="N193" s="320">
        <f t="shared" si="37"/>
        <v>1.7609986379802451E-2</v>
      </c>
      <c r="O193" s="320">
        <f t="shared" si="37"/>
        <v>2.3961835212486342E-2</v>
      </c>
      <c r="P193" s="320">
        <f t="shared" si="37"/>
        <v>2.1878054252972314E-2</v>
      </c>
      <c r="Q193" s="320">
        <f t="shared" si="37"/>
        <v>1.7877131374849281E-2</v>
      </c>
      <c r="R193" s="320">
        <f t="shared" si="37"/>
        <v>1.7655047645755068E-2</v>
      </c>
      <c r="S193" s="320">
        <f t="shared" si="37"/>
        <v>1.4980316805369176E-2</v>
      </c>
      <c r="T193" s="320">
        <f t="shared" si="37"/>
        <v>1.0197586775299637E-2</v>
      </c>
      <c r="U193" s="320">
        <f t="shared" si="37"/>
        <v>1.3409906789240051E-2</v>
      </c>
      <c r="V193" s="320">
        <f t="shared" si="37"/>
        <v>1.4916566958157754E-2</v>
      </c>
      <c r="W193" s="320">
        <f t="shared" si="37"/>
        <v>1.5560140948396564E-2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3.0688999772849605E-2</v>
      </c>
      <c r="C194" s="321">
        <f t="shared" si="38"/>
        <v>2.9020149103097023E-2</v>
      </c>
      <c r="D194" s="321">
        <f t="shared" si="38"/>
        <v>2.76683652587493E-2</v>
      </c>
      <c r="E194" s="321">
        <f t="shared" si="38"/>
        <v>2.7317956881693306E-2</v>
      </c>
      <c r="F194" s="321">
        <f t="shared" si="38"/>
        <v>2.5653928780760771E-2</v>
      </c>
      <c r="G194" s="321">
        <f t="shared" si="38"/>
        <v>2.9483016339860543E-2</v>
      </c>
      <c r="H194" s="321">
        <f t="shared" si="38"/>
        <v>3.2381578374892063E-2</v>
      </c>
      <c r="I194" s="321">
        <f t="shared" si="38"/>
        <v>3.4864159735187646E-2</v>
      </c>
      <c r="J194" s="321">
        <f t="shared" si="38"/>
        <v>3.5965935311864095E-2</v>
      </c>
      <c r="K194" s="321">
        <f t="shared" si="38"/>
        <v>3.3115477002181891E-2</v>
      </c>
      <c r="L194" s="321">
        <f t="shared" si="38"/>
        <v>3.1665088640679635E-2</v>
      </c>
      <c r="M194" s="321">
        <f t="shared" si="38"/>
        <v>2.7745693734488392E-2</v>
      </c>
      <c r="N194" s="321">
        <f t="shared" si="38"/>
        <v>2.8442747956692927E-2</v>
      </c>
      <c r="O194" s="321">
        <f t="shared" si="38"/>
        <v>3.1249958979031052E-2</v>
      </c>
      <c r="P194" s="321">
        <f t="shared" si="38"/>
        <v>3.0492075384296401E-2</v>
      </c>
      <c r="Q194" s="321">
        <f t="shared" si="38"/>
        <v>2.7638944040952185E-2</v>
      </c>
      <c r="R194" s="321">
        <f t="shared" si="38"/>
        <v>2.8837647864803678E-2</v>
      </c>
      <c r="S194" s="321">
        <f t="shared" si="38"/>
        <v>2.7245053308977953E-2</v>
      </c>
      <c r="T194" s="321">
        <f t="shared" si="38"/>
        <v>2.4623559035419754E-2</v>
      </c>
      <c r="U194" s="321">
        <f t="shared" si="38"/>
        <v>2.7314366769122012E-2</v>
      </c>
      <c r="V194" s="321">
        <f t="shared" si="38"/>
        <v>2.8863935849534523E-2</v>
      </c>
      <c r="W194" s="321">
        <f t="shared" si="38"/>
        <v>2.9193255031426595E-2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</v>
      </c>
      <c r="C197" s="234">
        <f t="shared" si="39"/>
        <v>1.0000000000000002</v>
      </c>
      <c r="D197" s="234">
        <f t="shared" si="39"/>
        <v>1</v>
      </c>
      <c r="E197" s="234">
        <f t="shared" si="39"/>
        <v>0.99999999999999978</v>
      </c>
      <c r="F197" s="234">
        <f t="shared" si="39"/>
        <v>1</v>
      </c>
      <c r="G197" s="234">
        <f t="shared" si="39"/>
        <v>0.99999999999999989</v>
      </c>
      <c r="H197" s="234">
        <f t="shared" si="39"/>
        <v>1</v>
      </c>
      <c r="I197" s="234">
        <f t="shared" si="39"/>
        <v>0.99999999999999978</v>
      </c>
      <c r="J197" s="234">
        <f t="shared" si="39"/>
        <v>0.99999999999999956</v>
      </c>
      <c r="K197" s="234">
        <f t="shared" si="39"/>
        <v>0.99999999999999978</v>
      </c>
      <c r="L197" s="234">
        <f t="shared" si="39"/>
        <v>0.99999999999999978</v>
      </c>
      <c r="M197" s="234">
        <f t="shared" si="39"/>
        <v>0.99999999999999967</v>
      </c>
      <c r="N197" s="234">
        <f t="shared" si="39"/>
        <v>1.0000000000000004</v>
      </c>
      <c r="O197" s="234">
        <f t="shared" si="39"/>
        <v>1</v>
      </c>
      <c r="P197" s="234">
        <f t="shared" si="39"/>
        <v>1</v>
      </c>
      <c r="Q197" s="234">
        <f t="shared" si="39"/>
        <v>0.99999999999999989</v>
      </c>
      <c r="R197" s="234">
        <f t="shared" si="39"/>
        <v>1.0000000000000002</v>
      </c>
      <c r="S197" s="234">
        <f t="shared" si="39"/>
        <v>1.0000000000000002</v>
      </c>
      <c r="T197" s="234">
        <f t="shared" si="39"/>
        <v>0.99999999999999989</v>
      </c>
      <c r="U197" s="234">
        <f t="shared" si="39"/>
        <v>1</v>
      </c>
      <c r="V197" s="234">
        <f t="shared" si="39"/>
        <v>1.0000000000000002</v>
      </c>
      <c r="W197" s="234">
        <f t="shared" si="39"/>
        <v>0.99999999999999967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6.7391641169237048E-3</v>
      </c>
      <c r="C198" s="268">
        <f t="shared" si="40"/>
        <v>6.4722446853874476E-3</v>
      </c>
      <c r="D198" s="268">
        <f t="shared" si="40"/>
        <v>6.2464026418073094E-3</v>
      </c>
      <c r="E198" s="268">
        <f t="shared" si="40"/>
        <v>6.187201338954916E-3</v>
      </c>
      <c r="F198" s="268">
        <f t="shared" si="40"/>
        <v>5.89431836431515E-3</v>
      </c>
      <c r="G198" s="268">
        <f t="shared" si="40"/>
        <v>6.5536910494973987E-3</v>
      </c>
      <c r="H198" s="268">
        <f t="shared" si="40"/>
        <v>7.0057666713828626E-3</v>
      </c>
      <c r="I198" s="268">
        <f t="shared" si="40"/>
        <v>7.3611872983757641E-3</v>
      </c>
      <c r="J198" s="268">
        <f t="shared" si="40"/>
        <v>7.523738282684914E-3</v>
      </c>
      <c r="K198" s="268">
        <f t="shared" si="40"/>
        <v>7.1227880139512435E-3</v>
      </c>
      <c r="L198" s="268">
        <f t="shared" si="40"/>
        <v>6.902594867738766E-3</v>
      </c>
      <c r="M198" s="268">
        <f t="shared" si="40"/>
        <v>6.3157608094999073E-3</v>
      </c>
      <c r="N198" s="268">
        <f t="shared" si="40"/>
        <v>6.536436037464643E-3</v>
      </c>
      <c r="O198" s="268">
        <f t="shared" si="40"/>
        <v>7.0332693303551816E-3</v>
      </c>
      <c r="P198" s="268">
        <f t="shared" si="40"/>
        <v>6.9025532594069417E-3</v>
      </c>
      <c r="Q198" s="268">
        <f t="shared" si="40"/>
        <v>6.3983720240047845E-3</v>
      </c>
      <c r="R198" s="268">
        <f t="shared" si="40"/>
        <v>5.7677790826092552E-3</v>
      </c>
      <c r="S198" s="268">
        <f t="shared" si="40"/>
        <v>5.7688468180003083E-3</v>
      </c>
      <c r="T198" s="268">
        <f t="shared" si="40"/>
        <v>4.845210947296839E-3</v>
      </c>
      <c r="U198" s="268">
        <f t="shared" si="40"/>
        <v>4.9832904715269612E-3</v>
      </c>
      <c r="V198" s="268">
        <f t="shared" si="40"/>
        <v>4.8462654352301069E-3</v>
      </c>
      <c r="W198" s="268">
        <f t="shared" si="40"/>
        <v>4.8997682711536808E-3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1.4493179532238994E-2</v>
      </c>
      <c r="C199" s="269">
        <f t="shared" si="41"/>
        <v>1.3919145249235943E-2</v>
      </c>
      <c r="D199" s="269">
        <f t="shared" si="41"/>
        <v>1.3433451589496301E-2</v>
      </c>
      <c r="E199" s="269">
        <f t="shared" si="41"/>
        <v>1.330613385455238E-2</v>
      </c>
      <c r="F199" s="269">
        <f t="shared" si="41"/>
        <v>1.267626263317485E-2</v>
      </c>
      <c r="G199" s="269">
        <f t="shared" si="41"/>
        <v>1.4094302992364544E-2</v>
      </c>
      <c r="H199" s="269">
        <f t="shared" si="41"/>
        <v>1.5066532342541813E-2</v>
      </c>
      <c r="I199" s="269">
        <f t="shared" si="41"/>
        <v>1.5830896419020246E-2</v>
      </c>
      <c r="J199" s="269">
        <f t="shared" si="41"/>
        <v>1.6180476954211327E-2</v>
      </c>
      <c r="K199" s="269">
        <f t="shared" si="41"/>
        <v>1.5318197281623506E-2</v>
      </c>
      <c r="L199" s="269">
        <f t="shared" si="41"/>
        <v>1.4844652084554957E-2</v>
      </c>
      <c r="M199" s="269">
        <f t="shared" si="41"/>
        <v>1.3582612577262079E-2</v>
      </c>
      <c r="N199" s="269">
        <f t="shared" si="41"/>
        <v>1.4057194534567285E-2</v>
      </c>
      <c r="O199" s="269">
        <f t="shared" si="41"/>
        <v>1.5125679288243692E-2</v>
      </c>
      <c r="P199" s="269">
        <f t="shared" si="41"/>
        <v>1.4844562602089068E-2</v>
      </c>
      <c r="Q199" s="269">
        <f t="shared" si="41"/>
        <v>1.3875309436695673E-2</v>
      </c>
      <c r="R199" s="269">
        <f t="shared" si="41"/>
        <v>1.2404128508552676E-2</v>
      </c>
      <c r="S199" s="269">
        <f t="shared" si="41"/>
        <v>1.2406424769698277E-2</v>
      </c>
      <c r="T199" s="269">
        <f t="shared" si="41"/>
        <v>1.0574338084901751E-2</v>
      </c>
      <c r="U199" s="269">
        <f t="shared" si="41"/>
        <v>1.0881340569945325E-2</v>
      </c>
      <c r="V199" s="269">
        <f t="shared" si="41"/>
        <v>1.0715365381817337E-2</v>
      </c>
      <c r="W199" s="269">
        <f t="shared" si="41"/>
        <v>1.0850645992426805E-2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9.3225368725867633E-2</v>
      </c>
      <c r="C200" s="269">
        <f t="shared" si="42"/>
        <v>8.9532972756079979E-2</v>
      </c>
      <c r="D200" s="269">
        <f t="shared" si="42"/>
        <v>8.6408815602273661E-2</v>
      </c>
      <c r="E200" s="269">
        <f t="shared" si="42"/>
        <v>8.5589861917260021E-2</v>
      </c>
      <c r="F200" s="269">
        <f t="shared" si="42"/>
        <v>8.1538302579841099E-2</v>
      </c>
      <c r="G200" s="269">
        <f t="shared" si="42"/>
        <v>9.065965066357648E-2</v>
      </c>
      <c r="H200" s="269">
        <f t="shared" si="42"/>
        <v>9.6913381216956598E-2</v>
      </c>
      <c r="I200" s="269">
        <f t="shared" si="42"/>
        <v>0.1018300472053963</v>
      </c>
      <c r="J200" s="269">
        <f t="shared" si="42"/>
        <v>0.10407867554951367</v>
      </c>
      <c r="K200" s="269">
        <f t="shared" si="42"/>
        <v>9.853218105926001E-2</v>
      </c>
      <c r="L200" s="269">
        <f t="shared" si="42"/>
        <v>9.548616720792541E-2</v>
      </c>
      <c r="M200" s="269">
        <f t="shared" si="42"/>
        <v>8.7368272983798984E-2</v>
      </c>
      <c r="N200" s="269">
        <f t="shared" si="42"/>
        <v>9.0420955651670937E-2</v>
      </c>
      <c r="O200" s="269">
        <f t="shared" si="42"/>
        <v>9.7293835747986265E-2</v>
      </c>
      <c r="P200" s="269">
        <f t="shared" si="42"/>
        <v>9.5485591624364999E-2</v>
      </c>
      <c r="Q200" s="269">
        <f t="shared" si="42"/>
        <v>8.836144282620112E-2</v>
      </c>
      <c r="R200" s="269">
        <f t="shared" si="42"/>
        <v>7.9787837538380785E-2</v>
      </c>
      <c r="S200" s="269">
        <f t="shared" si="42"/>
        <v>7.9802607919960161E-2</v>
      </c>
      <c r="T200" s="269">
        <f t="shared" si="42"/>
        <v>6.6914787902486048E-2</v>
      </c>
      <c r="U200" s="269">
        <f t="shared" si="42"/>
        <v>6.872179632731476E-2</v>
      </c>
      <c r="V200" s="269">
        <f t="shared" si="42"/>
        <v>6.6746693900202478E-2</v>
      </c>
      <c r="W200" s="269">
        <f t="shared" si="42"/>
        <v>6.7407398955658102E-2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0.13001484690335033</v>
      </c>
      <c r="C201" s="269">
        <f t="shared" si="43"/>
        <v>0.12486532265603792</v>
      </c>
      <c r="D201" s="269">
        <f t="shared" si="43"/>
        <v>0.12050828100948215</v>
      </c>
      <c r="E201" s="269">
        <f t="shared" si="43"/>
        <v>0.11936614406292761</v>
      </c>
      <c r="F201" s="269">
        <f t="shared" si="43"/>
        <v>0.11371571999731377</v>
      </c>
      <c r="G201" s="269">
        <f t="shared" si="43"/>
        <v>0.12643662087297813</v>
      </c>
      <c r="H201" s="269">
        <f t="shared" si="43"/>
        <v>0.13515825782207297</v>
      </c>
      <c r="I201" s="269">
        <f t="shared" si="43"/>
        <v>0.14201518512092451</v>
      </c>
      <c r="J201" s="269">
        <f t="shared" si="43"/>
        <v>0.14515118848458655</v>
      </c>
      <c r="K201" s="269">
        <f t="shared" si="43"/>
        <v>0.13741588379385269</v>
      </c>
      <c r="L201" s="269">
        <f t="shared" si="43"/>
        <v>0.13316782310008066</v>
      </c>
      <c r="M201" s="269">
        <f t="shared" si="43"/>
        <v>0.12184636855232803</v>
      </c>
      <c r="N201" s="269">
        <f t="shared" si="43"/>
        <v>0.12610372977419632</v>
      </c>
      <c r="O201" s="269">
        <f t="shared" si="43"/>
        <v>0.13568885092437505</v>
      </c>
      <c r="P201" s="269">
        <f t="shared" si="43"/>
        <v>0.13316702037428291</v>
      </c>
      <c r="Q201" s="269">
        <f t="shared" si="43"/>
        <v>0.12447208206699877</v>
      </c>
      <c r="R201" s="269">
        <f t="shared" si="43"/>
        <v>0.11127446985815523</v>
      </c>
      <c r="S201" s="269">
        <f t="shared" si="43"/>
        <v>0.11129506906764067</v>
      </c>
      <c r="T201" s="269">
        <f t="shared" si="43"/>
        <v>9.4657103813161933E-2</v>
      </c>
      <c r="U201" s="269">
        <f t="shared" si="43"/>
        <v>9.7613903502518751E-2</v>
      </c>
      <c r="V201" s="269">
        <f t="shared" si="43"/>
        <v>9.5926831906632357E-2</v>
      </c>
      <c r="W201" s="269">
        <f t="shared" si="43"/>
        <v>9.7338549789556209E-2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4.8833188528480197E-2</v>
      </c>
      <c r="C202" s="270">
        <f t="shared" si="44"/>
        <v>4.8878649600408886E-2</v>
      </c>
      <c r="D202" s="270">
        <f t="shared" si="44"/>
        <v>4.8939908802373533E-2</v>
      </c>
      <c r="E202" s="270">
        <f t="shared" si="44"/>
        <v>4.9093740630959185E-2</v>
      </c>
      <c r="F202" s="270">
        <f t="shared" si="44"/>
        <v>4.9858120050050588E-2</v>
      </c>
      <c r="G202" s="270">
        <f t="shared" si="44"/>
        <v>4.8845701388483015E-2</v>
      </c>
      <c r="H202" s="270">
        <f t="shared" si="44"/>
        <v>4.8840615669882896E-2</v>
      </c>
      <c r="I202" s="270">
        <f t="shared" si="44"/>
        <v>4.9259269113648023E-2</v>
      </c>
      <c r="J202" s="270">
        <f t="shared" si="44"/>
        <v>4.9193205445632063E-2</v>
      </c>
      <c r="K202" s="270">
        <f t="shared" si="44"/>
        <v>4.8402342070653387E-2</v>
      </c>
      <c r="L202" s="270">
        <f t="shared" si="44"/>
        <v>4.8216677280367992E-2</v>
      </c>
      <c r="M202" s="270">
        <f t="shared" si="44"/>
        <v>4.8565511650123259E-2</v>
      </c>
      <c r="N202" s="270">
        <f t="shared" si="44"/>
        <v>4.8351130399638335E-2</v>
      </c>
      <c r="O202" s="270">
        <f t="shared" si="44"/>
        <v>4.8166881398542215E-2</v>
      </c>
      <c r="P202" s="270">
        <f t="shared" si="44"/>
        <v>4.8112677191906622E-2</v>
      </c>
      <c r="Q202" s="270">
        <f t="shared" si="44"/>
        <v>4.8303973787436789E-2</v>
      </c>
      <c r="R202" s="270">
        <f t="shared" si="44"/>
        <v>5.2384315655697164E-2</v>
      </c>
      <c r="S202" s="270">
        <f t="shared" si="44"/>
        <v>5.1182725773382363E-2</v>
      </c>
      <c r="T202" s="270">
        <f t="shared" si="44"/>
        <v>5.4709277560223896E-2</v>
      </c>
      <c r="U202" s="270">
        <f t="shared" si="44"/>
        <v>5.5090595220149412E-2</v>
      </c>
      <c r="V202" s="270">
        <f t="shared" si="44"/>
        <v>5.6962417603422216E-2</v>
      </c>
      <c r="W202" s="270">
        <f t="shared" si="44"/>
        <v>5.6492444938427366E-2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0.29703119919827897</v>
      </c>
      <c r="C203" s="271">
        <f t="shared" si="45"/>
        <v>0.30980527694138404</v>
      </c>
      <c r="D203" s="271">
        <f t="shared" si="45"/>
        <v>0.32009722988277062</v>
      </c>
      <c r="E203" s="271">
        <f t="shared" si="45"/>
        <v>0.32275115166876689</v>
      </c>
      <c r="F203" s="271">
        <f t="shared" si="45"/>
        <v>0.3349012334438381</v>
      </c>
      <c r="G203" s="271">
        <f t="shared" si="45"/>
        <v>0.30688559559063905</v>
      </c>
      <c r="H203" s="271">
        <f t="shared" si="45"/>
        <v>0.28468594319766299</v>
      </c>
      <c r="I203" s="271">
        <f t="shared" si="45"/>
        <v>0.26675951839138723</v>
      </c>
      <c r="J203" s="271">
        <f t="shared" si="45"/>
        <v>0.25883501365209599</v>
      </c>
      <c r="K203" s="271">
        <f t="shared" si="45"/>
        <v>0.28074519945861814</v>
      </c>
      <c r="L203" s="271">
        <f t="shared" si="45"/>
        <v>0.29184719266051623</v>
      </c>
      <c r="M203" s="271">
        <f t="shared" si="45"/>
        <v>0.31980108322783668</v>
      </c>
      <c r="N203" s="271">
        <f t="shared" si="45"/>
        <v>0.30980718682349034</v>
      </c>
      <c r="O203" s="271">
        <f t="shared" si="45"/>
        <v>0.28621807606244981</v>
      </c>
      <c r="P203" s="271">
        <f t="shared" si="45"/>
        <v>0.29265426445258719</v>
      </c>
      <c r="Q203" s="271">
        <f t="shared" si="45"/>
        <v>0.31530668090572894</v>
      </c>
      <c r="R203" s="271">
        <f t="shared" si="45"/>
        <v>0.33310967905229333</v>
      </c>
      <c r="S203" s="271">
        <f t="shared" si="45"/>
        <v>0.33714091042796485</v>
      </c>
      <c r="T203" s="271">
        <f t="shared" si="45"/>
        <v>0.36947094517456325</v>
      </c>
      <c r="U203" s="271">
        <f t="shared" si="45"/>
        <v>0.36179262909276644</v>
      </c>
      <c r="V203" s="271">
        <f t="shared" si="45"/>
        <v>0.36098072527555042</v>
      </c>
      <c r="W203" s="271">
        <f t="shared" si="45"/>
        <v>0.36029316751135321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0.29664862168288908</v>
      </c>
      <c r="C204" s="320">
        <f t="shared" si="46"/>
        <v>0.3094378522507592</v>
      </c>
      <c r="D204" s="320">
        <f t="shared" si="46"/>
        <v>0.31974262608304627</v>
      </c>
      <c r="E204" s="320">
        <f t="shared" si="46"/>
        <v>0.32239990868456209</v>
      </c>
      <c r="F204" s="320">
        <f t="shared" si="46"/>
        <v>0.33456661721612618</v>
      </c>
      <c r="G204" s="320">
        <f t="shared" si="46"/>
        <v>0.30651354724831525</v>
      </c>
      <c r="H204" s="320">
        <f t="shared" si="46"/>
        <v>0.2842882308463926</v>
      </c>
      <c r="I204" s="320">
        <f t="shared" si="46"/>
        <v>0.26634162906593517</v>
      </c>
      <c r="J204" s="320">
        <f t="shared" si="46"/>
        <v>0.2584078964238028</v>
      </c>
      <c r="K204" s="320">
        <f t="shared" si="46"/>
        <v>0.2803408438896266</v>
      </c>
      <c r="L204" s="320">
        <f t="shared" si="46"/>
        <v>0.29145533729857143</v>
      </c>
      <c r="M204" s="320">
        <f t="shared" si="46"/>
        <v>0.31944254201465755</v>
      </c>
      <c r="N204" s="320">
        <f t="shared" si="46"/>
        <v>0.30943611803582899</v>
      </c>
      <c r="O204" s="320">
        <f t="shared" si="46"/>
        <v>0.28581880240494711</v>
      </c>
      <c r="P204" s="320">
        <f t="shared" si="46"/>
        <v>0.29226241145271753</v>
      </c>
      <c r="Q204" s="320">
        <f t="shared" si="46"/>
        <v>0.31494438375318157</v>
      </c>
      <c r="R204" s="320">
        <f t="shared" si="46"/>
        <v>0.33270611790283638</v>
      </c>
      <c r="S204" s="320">
        <f t="shared" si="46"/>
        <v>0.33676711648923768</v>
      </c>
      <c r="T204" s="320">
        <f t="shared" si="46"/>
        <v>0.36911801628584578</v>
      </c>
      <c r="U204" s="320">
        <f t="shared" si="46"/>
        <v>0.36139482261857031</v>
      </c>
      <c r="V204" s="320">
        <f t="shared" si="46"/>
        <v>0.36055591435372764</v>
      </c>
      <c r="W204" s="320">
        <f t="shared" si="46"/>
        <v>0.35986244530752581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3.8257751538986842E-4</v>
      </c>
      <c r="C205" s="320">
        <f t="shared" si="47"/>
        <v>3.6742469062485384E-4</v>
      </c>
      <c r="D205" s="320">
        <f t="shared" si="47"/>
        <v>3.5460379972438095E-4</v>
      </c>
      <c r="E205" s="320">
        <f t="shared" si="47"/>
        <v>3.5124298420480726E-4</v>
      </c>
      <c r="F205" s="320">
        <f t="shared" si="47"/>
        <v>3.3461622771192287E-4</v>
      </c>
      <c r="G205" s="320">
        <f t="shared" si="47"/>
        <v>3.7204834232380454E-4</v>
      </c>
      <c r="H205" s="320">
        <f t="shared" si="47"/>
        <v>3.9771235127039525E-4</v>
      </c>
      <c r="I205" s="320">
        <f t="shared" si="47"/>
        <v>4.1788932545207209E-4</v>
      </c>
      <c r="J205" s="320">
        <f t="shared" si="47"/>
        <v>4.271172282931683E-4</v>
      </c>
      <c r="K205" s="320">
        <f t="shared" si="47"/>
        <v>4.0435556899156151E-4</v>
      </c>
      <c r="L205" s="320">
        <f t="shared" si="47"/>
        <v>3.9185536194477123E-4</v>
      </c>
      <c r="M205" s="320">
        <f t="shared" si="47"/>
        <v>3.585412131791437E-4</v>
      </c>
      <c r="N205" s="320">
        <f t="shared" si="47"/>
        <v>3.7106878766138962E-4</v>
      </c>
      <c r="O205" s="320">
        <f t="shared" si="47"/>
        <v>3.9927365750269515E-4</v>
      </c>
      <c r="P205" s="320">
        <f t="shared" si="47"/>
        <v>3.9185299986960398E-4</v>
      </c>
      <c r="Q205" s="320">
        <f t="shared" si="47"/>
        <v>3.6229715254740513E-4</v>
      </c>
      <c r="R205" s="320">
        <f t="shared" si="47"/>
        <v>4.0356114945693498E-4</v>
      </c>
      <c r="S205" s="320">
        <f t="shared" si="47"/>
        <v>3.7379393872714997E-4</v>
      </c>
      <c r="T205" s="320">
        <f t="shared" si="47"/>
        <v>3.5292888871750136E-4</v>
      </c>
      <c r="U205" s="320">
        <f t="shared" si="47"/>
        <v>3.9780647419613289E-4</v>
      </c>
      <c r="V205" s="320">
        <f t="shared" si="47"/>
        <v>4.2481092182277753E-4</v>
      </c>
      <c r="W205" s="320">
        <f t="shared" si="47"/>
        <v>4.3072220382743158E-4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0.1100207032321424</v>
      </c>
      <c r="C206" s="271">
        <f t="shared" si="48"/>
        <v>0.11416141993514439</v>
      </c>
      <c r="D206" s="271">
        <f t="shared" si="48"/>
        <v>0.1175200573888423</v>
      </c>
      <c r="E206" s="271">
        <f t="shared" si="48"/>
        <v>0.11844874362153626</v>
      </c>
      <c r="F206" s="271">
        <f t="shared" si="48"/>
        <v>0.12273868217515123</v>
      </c>
      <c r="G206" s="271">
        <f t="shared" si="48"/>
        <v>0.11311559739065347</v>
      </c>
      <c r="H206" s="271">
        <f t="shared" si="48"/>
        <v>0.10616530921179432</v>
      </c>
      <c r="I206" s="271">
        <f t="shared" si="48"/>
        <v>9.876519154022774E-2</v>
      </c>
      <c r="J206" s="271">
        <f t="shared" si="48"/>
        <v>9.7054753971452995E-2</v>
      </c>
      <c r="K206" s="271">
        <f t="shared" si="48"/>
        <v>0.10370922758889255</v>
      </c>
      <c r="L206" s="271">
        <f t="shared" si="48"/>
        <v>0.10687681091268188</v>
      </c>
      <c r="M206" s="271">
        <f t="shared" si="48"/>
        <v>0.11550238975314905</v>
      </c>
      <c r="N206" s="271">
        <f t="shared" si="48"/>
        <v>0.11263796798816263</v>
      </c>
      <c r="O206" s="271">
        <f t="shared" si="48"/>
        <v>0.10510900482522317</v>
      </c>
      <c r="P206" s="271">
        <f t="shared" si="48"/>
        <v>0.1071790258010431</v>
      </c>
      <c r="Q206" s="271">
        <f t="shared" si="48"/>
        <v>0.11435540249173259</v>
      </c>
      <c r="R206" s="271">
        <f t="shared" si="48"/>
        <v>0.12171406387576503</v>
      </c>
      <c r="S206" s="271">
        <f t="shared" si="48"/>
        <v>0.12248350550956927</v>
      </c>
      <c r="T206" s="271">
        <f t="shared" si="48"/>
        <v>0.13503819886436214</v>
      </c>
      <c r="U206" s="271">
        <f t="shared" si="48"/>
        <v>0.13184721689688486</v>
      </c>
      <c r="V206" s="271">
        <f t="shared" si="48"/>
        <v>0.1336167354524459</v>
      </c>
      <c r="W206" s="271">
        <f t="shared" si="48"/>
        <v>0.1320350861800782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0.10415675555137521</v>
      </c>
      <c r="C207" s="320">
        <f t="shared" si="49"/>
        <v>0.10908741573310762</v>
      </c>
      <c r="D207" s="320">
        <f t="shared" si="49"/>
        <v>0.1127913676581306</v>
      </c>
      <c r="E207" s="320">
        <f t="shared" si="49"/>
        <v>0.11392364889726193</v>
      </c>
      <c r="F207" s="320">
        <f t="shared" si="49"/>
        <v>0.11923621613593785</v>
      </c>
      <c r="G207" s="320">
        <f t="shared" si="49"/>
        <v>0.10790134460049897</v>
      </c>
      <c r="H207" s="320">
        <f t="shared" si="49"/>
        <v>9.8699586354625585E-2</v>
      </c>
      <c r="I207" s="320">
        <f t="shared" si="49"/>
        <v>8.6770900049021535E-2</v>
      </c>
      <c r="J207" s="320">
        <f t="shared" si="49"/>
        <v>8.4439458783845234E-2</v>
      </c>
      <c r="K207" s="320">
        <f t="shared" si="49"/>
        <v>9.4854955355270956E-2</v>
      </c>
      <c r="L207" s="320">
        <f t="shared" si="49"/>
        <v>9.9456795626845881E-2</v>
      </c>
      <c r="M207" s="320">
        <f t="shared" si="49"/>
        <v>0.1105673044861596</v>
      </c>
      <c r="N207" s="320">
        <f t="shared" si="49"/>
        <v>0.10705524070890104</v>
      </c>
      <c r="O207" s="320">
        <f t="shared" si="49"/>
        <v>9.6896230785352852E-2</v>
      </c>
      <c r="P207" s="320">
        <f t="shared" si="49"/>
        <v>9.9688374708777186E-2</v>
      </c>
      <c r="Q207" s="320">
        <f t="shared" si="49"/>
        <v>0.1084494023755815</v>
      </c>
      <c r="R207" s="320">
        <f t="shared" si="49"/>
        <v>0.11521797459463311</v>
      </c>
      <c r="S207" s="320">
        <f t="shared" si="49"/>
        <v>0.11725248583973476</v>
      </c>
      <c r="T207" s="320">
        <f t="shared" si="49"/>
        <v>0.13161378636610821</v>
      </c>
      <c r="U207" s="320">
        <f t="shared" si="49"/>
        <v>0.12702156701565329</v>
      </c>
      <c r="V207" s="320">
        <f t="shared" si="49"/>
        <v>0.12804677845002052</v>
      </c>
      <c r="W207" s="320">
        <f t="shared" si="49"/>
        <v>0.12603329846464037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5.8639476807671852E-3</v>
      </c>
      <c r="C208" s="320">
        <f t="shared" si="50"/>
        <v>5.0740042020367606E-3</v>
      </c>
      <c r="D208" s="320">
        <f t="shared" si="50"/>
        <v>4.7286897307117475E-3</v>
      </c>
      <c r="E208" s="320">
        <f t="shared" si="50"/>
        <v>4.5250947242743223E-3</v>
      </c>
      <c r="F208" s="320">
        <f t="shared" si="50"/>
        <v>3.5024660392133844E-3</v>
      </c>
      <c r="G208" s="320">
        <f t="shared" si="50"/>
        <v>5.2142527901545112E-3</v>
      </c>
      <c r="H208" s="320">
        <f t="shared" si="50"/>
        <v>7.4657228571687242E-3</v>
      </c>
      <c r="I208" s="320">
        <f t="shared" si="50"/>
        <v>1.1994291491206214E-2</v>
      </c>
      <c r="J208" s="320">
        <f t="shared" si="50"/>
        <v>1.261529518760778E-2</v>
      </c>
      <c r="K208" s="320">
        <f t="shared" si="50"/>
        <v>8.8542722336215612E-3</v>
      </c>
      <c r="L208" s="320">
        <f t="shared" si="50"/>
        <v>7.4200152858360131E-3</v>
      </c>
      <c r="M208" s="320">
        <f t="shared" si="50"/>
        <v>4.9350852669894493E-3</v>
      </c>
      <c r="N208" s="320">
        <f t="shared" si="50"/>
        <v>5.5827272792615791E-3</v>
      </c>
      <c r="O208" s="320">
        <f t="shared" si="50"/>
        <v>8.212774039870311E-3</v>
      </c>
      <c r="P208" s="320">
        <f t="shared" si="50"/>
        <v>7.4906510922659233E-3</v>
      </c>
      <c r="Q208" s="320">
        <f t="shared" si="50"/>
        <v>5.9060001161510842E-3</v>
      </c>
      <c r="R208" s="320">
        <f t="shared" si="50"/>
        <v>6.4960892811319424E-3</v>
      </c>
      <c r="S208" s="320">
        <f t="shared" si="50"/>
        <v>5.2310196698344856E-3</v>
      </c>
      <c r="T208" s="320">
        <f t="shared" si="50"/>
        <v>3.4244124982540196E-3</v>
      </c>
      <c r="U208" s="320">
        <f t="shared" si="50"/>
        <v>4.8256498812315387E-3</v>
      </c>
      <c r="V208" s="320">
        <f t="shared" si="50"/>
        <v>5.5699570024253251E-3</v>
      </c>
      <c r="W208" s="320">
        <f t="shared" si="50"/>
        <v>6.0017877154378441E-3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0.13176903536479997</v>
      </c>
      <c r="C209" s="271">
        <f t="shared" si="51"/>
        <v>0.13114064597858965</v>
      </c>
      <c r="D209" s="271">
        <f t="shared" si="51"/>
        <v>0.13124728086376772</v>
      </c>
      <c r="E209" s="271">
        <f t="shared" si="51"/>
        <v>0.13113316160757832</v>
      </c>
      <c r="F209" s="271">
        <f t="shared" si="51"/>
        <v>0.1318492463542307</v>
      </c>
      <c r="G209" s="271">
        <f t="shared" si="51"/>
        <v>0.13015568002618258</v>
      </c>
      <c r="H209" s="271">
        <f t="shared" si="51"/>
        <v>0.13164978071221045</v>
      </c>
      <c r="I209" s="271">
        <f t="shared" si="51"/>
        <v>0.1348107251078676</v>
      </c>
      <c r="J209" s="271">
        <f t="shared" si="51"/>
        <v>0.13456580507903496</v>
      </c>
      <c r="K209" s="271">
        <f t="shared" si="51"/>
        <v>0.13132475314983785</v>
      </c>
      <c r="L209" s="271">
        <f t="shared" si="51"/>
        <v>0.13071368963080532</v>
      </c>
      <c r="M209" s="271">
        <f t="shared" si="51"/>
        <v>0.12969170869229857</v>
      </c>
      <c r="N209" s="271">
        <f t="shared" si="51"/>
        <v>0.12926206300000923</v>
      </c>
      <c r="O209" s="271">
        <f t="shared" si="51"/>
        <v>0.13016489502769768</v>
      </c>
      <c r="P209" s="271">
        <f t="shared" si="51"/>
        <v>0.12971094890708201</v>
      </c>
      <c r="Q209" s="271">
        <f t="shared" si="51"/>
        <v>0.12995434182891735</v>
      </c>
      <c r="R209" s="271">
        <f t="shared" si="51"/>
        <v>0.13988171935801588</v>
      </c>
      <c r="S209" s="271">
        <f t="shared" si="51"/>
        <v>0.1362173052380134</v>
      </c>
      <c r="T209" s="271">
        <f t="shared" si="51"/>
        <v>0.14340037662705477</v>
      </c>
      <c r="U209" s="271">
        <f t="shared" si="51"/>
        <v>0.1455236086140442</v>
      </c>
      <c r="V209" s="271">
        <f t="shared" si="51"/>
        <v>0.15029166542552916</v>
      </c>
      <c r="W209" s="271">
        <f t="shared" si="51"/>
        <v>0.14965543583586138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4.92605431292958E-2</v>
      </c>
      <c r="C210" s="320">
        <f t="shared" si="52"/>
        <v>5.5565793877065159E-2</v>
      </c>
      <c r="D210" s="320">
        <f t="shared" si="52"/>
        <v>5.8504369982540279E-2</v>
      </c>
      <c r="E210" s="320">
        <f t="shared" si="52"/>
        <v>6.116795017911323E-2</v>
      </c>
      <c r="F210" s="320">
        <f t="shared" si="52"/>
        <v>6.9123163812061975E-2</v>
      </c>
      <c r="G210" s="320">
        <f t="shared" si="52"/>
        <v>5.8234905760912135E-2</v>
      </c>
      <c r="H210" s="320">
        <f t="shared" si="52"/>
        <v>4.5401618397334337E-2</v>
      </c>
      <c r="I210" s="320">
        <f t="shared" si="52"/>
        <v>3.2563037102460481E-2</v>
      </c>
      <c r="J210" s="320">
        <f t="shared" si="52"/>
        <v>3.2123510026676932E-2</v>
      </c>
      <c r="K210" s="320">
        <f t="shared" si="52"/>
        <v>4.3028083357600201E-2</v>
      </c>
      <c r="L210" s="320">
        <f t="shared" si="52"/>
        <v>4.724978549380552E-2</v>
      </c>
      <c r="M210" s="320">
        <f t="shared" si="52"/>
        <v>6.1620251890121207E-2</v>
      </c>
      <c r="N210" s="320">
        <f t="shared" si="52"/>
        <v>5.8535068321243833E-2</v>
      </c>
      <c r="O210" s="320">
        <f t="shared" si="52"/>
        <v>4.6418741782251083E-2</v>
      </c>
      <c r="P210" s="320">
        <f t="shared" si="52"/>
        <v>4.9732215928917814E-2</v>
      </c>
      <c r="Q210" s="320">
        <f t="shared" si="52"/>
        <v>5.670281651249777E-2</v>
      </c>
      <c r="R210" s="320">
        <f t="shared" si="52"/>
        <v>6.2261733028881945E-2</v>
      </c>
      <c r="S210" s="320">
        <f t="shared" si="52"/>
        <v>6.6151721597228694E-2</v>
      </c>
      <c r="T210" s="320">
        <f t="shared" si="52"/>
        <v>8.1662273354795631E-2</v>
      </c>
      <c r="U210" s="320">
        <f t="shared" si="52"/>
        <v>7.4920185732275352E-2</v>
      </c>
      <c r="V210" s="320">
        <f t="shared" si="52"/>
        <v>7.4172921042172393E-2</v>
      </c>
      <c r="W210" s="320">
        <f t="shared" si="52"/>
        <v>7.1958944496479174E-2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2.594867821321591E-2</v>
      </c>
      <c r="C211" s="320">
        <f t="shared" si="53"/>
        <v>2.7067387704322328E-2</v>
      </c>
      <c r="D211" s="320">
        <f t="shared" si="53"/>
        <v>2.7968774869774348E-2</v>
      </c>
      <c r="E211" s="320">
        <f t="shared" si="53"/>
        <v>2.8201214753557191E-2</v>
      </c>
      <c r="F211" s="320">
        <f t="shared" si="53"/>
        <v>2.9265470514492537E-2</v>
      </c>
      <c r="G211" s="320">
        <f t="shared" si="53"/>
        <v>2.6811590630075915E-2</v>
      </c>
      <c r="H211" s="320">
        <f t="shared" si="53"/>
        <v>2.4867480523550981E-2</v>
      </c>
      <c r="I211" s="320">
        <f t="shared" si="53"/>
        <v>2.3297641459475944E-2</v>
      </c>
      <c r="J211" s="320">
        <f t="shared" si="53"/>
        <v>2.2603655847163031E-2</v>
      </c>
      <c r="K211" s="320">
        <f t="shared" si="53"/>
        <v>2.4522191631450013E-2</v>
      </c>
      <c r="L211" s="320">
        <f t="shared" si="53"/>
        <v>2.5494407215447955E-2</v>
      </c>
      <c r="M211" s="320">
        <f t="shared" si="53"/>
        <v>2.7942525683503541E-2</v>
      </c>
      <c r="N211" s="320">
        <f t="shared" si="53"/>
        <v>2.7067236007729513E-2</v>
      </c>
      <c r="O211" s="320">
        <f t="shared" si="53"/>
        <v>2.5001363865499171E-2</v>
      </c>
      <c r="P211" s="320">
        <f t="shared" si="53"/>
        <v>2.5565004231545087E-2</v>
      </c>
      <c r="Q211" s="320">
        <f t="shared" si="53"/>
        <v>2.7549059296850559E-2</v>
      </c>
      <c r="R211" s="320">
        <f t="shared" si="53"/>
        <v>2.9102727476205081E-2</v>
      </c>
      <c r="S211" s="320">
        <f t="shared" si="53"/>
        <v>2.945795429285112E-2</v>
      </c>
      <c r="T211" s="320">
        <f t="shared" si="53"/>
        <v>3.2287777279952488E-2</v>
      </c>
      <c r="U211" s="320">
        <f t="shared" si="53"/>
        <v>3.1612208096068982E-2</v>
      </c>
      <c r="V211" s="320">
        <f t="shared" si="53"/>
        <v>3.1538826461961537E-2</v>
      </c>
      <c r="W211" s="320">
        <f t="shared" si="53"/>
        <v>3.1478166799939054E-2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5.6559814022288248E-2</v>
      </c>
      <c r="C212" s="320">
        <f t="shared" si="54"/>
        <v>4.8507464397202167E-2</v>
      </c>
      <c r="D212" s="320">
        <f t="shared" si="54"/>
        <v>4.4774136011453081E-2</v>
      </c>
      <c r="E212" s="320">
        <f t="shared" si="54"/>
        <v>4.1763996674907898E-2</v>
      </c>
      <c r="F212" s="320">
        <f t="shared" si="54"/>
        <v>3.3460612027676175E-2</v>
      </c>
      <c r="G212" s="320">
        <f t="shared" si="54"/>
        <v>4.5109183635194519E-2</v>
      </c>
      <c r="H212" s="320">
        <f t="shared" si="54"/>
        <v>6.1380681791325151E-2</v>
      </c>
      <c r="I212" s="320">
        <f t="shared" si="54"/>
        <v>7.8950046545931171E-2</v>
      </c>
      <c r="J212" s="320">
        <f t="shared" si="54"/>
        <v>7.9838639205194989E-2</v>
      </c>
      <c r="K212" s="320">
        <f t="shared" si="54"/>
        <v>6.3774478160787615E-2</v>
      </c>
      <c r="L212" s="320">
        <f t="shared" si="54"/>
        <v>5.7969496921551851E-2</v>
      </c>
      <c r="M212" s="320">
        <f t="shared" si="54"/>
        <v>4.0128931118673813E-2</v>
      </c>
      <c r="N212" s="320">
        <f t="shared" si="54"/>
        <v>4.3659758671035886E-2</v>
      </c>
      <c r="O212" s="320">
        <f t="shared" si="54"/>
        <v>5.8744789379947406E-2</v>
      </c>
      <c r="P212" s="320">
        <f t="shared" si="54"/>
        <v>5.4413728746619122E-2</v>
      </c>
      <c r="Q212" s="320">
        <f t="shared" si="54"/>
        <v>4.5702466019569038E-2</v>
      </c>
      <c r="R212" s="320">
        <f t="shared" si="54"/>
        <v>4.851725885292886E-2</v>
      </c>
      <c r="S212" s="320">
        <f t="shared" si="54"/>
        <v>4.0607629347933591E-2</v>
      </c>
      <c r="T212" s="320">
        <f t="shared" si="54"/>
        <v>2.9450325992306632E-2</v>
      </c>
      <c r="U212" s="320">
        <f t="shared" si="54"/>
        <v>3.8991214785699863E-2</v>
      </c>
      <c r="V212" s="320">
        <f t="shared" si="54"/>
        <v>4.4579917921395242E-2</v>
      </c>
      <c r="W212" s="320">
        <f t="shared" si="54"/>
        <v>4.6218324539443134E-2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0.16787331439791797</v>
      </c>
      <c r="C213" s="321">
        <f t="shared" si="55"/>
        <v>0.16122432219773178</v>
      </c>
      <c r="D213" s="321">
        <f t="shared" si="55"/>
        <v>0.15559857221918638</v>
      </c>
      <c r="E213" s="321">
        <f t="shared" si="55"/>
        <v>0.15412386129746411</v>
      </c>
      <c r="F213" s="321">
        <f t="shared" si="55"/>
        <v>0.14682811440208474</v>
      </c>
      <c r="G213" s="321">
        <f t="shared" si="55"/>
        <v>0.16325316002562518</v>
      </c>
      <c r="H213" s="321">
        <f t="shared" si="55"/>
        <v>0.17451441315549504</v>
      </c>
      <c r="I213" s="321">
        <f t="shared" si="55"/>
        <v>0.18336797980315231</v>
      </c>
      <c r="J213" s="321">
        <f t="shared" si="55"/>
        <v>0.18741714258078729</v>
      </c>
      <c r="K213" s="321">
        <f t="shared" si="55"/>
        <v>0.17742942758331032</v>
      </c>
      <c r="L213" s="321">
        <f t="shared" si="55"/>
        <v>0.17194439225532865</v>
      </c>
      <c r="M213" s="321">
        <f t="shared" si="55"/>
        <v>0.15732629175370319</v>
      </c>
      <c r="N213" s="321">
        <f t="shared" si="55"/>
        <v>0.16282333579080055</v>
      </c>
      <c r="O213" s="321">
        <f t="shared" si="55"/>
        <v>0.17519950739512699</v>
      </c>
      <c r="P213" s="321">
        <f t="shared" si="55"/>
        <v>0.17194335578723718</v>
      </c>
      <c r="Q213" s="321">
        <f t="shared" si="55"/>
        <v>0.15897239463228371</v>
      </c>
      <c r="R213" s="321">
        <f t="shared" si="55"/>
        <v>0.1436760070705308</v>
      </c>
      <c r="S213" s="321">
        <f t="shared" si="55"/>
        <v>0.14370260447577074</v>
      </c>
      <c r="T213" s="321">
        <f t="shared" si="55"/>
        <v>0.12038976102594925</v>
      </c>
      <c r="U213" s="321">
        <f t="shared" si="55"/>
        <v>0.12354561930484922</v>
      </c>
      <c r="V213" s="321">
        <f t="shared" si="55"/>
        <v>0.11991329961917027</v>
      </c>
      <c r="W213" s="321">
        <f t="shared" si="55"/>
        <v>0.12102750252548469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</v>
      </c>
      <c r="C217" s="324">
        <f>IF(C$5=0,0,(C$5-C$16)/(CHI_fec!C$5-CHI_fec!C$16))</f>
        <v>0</v>
      </c>
      <c r="D217" s="324">
        <f>IF(D$5=0,0,(D$5-D$16)/(CHI_fec!D$5-CHI_fec!D$16))</f>
        <v>0</v>
      </c>
      <c r="E217" s="324">
        <f>IF(E$5=0,0,(E$5-E$16)/(CHI_fec!E$5-CHI_fec!E$16))</f>
        <v>0</v>
      </c>
      <c r="F217" s="324">
        <f>IF(F$5=0,0,(F$5-F$16)/(CHI_fec!F$5-CHI_fec!F$16))</f>
        <v>0</v>
      </c>
      <c r="G217" s="324">
        <f>IF(G$5=0,0,(G$5-G$16)/(CHI_fec!G$5-CHI_fec!G$16))</f>
        <v>0</v>
      </c>
      <c r="H217" s="324">
        <f>IF(H$5=0,0,(H$5-H$16)/(CHI_fec!H$5-CHI_fec!H$16))</f>
        <v>0</v>
      </c>
      <c r="I217" s="324">
        <f>IF(I$5=0,0,(I$5-I$16)/(CHI_fec!I$5-CHI_fec!I$16))</f>
        <v>0</v>
      </c>
      <c r="J217" s="324">
        <f>IF(J$5=0,0,(J$5-J$16)/(CHI_fec!J$5-CHI_fec!J$16))</f>
        <v>0</v>
      </c>
      <c r="K217" s="324">
        <f>IF(K$5=0,0,(K$5-K$16)/(CHI_fec!K$5-CHI_fec!K$16))</f>
        <v>0</v>
      </c>
      <c r="L217" s="324">
        <f>IF(L$5=0,0,(L$5-L$16)/(CHI_fec!L$5-CHI_fec!L$16))</f>
        <v>0</v>
      </c>
      <c r="M217" s="324">
        <f>IF(M$5=0,0,(M$5-M$16)/(CHI_fec!M$5-CHI_fec!M$16))</f>
        <v>0</v>
      </c>
      <c r="N217" s="324">
        <f>IF(N$5=0,0,(N$5-N$16)/(CHI_fec!N$5-CHI_fec!N$16))</f>
        <v>0</v>
      </c>
      <c r="O217" s="324">
        <f>IF(O$5=0,0,(O$5-O$16)/(CHI_fec!O$5-CHI_fec!O$16))</f>
        <v>0</v>
      </c>
      <c r="P217" s="324">
        <f>IF(P$5=0,0,(P$5-P$16)/(CHI_fec!P$5-CHI_fec!P$16))</f>
        <v>0</v>
      </c>
      <c r="Q217" s="324">
        <f>IF(Q$5=0,0,(Q$5-Q$16)/(CHI_fec!Q$5-CHI_fec!Q$16))</f>
        <v>0</v>
      </c>
      <c r="R217" s="324">
        <f>IF(R$5=0,0,(R$5-R$16)/(CHI_fec!R$5-CHI_fec!R$16))</f>
        <v>0</v>
      </c>
      <c r="S217" s="324">
        <f>IF(S$5=0,0,(S$5-S$16)/(CHI_fec!S$5-CHI_fec!S$16))</f>
        <v>0</v>
      </c>
      <c r="T217" s="324">
        <f>IF(T$5=0,0,(T$5-T$16)/(CHI_fec!T$5-CHI_fec!T$16))</f>
        <v>0</v>
      </c>
      <c r="U217" s="324">
        <f>IF(U$5=0,0,(U$5-U$16)/(CHI_fec!U$5-CHI_fec!U$16))</f>
        <v>0</v>
      </c>
      <c r="V217" s="324">
        <f>IF(V$5=0,0,(V$5-V$16)/(CHI_fec!V$5-CHI_fec!V$16))</f>
        <v>0</v>
      </c>
      <c r="W217" s="324">
        <f>IF(W$5=0,0,(W$5-W$16)/(CHI_fec!W$5-CHI_fec!W$16))</f>
        <v>0</v>
      </c>
      <c r="DA217" s="95"/>
    </row>
    <row r="218" spans="1:105" ht="12" customHeight="1" x14ac:dyDescent="0.25">
      <c r="A218" s="55" t="s">
        <v>92</v>
      </c>
      <c r="B218" s="307">
        <f>IF(B$6=0,0,B$6/CHI_fec!B$6)</f>
        <v>0</v>
      </c>
      <c r="C218" s="307">
        <f>IF(C$6=0,0,C$6/CHI_fec!C$6)</f>
        <v>0</v>
      </c>
      <c r="D218" s="307">
        <f>IF(D$6=0,0,D$6/CHI_fec!D$6)</f>
        <v>0</v>
      </c>
      <c r="E218" s="307">
        <f>IF(E$6=0,0,E$6/CHI_fec!E$6)</f>
        <v>0</v>
      </c>
      <c r="F218" s="307">
        <f>IF(F$6=0,0,F$6/CHI_fec!F$6)</f>
        <v>0</v>
      </c>
      <c r="G218" s="307">
        <f>IF(G$6=0,0,G$6/CHI_fec!G$6)</f>
        <v>0</v>
      </c>
      <c r="H218" s="307">
        <f>IF(H$6=0,0,H$6/CHI_fec!H$6)</f>
        <v>0</v>
      </c>
      <c r="I218" s="307">
        <f>IF(I$6=0,0,I$6/CHI_fec!I$6)</f>
        <v>0</v>
      </c>
      <c r="J218" s="307">
        <f>IF(J$6=0,0,J$6/CHI_fec!J$6)</f>
        <v>0</v>
      </c>
      <c r="K218" s="307">
        <f>IF(K$6=0,0,K$6/CHI_fec!K$6)</f>
        <v>0</v>
      </c>
      <c r="L218" s="307">
        <f>IF(L$6=0,0,L$6/CHI_fec!L$6)</f>
        <v>0</v>
      </c>
      <c r="M218" s="307">
        <f>IF(M$6=0,0,M$6/CHI_fec!M$6)</f>
        <v>0</v>
      </c>
      <c r="N218" s="307">
        <f>IF(N$6=0,0,N$6/CHI_fec!N$6)</f>
        <v>0</v>
      </c>
      <c r="O218" s="307">
        <f>IF(O$6=0,0,O$6/CHI_fec!O$6)</f>
        <v>0</v>
      </c>
      <c r="P218" s="307">
        <f>IF(P$6=0,0,P$6/CHI_fec!P$6)</f>
        <v>0</v>
      </c>
      <c r="Q218" s="307">
        <f>IF(Q$6=0,0,Q$6/CHI_fec!Q$6)</f>
        <v>0</v>
      </c>
      <c r="R218" s="307">
        <f>IF(R$6=0,0,R$6/CHI_fec!R$6)</f>
        <v>0</v>
      </c>
      <c r="S218" s="307">
        <f>IF(S$6=0,0,S$6/CHI_fec!S$6)</f>
        <v>0</v>
      </c>
      <c r="T218" s="307">
        <f>IF(T$6=0,0,T$6/CHI_fec!T$6)</f>
        <v>0</v>
      </c>
      <c r="U218" s="307">
        <f>IF(U$6=0,0,U$6/CHI_fec!U$6)</f>
        <v>0</v>
      </c>
      <c r="V218" s="307">
        <f>IF(V$6=0,0,V$6/CHI_fec!V$6)</f>
        <v>0</v>
      </c>
      <c r="W218" s="307">
        <f>IF(W$6=0,0,W$6/CHI_fec!W$6)</f>
        <v>0</v>
      </c>
      <c r="DA218" s="76"/>
    </row>
    <row r="219" spans="1:105" ht="12" customHeight="1" x14ac:dyDescent="0.25">
      <c r="A219" s="202" t="s">
        <v>93</v>
      </c>
      <c r="B219" s="308">
        <f>IF(B$7=0,0,B$7/CHI_fec!B$7)</f>
        <v>0</v>
      </c>
      <c r="C219" s="308">
        <f>IF(C$7=0,0,C$7/CHI_fec!C$7)</f>
        <v>0</v>
      </c>
      <c r="D219" s="308">
        <f>IF(D$7=0,0,D$7/CHI_fec!D$7)</f>
        <v>0</v>
      </c>
      <c r="E219" s="308">
        <f>IF(E$7=0,0,E$7/CHI_fec!E$7)</f>
        <v>0</v>
      </c>
      <c r="F219" s="308">
        <f>IF(F$7=0,0,F$7/CHI_fec!F$7)</f>
        <v>0</v>
      </c>
      <c r="G219" s="308">
        <f>IF(G$7=0,0,G$7/CHI_fec!G$7)</f>
        <v>0</v>
      </c>
      <c r="H219" s="308">
        <f>IF(H$7=0,0,H$7/CHI_fec!H$7)</f>
        <v>0</v>
      </c>
      <c r="I219" s="308">
        <f>IF(I$7=0,0,I$7/CHI_fec!I$7)</f>
        <v>0</v>
      </c>
      <c r="J219" s="308">
        <f>IF(J$7=0,0,J$7/CHI_fec!J$7)</f>
        <v>0</v>
      </c>
      <c r="K219" s="308">
        <f>IF(K$7=0,0,K$7/CHI_fec!K$7)</f>
        <v>0</v>
      </c>
      <c r="L219" s="308">
        <f>IF(L$7=0,0,L$7/CHI_fec!L$7)</f>
        <v>0</v>
      </c>
      <c r="M219" s="308">
        <f>IF(M$7=0,0,M$7/CHI_fec!M$7)</f>
        <v>0</v>
      </c>
      <c r="N219" s="308">
        <f>IF(N$7=0,0,N$7/CHI_fec!N$7)</f>
        <v>0</v>
      </c>
      <c r="O219" s="308">
        <f>IF(O$7=0,0,O$7/CHI_fec!O$7)</f>
        <v>0</v>
      </c>
      <c r="P219" s="308">
        <f>IF(P$7=0,0,P$7/CHI_fec!P$7)</f>
        <v>0</v>
      </c>
      <c r="Q219" s="308">
        <f>IF(Q$7=0,0,Q$7/CHI_fec!Q$7)</f>
        <v>0</v>
      </c>
      <c r="R219" s="308">
        <f>IF(R$7=0,0,R$7/CHI_fec!R$7)</f>
        <v>0</v>
      </c>
      <c r="S219" s="308">
        <f>IF(S$7=0,0,S$7/CHI_fec!S$7)</f>
        <v>0</v>
      </c>
      <c r="T219" s="308">
        <f>IF(T$7=0,0,T$7/CHI_fec!T$7)</f>
        <v>0</v>
      </c>
      <c r="U219" s="308">
        <f>IF(U$7=0,0,U$7/CHI_fec!U$7)</f>
        <v>0</v>
      </c>
      <c r="V219" s="308">
        <f>IF(V$7=0,0,V$7/CHI_fec!V$7)</f>
        <v>0</v>
      </c>
      <c r="W219" s="308">
        <f>IF(W$7=0,0,W$7/CHI_fec!W$7)</f>
        <v>0</v>
      </c>
      <c r="DA219" s="77"/>
    </row>
    <row r="220" spans="1:105" ht="12" customHeight="1" x14ac:dyDescent="0.25">
      <c r="A220" s="202" t="s">
        <v>94</v>
      </c>
      <c r="B220" s="308">
        <f>IF(B$8=0,0,B$8/CHI_fec!B$8)</f>
        <v>0</v>
      </c>
      <c r="C220" s="308">
        <f>IF(C$8=0,0,C$8/CHI_fec!C$8)</f>
        <v>0</v>
      </c>
      <c r="D220" s="308">
        <f>IF(D$8=0,0,D$8/CHI_fec!D$8)</f>
        <v>0</v>
      </c>
      <c r="E220" s="308">
        <f>IF(E$8=0,0,E$8/CHI_fec!E$8)</f>
        <v>0</v>
      </c>
      <c r="F220" s="308">
        <f>IF(F$8=0,0,F$8/CHI_fec!F$8)</f>
        <v>0</v>
      </c>
      <c r="G220" s="308">
        <f>IF(G$8=0,0,G$8/CHI_fec!G$8)</f>
        <v>0</v>
      </c>
      <c r="H220" s="308">
        <f>IF(H$8=0,0,H$8/CHI_fec!H$8)</f>
        <v>0</v>
      </c>
      <c r="I220" s="308">
        <f>IF(I$8=0,0,I$8/CHI_fec!I$8)</f>
        <v>0</v>
      </c>
      <c r="J220" s="308">
        <f>IF(J$8=0,0,J$8/CHI_fec!J$8)</f>
        <v>0</v>
      </c>
      <c r="K220" s="308">
        <f>IF(K$8=0,0,K$8/CHI_fec!K$8)</f>
        <v>0</v>
      </c>
      <c r="L220" s="308">
        <f>IF(L$8=0,0,L$8/CHI_fec!L$8)</f>
        <v>0</v>
      </c>
      <c r="M220" s="308">
        <f>IF(M$8=0,0,M$8/CHI_fec!M$8)</f>
        <v>0</v>
      </c>
      <c r="N220" s="308">
        <f>IF(N$8=0,0,N$8/CHI_fec!N$8)</f>
        <v>0</v>
      </c>
      <c r="O220" s="308">
        <f>IF(O$8=0,0,O$8/CHI_fec!O$8)</f>
        <v>0</v>
      </c>
      <c r="P220" s="308">
        <f>IF(P$8=0,0,P$8/CHI_fec!P$8)</f>
        <v>0</v>
      </c>
      <c r="Q220" s="308">
        <f>IF(Q$8=0,0,Q$8/CHI_fec!Q$8)</f>
        <v>0</v>
      </c>
      <c r="R220" s="308">
        <f>IF(R$8=0,0,R$8/CHI_fec!R$8)</f>
        <v>0</v>
      </c>
      <c r="S220" s="308">
        <f>IF(S$8=0,0,S$8/CHI_fec!S$8)</f>
        <v>0</v>
      </c>
      <c r="T220" s="308">
        <f>IF(T$8=0,0,T$8/CHI_fec!T$8)</f>
        <v>0</v>
      </c>
      <c r="U220" s="308">
        <f>IF(U$8=0,0,U$8/CHI_fec!U$8)</f>
        <v>0</v>
      </c>
      <c r="V220" s="308">
        <f>IF(V$8=0,0,V$8/CHI_fec!V$8)</f>
        <v>0</v>
      </c>
      <c r="W220" s="308">
        <f>IF(W$8=0,0,W$8/CHI_fec!W$8)</f>
        <v>0</v>
      </c>
      <c r="DA220" s="77"/>
    </row>
    <row r="221" spans="1:105" ht="12" customHeight="1" x14ac:dyDescent="0.25">
      <c r="A221" s="202" t="s">
        <v>95</v>
      </c>
      <c r="B221" s="308">
        <f>IF(B$9=0,0,B$9/CHI_fec!B$9)</f>
        <v>0</v>
      </c>
      <c r="C221" s="308">
        <f>IF(C$9=0,0,C$9/CHI_fec!C$9)</f>
        <v>0</v>
      </c>
      <c r="D221" s="308">
        <f>IF(D$9=0,0,D$9/CHI_fec!D$9)</f>
        <v>0</v>
      </c>
      <c r="E221" s="308">
        <f>IF(E$9=0,0,E$9/CHI_fec!E$9)</f>
        <v>0</v>
      </c>
      <c r="F221" s="308">
        <f>IF(F$9=0,0,F$9/CHI_fec!F$9)</f>
        <v>0</v>
      </c>
      <c r="G221" s="308">
        <f>IF(G$9=0,0,G$9/CHI_fec!G$9)</f>
        <v>0</v>
      </c>
      <c r="H221" s="308">
        <f>IF(H$9=0,0,H$9/CHI_fec!H$9)</f>
        <v>0</v>
      </c>
      <c r="I221" s="308">
        <f>IF(I$9=0,0,I$9/CHI_fec!I$9)</f>
        <v>0</v>
      </c>
      <c r="J221" s="308">
        <f>IF(J$9=0,0,J$9/CHI_fec!J$9)</f>
        <v>0</v>
      </c>
      <c r="K221" s="308">
        <f>IF(K$9=0,0,K$9/CHI_fec!K$9)</f>
        <v>0</v>
      </c>
      <c r="L221" s="308">
        <f>IF(L$9=0,0,L$9/CHI_fec!L$9)</f>
        <v>0</v>
      </c>
      <c r="M221" s="308">
        <f>IF(M$9=0,0,M$9/CHI_fec!M$9)</f>
        <v>0</v>
      </c>
      <c r="N221" s="308">
        <f>IF(N$9=0,0,N$9/CHI_fec!N$9)</f>
        <v>0</v>
      </c>
      <c r="O221" s="308">
        <f>IF(O$9=0,0,O$9/CHI_fec!O$9)</f>
        <v>0</v>
      </c>
      <c r="P221" s="308">
        <f>IF(P$9=0,0,P$9/CHI_fec!P$9)</f>
        <v>0</v>
      </c>
      <c r="Q221" s="308">
        <f>IF(Q$9=0,0,Q$9/CHI_fec!Q$9)</f>
        <v>0</v>
      </c>
      <c r="R221" s="308">
        <f>IF(R$9=0,0,R$9/CHI_fec!R$9)</f>
        <v>0</v>
      </c>
      <c r="S221" s="308">
        <f>IF(S$9=0,0,S$9/CHI_fec!S$9)</f>
        <v>0</v>
      </c>
      <c r="T221" s="308">
        <f>IF(T$9=0,0,T$9/CHI_fec!T$9)</f>
        <v>0</v>
      </c>
      <c r="U221" s="308">
        <f>IF(U$9=0,0,U$9/CHI_fec!U$9)</f>
        <v>0</v>
      </c>
      <c r="V221" s="308">
        <f>IF(V$9=0,0,V$9/CHI_fec!V$9)</f>
        <v>0</v>
      </c>
      <c r="W221" s="308">
        <f>IF(W$9=0,0,W$9/CHI_fec!W$9)</f>
        <v>0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</v>
      </c>
      <c r="C222" s="309">
        <f>IF(C$10=0,0,C$10/CHI_fec!C$10)</f>
        <v>0</v>
      </c>
      <c r="D222" s="309">
        <f>IF(D$10=0,0,D$10/CHI_fec!D$10)</f>
        <v>0</v>
      </c>
      <c r="E222" s="309">
        <f>IF(E$10=0,0,E$10/CHI_fec!E$10)</f>
        <v>0</v>
      </c>
      <c r="F222" s="309">
        <f>IF(F$10=0,0,F$10/CHI_fec!F$10)</f>
        <v>0</v>
      </c>
      <c r="G222" s="309">
        <f>IF(G$10=0,0,G$10/CHI_fec!G$10)</f>
        <v>0</v>
      </c>
      <c r="H222" s="309">
        <f>IF(H$10=0,0,H$10/CHI_fec!H$10)</f>
        <v>0</v>
      </c>
      <c r="I222" s="309">
        <f>IF(I$10=0,0,I$10/CHI_fec!I$10)</f>
        <v>0</v>
      </c>
      <c r="J222" s="309">
        <f>IF(J$10=0,0,J$10/CHI_fec!J$10)</f>
        <v>0</v>
      </c>
      <c r="K222" s="309">
        <f>IF(K$10=0,0,K$10/CHI_fec!K$10)</f>
        <v>0</v>
      </c>
      <c r="L222" s="309">
        <f>IF(L$10=0,0,L$10/CHI_fec!L$10)</f>
        <v>0</v>
      </c>
      <c r="M222" s="309">
        <f>IF(M$10=0,0,M$10/CHI_fec!M$10)</f>
        <v>0</v>
      </c>
      <c r="N222" s="309">
        <f>IF(N$10=0,0,N$10/CHI_fec!N$10)</f>
        <v>0</v>
      </c>
      <c r="O222" s="309">
        <f>IF(O$10=0,0,O$10/CHI_fec!O$10)</f>
        <v>0</v>
      </c>
      <c r="P222" s="309">
        <f>IF(P$10=0,0,P$10/CHI_fec!P$10)</f>
        <v>0</v>
      </c>
      <c r="Q222" s="309">
        <f>IF(Q$10=0,0,Q$10/CHI_fec!Q$10)</f>
        <v>0</v>
      </c>
      <c r="R222" s="309">
        <f>IF(R$10=0,0,R$10/CHI_fec!R$10)</f>
        <v>0</v>
      </c>
      <c r="S222" s="309">
        <f>IF(S$10=0,0,S$10/CHI_fec!S$10)</f>
        <v>0</v>
      </c>
      <c r="T222" s="309">
        <f>IF(T$10=0,0,T$10/CHI_fec!T$10)</f>
        <v>0</v>
      </c>
      <c r="U222" s="309">
        <f>IF(U$10=0,0,U$10/CHI_fec!U$10)</f>
        <v>0</v>
      </c>
      <c r="V222" s="309">
        <f>IF(V$10=0,0,V$10/CHI_fec!V$10)</f>
        <v>0</v>
      </c>
      <c r="W222" s="309">
        <f>IF(W$10=0,0,W$10/CHI_fec!W$10)</f>
        <v>0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0</v>
      </c>
      <c r="C223" s="325">
        <f>IF(C$16=0,0,C$16/CHI_fec!C$16)</f>
        <v>0</v>
      </c>
      <c r="D223" s="325">
        <f>IF(D$16=0,0,D$16/CHI_fec!D$16)</f>
        <v>0</v>
      </c>
      <c r="E223" s="325">
        <f>IF(E$16=0,0,E$16/CHI_fec!E$16)</f>
        <v>0</v>
      </c>
      <c r="F223" s="325">
        <f>IF(F$16=0,0,F$16/CHI_fec!F$16)</f>
        <v>0</v>
      </c>
      <c r="G223" s="325">
        <f>IF(G$16=0,0,G$16/CHI_fec!G$16)</f>
        <v>0</v>
      </c>
      <c r="H223" s="325">
        <f>IF(H$16=0,0,H$16/CHI_fec!H$16)</f>
        <v>0</v>
      </c>
      <c r="I223" s="325">
        <f>IF(I$16=0,0,I$16/CHI_fec!I$16)</f>
        <v>0</v>
      </c>
      <c r="J223" s="325">
        <f>IF(J$16=0,0,J$16/CHI_fec!J$16)</f>
        <v>0</v>
      </c>
      <c r="K223" s="325">
        <f>IF(K$16=0,0,K$16/CHI_fec!K$16)</f>
        <v>0</v>
      </c>
      <c r="L223" s="325">
        <f>IF(L$16=0,0,L$16/CHI_fec!L$16)</f>
        <v>0</v>
      </c>
      <c r="M223" s="325">
        <f>IF(M$16=0,0,M$16/CHI_fec!M$16)</f>
        <v>0</v>
      </c>
      <c r="N223" s="325">
        <f>IF(N$16=0,0,N$16/CHI_fec!N$16)</f>
        <v>0</v>
      </c>
      <c r="O223" s="325">
        <f>IF(O$16=0,0,O$16/CHI_fec!O$16)</f>
        <v>0</v>
      </c>
      <c r="P223" s="325">
        <f>IF(P$16=0,0,P$16/CHI_fec!P$16)</f>
        <v>0</v>
      </c>
      <c r="Q223" s="325">
        <f>IF(Q$16=0,0,Q$16/CHI_fec!Q$16)</f>
        <v>0</v>
      </c>
      <c r="R223" s="325">
        <f>IF(R$16=0,0,R$16/CHI_fec!R$16)</f>
        <v>0</v>
      </c>
      <c r="S223" s="325">
        <f>IF(S$16=0,0,S$16/CHI_fec!S$16)</f>
        <v>0</v>
      </c>
      <c r="T223" s="325">
        <f>IF(T$16=0,0,T$16/CHI_fec!T$16)</f>
        <v>0</v>
      </c>
      <c r="U223" s="325">
        <f>IF(U$16=0,0,U$16/CHI_fec!U$16)</f>
        <v>0</v>
      </c>
      <c r="V223" s="325">
        <f>IF(V$16=0,0,V$16/CHI_fec!V$16)</f>
        <v>0</v>
      </c>
      <c r="W223" s="325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</v>
      </c>
      <c r="C224" s="310">
        <f>IF(C$25=0,0,C$25/CHI_fec!C$25)</f>
        <v>0</v>
      </c>
      <c r="D224" s="310">
        <f>IF(D$25=0,0,D$25/CHI_fec!D$25)</f>
        <v>0</v>
      </c>
      <c r="E224" s="310">
        <f>IF(E$25=0,0,E$25/CHI_fec!E$25)</f>
        <v>0</v>
      </c>
      <c r="F224" s="310">
        <f>IF(F$25=0,0,F$25/CHI_fec!F$25)</f>
        <v>0</v>
      </c>
      <c r="G224" s="310">
        <f>IF(G$25=0,0,G$25/CHI_fec!G$25)</f>
        <v>0</v>
      </c>
      <c r="H224" s="310">
        <f>IF(H$25=0,0,H$25/CHI_fec!H$25)</f>
        <v>0</v>
      </c>
      <c r="I224" s="310">
        <f>IF(I$25=0,0,I$25/CHI_fec!I$25)</f>
        <v>0</v>
      </c>
      <c r="J224" s="310">
        <f>IF(J$25=0,0,J$25/CHI_fec!J$25)</f>
        <v>0</v>
      </c>
      <c r="K224" s="310">
        <f>IF(K$25=0,0,K$25/CHI_fec!K$25)</f>
        <v>0</v>
      </c>
      <c r="L224" s="310">
        <f>IF(L$25=0,0,L$25/CHI_fec!L$25)</f>
        <v>0</v>
      </c>
      <c r="M224" s="310">
        <f>IF(M$25=0,0,M$25/CHI_fec!M$25)</f>
        <v>0</v>
      </c>
      <c r="N224" s="310">
        <f>IF(N$25=0,0,N$25/CHI_fec!N$25)</f>
        <v>0</v>
      </c>
      <c r="O224" s="310">
        <f>IF(O$25=0,0,O$25/CHI_fec!O$25)</f>
        <v>0</v>
      </c>
      <c r="P224" s="310">
        <f>IF(P$25=0,0,P$25/CHI_fec!P$25)</f>
        <v>0</v>
      </c>
      <c r="Q224" s="310">
        <f>IF(Q$25=0,0,Q$25/CHI_fec!Q$25)</f>
        <v>0</v>
      </c>
      <c r="R224" s="310">
        <f>IF(R$25=0,0,R$25/CHI_fec!R$25)</f>
        <v>0</v>
      </c>
      <c r="S224" s="310">
        <f>IF(S$25=0,0,S$25/CHI_fec!S$25)</f>
        <v>0</v>
      </c>
      <c r="T224" s="310">
        <f>IF(T$25=0,0,T$25/CHI_fec!T$25)</f>
        <v>0</v>
      </c>
      <c r="U224" s="310">
        <f>IF(U$25=0,0,U$25/CHI_fec!U$25)</f>
        <v>0</v>
      </c>
      <c r="V224" s="310">
        <f>IF(V$25=0,0,V$25/CHI_fec!V$25)</f>
        <v>0</v>
      </c>
      <c r="W224" s="310">
        <f>IF(W$25=0,0,W$25/CHI_fec!W$25)</f>
        <v>0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</v>
      </c>
      <c r="C225" s="310">
        <f>IF(C$36=0,0,C$36/CHI_fec!C$36)</f>
        <v>0</v>
      </c>
      <c r="D225" s="310">
        <f>IF(D$36=0,0,D$36/CHI_fec!D$36)</f>
        <v>0</v>
      </c>
      <c r="E225" s="310">
        <f>IF(E$36=0,0,E$36/CHI_fec!E$36)</f>
        <v>0</v>
      </c>
      <c r="F225" s="310">
        <f>IF(F$36=0,0,F$36/CHI_fec!F$36)</f>
        <v>0</v>
      </c>
      <c r="G225" s="310">
        <f>IF(G$36=0,0,G$36/CHI_fec!G$36)</f>
        <v>0</v>
      </c>
      <c r="H225" s="310">
        <f>IF(H$36=0,0,H$36/CHI_fec!H$36)</f>
        <v>0</v>
      </c>
      <c r="I225" s="310">
        <f>IF(I$36=0,0,I$36/CHI_fec!I$36)</f>
        <v>0</v>
      </c>
      <c r="J225" s="310">
        <f>IF(J$36=0,0,J$36/CHI_fec!J$36)</f>
        <v>0</v>
      </c>
      <c r="K225" s="310">
        <f>IF(K$36=0,0,K$36/CHI_fec!K$36)</f>
        <v>0</v>
      </c>
      <c r="L225" s="310">
        <f>IF(L$36=0,0,L$36/CHI_fec!L$36)</f>
        <v>0</v>
      </c>
      <c r="M225" s="310">
        <f>IF(M$36=0,0,M$36/CHI_fec!M$36)</f>
        <v>0</v>
      </c>
      <c r="N225" s="310">
        <f>IF(N$36=0,0,N$36/CHI_fec!N$36)</f>
        <v>0</v>
      </c>
      <c r="O225" s="310">
        <f>IF(O$36=0,0,O$36/CHI_fec!O$36)</f>
        <v>0</v>
      </c>
      <c r="P225" s="310">
        <f>IF(P$36=0,0,P$36/CHI_fec!P$36)</f>
        <v>0</v>
      </c>
      <c r="Q225" s="310">
        <f>IF(Q$36=0,0,Q$36/CHI_fec!Q$36)</f>
        <v>0</v>
      </c>
      <c r="R225" s="310">
        <f>IF(R$36=0,0,R$36/CHI_fec!R$36)</f>
        <v>0</v>
      </c>
      <c r="S225" s="310">
        <f>IF(S$36=0,0,S$36/CHI_fec!S$36)</f>
        <v>0</v>
      </c>
      <c r="T225" s="310">
        <f>IF(T$36=0,0,T$36/CHI_fec!T$36)</f>
        <v>0</v>
      </c>
      <c r="U225" s="310">
        <f>IF(U$36=0,0,U$36/CHI_fec!U$36)</f>
        <v>0</v>
      </c>
      <c r="V225" s="310">
        <f>IF(V$36=0,0,V$36/CHI_fec!V$36)</f>
        <v>0</v>
      </c>
      <c r="W225" s="310">
        <f>IF(W$36=0,0,W$36/CHI_fec!W$36)</f>
        <v>0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</v>
      </c>
      <c r="C226" s="310">
        <f>IF(C$44=0,0,C$44/CHI_fec!C$44)</f>
        <v>0</v>
      </c>
      <c r="D226" s="310">
        <f>IF(D$44=0,0,D$44/CHI_fec!D$44)</f>
        <v>0</v>
      </c>
      <c r="E226" s="310">
        <f>IF(E$44=0,0,E$44/CHI_fec!E$44)</f>
        <v>0</v>
      </c>
      <c r="F226" s="310">
        <f>IF(F$44=0,0,F$44/CHI_fec!F$44)</f>
        <v>0</v>
      </c>
      <c r="G226" s="310">
        <f>IF(G$44=0,0,G$44/CHI_fec!G$44)</f>
        <v>0</v>
      </c>
      <c r="H226" s="310">
        <f>IF(H$44=0,0,H$44/CHI_fec!H$44)</f>
        <v>0</v>
      </c>
      <c r="I226" s="310">
        <f>IF(I$44=0,0,I$44/CHI_fec!I$44)</f>
        <v>0</v>
      </c>
      <c r="J226" s="310">
        <f>IF(J$44=0,0,J$44/CHI_fec!J$44)</f>
        <v>0</v>
      </c>
      <c r="K226" s="310">
        <f>IF(K$44=0,0,K$44/CHI_fec!K$44)</f>
        <v>0</v>
      </c>
      <c r="L226" s="310">
        <f>IF(L$44=0,0,L$44/CHI_fec!L$44)</f>
        <v>0</v>
      </c>
      <c r="M226" s="310">
        <f>IF(M$44=0,0,M$44/CHI_fec!M$44)</f>
        <v>0</v>
      </c>
      <c r="N226" s="310">
        <f>IF(N$44=0,0,N$44/CHI_fec!N$44)</f>
        <v>0</v>
      </c>
      <c r="O226" s="310">
        <f>IF(O$44=0,0,O$44/CHI_fec!O$44)</f>
        <v>0</v>
      </c>
      <c r="P226" s="310">
        <f>IF(P$44=0,0,P$44/CHI_fec!P$44)</f>
        <v>0</v>
      </c>
      <c r="Q226" s="310">
        <f>IF(Q$44=0,0,Q$44/CHI_fec!Q$44)</f>
        <v>0</v>
      </c>
      <c r="R226" s="310">
        <f>IF(R$44=0,0,R$44/CHI_fec!R$44)</f>
        <v>0</v>
      </c>
      <c r="S226" s="310">
        <f>IF(S$44=0,0,S$44/CHI_fec!S$44)</f>
        <v>0</v>
      </c>
      <c r="T226" s="310">
        <f>IF(T$44=0,0,T$44/CHI_fec!T$44)</f>
        <v>0</v>
      </c>
      <c r="U226" s="310">
        <f>IF(U$44=0,0,U$44/CHI_fec!U$44)</f>
        <v>0</v>
      </c>
      <c r="V226" s="310">
        <f>IF(V$44=0,0,V$44/CHI_fec!V$44)</f>
        <v>0</v>
      </c>
      <c r="W226" s="310">
        <f>IF(W$44=0,0,W$44/CHI_fec!W$44)</f>
        <v>0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</v>
      </c>
      <c r="C227" s="311">
        <f>IF(C$58=0,0,C$58/CHI_fec!C$58)</f>
        <v>0</v>
      </c>
      <c r="D227" s="311">
        <f>IF(D$58=0,0,D$58/CHI_fec!D$58)</f>
        <v>0</v>
      </c>
      <c r="E227" s="311">
        <f>IF(E$58=0,0,E$58/CHI_fec!E$58)</f>
        <v>0</v>
      </c>
      <c r="F227" s="311">
        <f>IF(F$58=0,0,F$58/CHI_fec!F$58)</f>
        <v>0</v>
      </c>
      <c r="G227" s="311">
        <f>IF(G$58=0,0,G$58/CHI_fec!G$58)</f>
        <v>0</v>
      </c>
      <c r="H227" s="311">
        <f>IF(H$58=0,0,H$58/CHI_fec!H$58)</f>
        <v>0</v>
      </c>
      <c r="I227" s="311">
        <f>IF(I$58=0,0,I$58/CHI_fec!I$58)</f>
        <v>0</v>
      </c>
      <c r="J227" s="311">
        <f>IF(J$58=0,0,J$58/CHI_fec!J$58)</f>
        <v>0</v>
      </c>
      <c r="K227" s="311">
        <f>IF(K$58=0,0,K$58/CHI_fec!K$58)</f>
        <v>0</v>
      </c>
      <c r="L227" s="311">
        <f>IF(L$58=0,0,L$58/CHI_fec!L$58)</f>
        <v>0</v>
      </c>
      <c r="M227" s="311">
        <f>IF(M$58=0,0,M$58/CHI_fec!M$58)</f>
        <v>0</v>
      </c>
      <c r="N227" s="311">
        <f>IF(N$58=0,0,N$58/CHI_fec!N$58)</f>
        <v>0</v>
      </c>
      <c r="O227" s="311">
        <f>IF(O$58=0,0,O$58/CHI_fec!O$58)</f>
        <v>0</v>
      </c>
      <c r="P227" s="311">
        <f>IF(P$58=0,0,P$58/CHI_fec!P$58)</f>
        <v>0</v>
      </c>
      <c r="Q227" s="311">
        <f>IF(Q$58=0,0,Q$58/CHI_fec!Q$58)</f>
        <v>0</v>
      </c>
      <c r="R227" s="311">
        <f>IF(R$58=0,0,R$58/CHI_fec!R$58)</f>
        <v>0</v>
      </c>
      <c r="S227" s="311">
        <f>IF(S$58=0,0,S$58/CHI_fec!S$58)</f>
        <v>0</v>
      </c>
      <c r="T227" s="311">
        <f>IF(T$58=0,0,T$58/CHI_fec!T$58)</f>
        <v>0</v>
      </c>
      <c r="U227" s="311">
        <f>IF(U$58=0,0,U$58/CHI_fec!U$58)</f>
        <v>0</v>
      </c>
      <c r="V227" s="311">
        <f>IF(V$58=0,0,V$58/CHI_fec!V$58)</f>
        <v>0</v>
      </c>
      <c r="W227" s="311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0.57252755950604028</v>
      </c>
      <c r="C229" s="324">
        <f>IF(C$61=0,0,C$61/CHI_fec!C$61)</f>
        <v>0.57625555491486591</v>
      </c>
      <c r="D229" s="324">
        <f>IF(D$61=0,0,D$61/CHI_fec!D$61)</f>
        <v>0.57880924602350259</v>
      </c>
      <c r="E229" s="324">
        <f>IF(E$61=0,0,E$61/CHI_fec!E$61)</f>
        <v>0.58141203360787475</v>
      </c>
      <c r="F229" s="324">
        <f>IF(F$61=0,0,F$61/CHI_fec!F$61)</f>
        <v>0.58406923135949229</v>
      </c>
      <c r="G229" s="324">
        <f>IF(G$61=0,0,G$61/CHI_fec!G$61)</f>
        <v>0.58085615073643559</v>
      </c>
      <c r="H229" s="324">
        <f>IF(H$61=0,0,H$61/CHI_fec!H$61)</f>
        <v>0.57609838028756333</v>
      </c>
      <c r="I229" s="324">
        <f>IF(I$61=0,0,I$61/CHI_fec!I$61)</f>
        <v>0.57973106965214327</v>
      </c>
      <c r="J229" s="324">
        <f>IF(J$61=0,0,J$61/CHI_fec!J$61)</f>
        <v>0.58191548126436188</v>
      </c>
      <c r="K229" s="324">
        <f>IF(K$61=0,0,K$61/CHI_fec!K$61)</f>
        <v>0.58561986552334799</v>
      </c>
      <c r="L229" s="324">
        <f>IF(L$61=0,0,L$61/CHI_fec!L$61)</f>
        <v>0.58647148352200296</v>
      </c>
      <c r="M229" s="324">
        <f>IF(M$61=0,0,M$61/CHI_fec!M$61)</f>
        <v>0.60619180829064634</v>
      </c>
      <c r="N229" s="324">
        <f>IF(N$61=0,0,N$61/CHI_fec!N$61)</f>
        <v>0.62537972951474141</v>
      </c>
      <c r="O229" s="324">
        <f>IF(O$61=0,0,O$61/CHI_fec!O$61)</f>
        <v>0.63139143569509315</v>
      </c>
      <c r="P229" s="324">
        <f>IF(P$61=0,0,P$61/CHI_fec!P$61)</f>
        <v>0.63724325341544152</v>
      </c>
      <c r="Q229" s="324">
        <f>IF(Q$61=0,0,Q$61/CHI_fec!Q$61)</f>
        <v>0.64247602155573202</v>
      </c>
      <c r="R229" s="324">
        <f>IF(R$61=0,0,R$61/CHI_fec!R$61)</f>
        <v>0.64382122785044704</v>
      </c>
      <c r="S229" s="324">
        <f>IF(S$61=0,0,S$61/CHI_fec!S$61)</f>
        <v>0.646762233271582</v>
      </c>
      <c r="T229" s="324">
        <f>IF(T$61=0,0,T$61/CHI_fec!T$61)</f>
        <v>0.65075611369981201</v>
      </c>
      <c r="U229" s="324">
        <f>IF(U$61=0,0,U$61/CHI_fec!U$61)</f>
        <v>0.64794900580208381</v>
      </c>
      <c r="V229" s="324">
        <f>IF(V$61=0,0,V$61/CHI_fec!V$61)</f>
        <v>0.64775454847211378</v>
      </c>
      <c r="W229" s="324">
        <f>IF(W$61=0,0,W$61/CHI_fec!W$61)</f>
        <v>0.64791029135251843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0.48308162032164081</v>
      </c>
      <c r="C230" s="307">
        <f>IF(C$62=0,0,C$62/CHI_fec!C$62)</f>
        <v>0.48308162032164076</v>
      </c>
      <c r="D230" s="307">
        <f>IF(D$62=0,0,D$62/CHI_fec!D$62)</f>
        <v>0.48308162032164081</v>
      </c>
      <c r="E230" s="307">
        <f>IF(E$62=0,0,E$62/CHI_fec!E$62)</f>
        <v>0.48308162032164081</v>
      </c>
      <c r="F230" s="307">
        <f>IF(F$62=0,0,F$62/CHI_fec!F$62)</f>
        <v>0.48308162032164087</v>
      </c>
      <c r="G230" s="307">
        <f>IF(G$62=0,0,G$62/CHI_fec!G$62)</f>
        <v>0.48308162032164081</v>
      </c>
      <c r="H230" s="307">
        <f>IF(H$62=0,0,H$62/CHI_fec!H$62)</f>
        <v>0.48308162032164065</v>
      </c>
      <c r="I230" s="307">
        <f>IF(I$62=0,0,I$62/CHI_fec!I$62)</f>
        <v>0.48977345828947672</v>
      </c>
      <c r="J230" s="307">
        <f>IF(J$62=0,0,J$62/CHI_fec!J$62)</f>
        <v>0.48991667195827643</v>
      </c>
      <c r="K230" s="307">
        <f>IF(K$62=0,0,K$62/CHI_fec!K$62)</f>
        <v>0.48991667195827626</v>
      </c>
      <c r="L230" s="307">
        <f>IF(L$62=0,0,L$62/CHI_fec!L$62)</f>
        <v>0.48991667195827637</v>
      </c>
      <c r="M230" s="307">
        <f>IF(M$62=0,0,M$62/CHI_fec!M$62)</f>
        <v>0.49592500476244877</v>
      </c>
      <c r="N230" s="307">
        <f>IF(N$62=0,0,N$62/CHI_fec!N$62)</f>
        <v>0.50133250428620357</v>
      </c>
      <c r="O230" s="307">
        <f>IF(O$62=0,0,O$62/CHI_fec!O$62)</f>
        <v>0.50619925385758335</v>
      </c>
      <c r="P230" s="307">
        <f>IF(P$62=0,0,P$62/CHI_fec!P$62)</f>
        <v>0.51057932847182508</v>
      </c>
      <c r="Q230" s="307">
        <f>IF(Q$62=0,0,Q$62/CHI_fec!Q$62)</f>
        <v>0.51452139562464261</v>
      </c>
      <c r="R230" s="307">
        <f>IF(R$62=0,0,R$62/CHI_fec!R$62)</f>
        <v>0.51806925606217835</v>
      </c>
      <c r="S230" s="307">
        <f>IF(S$62=0,0,S$62/CHI_fec!S$62)</f>
        <v>0.52126233045596038</v>
      </c>
      <c r="T230" s="307">
        <f>IF(T$62=0,0,T$62/CHI_fec!T$62)</f>
        <v>0.52413609741036449</v>
      </c>
      <c r="U230" s="307">
        <f>IF(U$62=0,0,U$62/CHI_fec!U$62)</f>
        <v>0.52672248766932794</v>
      </c>
      <c r="V230" s="307">
        <f>IF(V$62=0,0,V$62/CHI_fec!V$62)</f>
        <v>0.52905023890239522</v>
      </c>
      <c r="W230" s="307">
        <f>IF(W$62=0,0,W$62/CHI_fec!W$62)</f>
        <v>0.53114521501215584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0.1284999868007981</v>
      </c>
      <c r="C231" s="308">
        <f>IF(C$63=0,0,C$63/CHI_fec!C$63)</f>
        <v>0.12849998680079791</v>
      </c>
      <c r="D231" s="308">
        <f>IF(D$63=0,0,D$63/CHI_fec!D$63)</f>
        <v>0.12849998680079802</v>
      </c>
      <c r="E231" s="308">
        <f>IF(E$63=0,0,E$63/CHI_fec!E$63)</f>
        <v>0.12849998680079799</v>
      </c>
      <c r="F231" s="308">
        <f>IF(F$63=0,0,F$63/CHI_fec!F$63)</f>
        <v>0.12849998680079799</v>
      </c>
      <c r="G231" s="308">
        <f>IF(G$63=0,0,G$63/CHI_fec!G$63)</f>
        <v>0.12849998680079805</v>
      </c>
      <c r="H231" s="308">
        <f>IF(H$63=0,0,H$63/CHI_fec!H$63)</f>
        <v>0.12849998680079802</v>
      </c>
      <c r="I231" s="308">
        <f>IF(I$63=0,0,I$63/CHI_fec!I$63)</f>
        <v>0.13031811443832989</v>
      </c>
      <c r="J231" s="308">
        <f>IF(J$63=0,0,J$63/CHI_fec!J$63)</f>
        <v>0.13031811443832991</v>
      </c>
      <c r="K231" s="308">
        <f>IF(K$63=0,0,K$63/CHI_fec!K$63)</f>
        <v>0.13031811443832989</v>
      </c>
      <c r="L231" s="308">
        <f>IF(L$63=0,0,L$63/CHI_fec!L$63)</f>
        <v>0.13031811443832983</v>
      </c>
      <c r="M231" s="308">
        <f>IF(M$63=0,0,M$63/CHI_fec!M$63)</f>
        <v>0.13342874348222691</v>
      </c>
      <c r="N231" s="308">
        <f>IF(N$63=0,0,N$63/CHI_fec!N$63)</f>
        <v>0.1368612552892618</v>
      </c>
      <c r="O231" s="308">
        <f>IF(O$63=0,0,O$63/CHI_fec!O$63)</f>
        <v>0.13995051591559293</v>
      </c>
      <c r="P231" s="308">
        <f>IF(P$63=0,0,P$63/CHI_fec!P$63)</f>
        <v>0.14177232099319034</v>
      </c>
      <c r="Q231" s="308">
        <f>IF(Q$63=0,0,Q$63/CHI_fec!Q$63)</f>
        <v>0.14177232099319037</v>
      </c>
      <c r="R231" s="308">
        <f>IF(R$63=0,0,R$63/CHI_fec!R$63)</f>
        <v>0.14177232099319043</v>
      </c>
      <c r="S231" s="308">
        <f>IF(S$63=0,0,S$63/CHI_fec!S$63)</f>
        <v>0.14177232099319043</v>
      </c>
      <c r="T231" s="308">
        <f>IF(T$63=0,0,T$63/CHI_fec!T$63)</f>
        <v>0.1417723209931904</v>
      </c>
      <c r="U231" s="308">
        <f>IF(U$63=0,0,U$63/CHI_fec!U$63)</f>
        <v>0.14177232099319045</v>
      </c>
      <c r="V231" s="308">
        <f>IF(V$63=0,0,V$63/CHI_fec!V$63)</f>
        <v>0.14177232099319043</v>
      </c>
      <c r="W231" s="308">
        <f>IF(W$63=0,0,W$63/CHI_fec!W$63)</f>
        <v>0.14177232099319043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0.68339074872223604</v>
      </c>
      <c r="C232" s="308">
        <f>IF(C$64=0,0,C$64/CHI_fec!C$64)</f>
        <v>0.68339074872223637</v>
      </c>
      <c r="D232" s="308">
        <f>IF(D$64=0,0,D$64/CHI_fec!D$64)</f>
        <v>0.68339074872223615</v>
      </c>
      <c r="E232" s="308">
        <f>IF(E$64=0,0,E$64/CHI_fec!E$64)</f>
        <v>0.68339074872223615</v>
      </c>
      <c r="F232" s="308">
        <f>IF(F$64=0,0,F$64/CHI_fec!F$64)</f>
        <v>0.68339074872223615</v>
      </c>
      <c r="G232" s="308">
        <f>IF(G$64=0,0,G$64/CHI_fec!G$64)</f>
        <v>0.68339074872223637</v>
      </c>
      <c r="H232" s="308">
        <f>IF(H$64=0,0,H$64/CHI_fec!H$64)</f>
        <v>0.68339074872223604</v>
      </c>
      <c r="I232" s="308">
        <f>IF(I$64=0,0,I$64/CHI_fec!I$64)</f>
        <v>0.69166767576574562</v>
      </c>
      <c r="J232" s="308">
        <f>IF(J$64=0,0,J$64/CHI_fec!J$64)</f>
        <v>0.69305994510442437</v>
      </c>
      <c r="K232" s="308">
        <f>IF(K$64=0,0,K$64/CHI_fec!K$64)</f>
        <v>0.69305994510442392</v>
      </c>
      <c r="L232" s="308">
        <f>IF(L$64=0,0,L$64/CHI_fec!L$64)</f>
        <v>0.69305994510442437</v>
      </c>
      <c r="M232" s="308">
        <f>IF(M$64=0,0,M$64/CHI_fec!M$64)</f>
        <v>0.7003699525097149</v>
      </c>
      <c r="N232" s="308">
        <f>IF(N$64=0,0,N$64/CHI_fec!N$64)</f>
        <v>0.70694895917447664</v>
      </c>
      <c r="O232" s="308">
        <f>IF(O$64=0,0,O$64/CHI_fec!O$64)</f>
        <v>0.71287006517276219</v>
      </c>
      <c r="P232" s="308">
        <f>IF(P$64=0,0,P$64/CHI_fec!P$64)</f>
        <v>0.71819906057121907</v>
      </c>
      <c r="Q232" s="308">
        <f>IF(Q$64=0,0,Q$64/CHI_fec!Q$64)</f>
        <v>0.72299515642983003</v>
      </c>
      <c r="R232" s="308">
        <f>IF(R$64=0,0,R$64/CHI_fec!R$64)</f>
        <v>0.72731164270257997</v>
      </c>
      <c r="S232" s="308">
        <f>IF(S$64=0,0,S$64/CHI_fec!S$64)</f>
        <v>0.73119648034805507</v>
      </c>
      <c r="T232" s="308">
        <f>IF(T$64=0,0,T$64/CHI_fec!T$64)</f>
        <v>0.73469283422898257</v>
      </c>
      <c r="U232" s="308">
        <f>IF(U$64=0,0,U$64/CHI_fec!U$64)</f>
        <v>0.73783955272181734</v>
      </c>
      <c r="V232" s="308">
        <f>IF(V$64=0,0,V$64/CHI_fec!V$64)</f>
        <v>0.74067159936536864</v>
      </c>
      <c r="W232" s="308">
        <f>IF(W$64=0,0,W$64/CHI_fec!W$64)</f>
        <v>0.74322044134456466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0.50236910719833483</v>
      </c>
      <c r="C233" s="308">
        <f>IF(C$65=0,0,C$65/CHI_fec!C$65)</f>
        <v>0.50236910719833494</v>
      </c>
      <c r="D233" s="308">
        <f>IF(D$65=0,0,D$65/CHI_fec!D$65)</f>
        <v>0.50236910719833516</v>
      </c>
      <c r="E233" s="308">
        <f>IF(E$65=0,0,E$65/CHI_fec!E$65)</f>
        <v>0.50236910719833516</v>
      </c>
      <c r="F233" s="308">
        <f>IF(F$65=0,0,F$65/CHI_fec!F$65)</f>
        <v>0.50236910719833527</v>
      </c>
      <c r="G233" s="308">
        <f>IF(G$65=0,0,G$65/CHI_fec!G$65)</f>
        <v>0.50236910719833516</v>
      </c>
      <c r="H233" s="308">
        <f>IF(H$65=0,0,H$65/CHI_fec!H$65)</f>
        <v>0.50236910719833516</v>
      </c>
      <c r="I233" s="308">
        <f>IF(I$65=0,0,I$65/CHI_fec!I$65)</f>
        <v>0.50947705468361704</v>
      </c>
      <c r="J233" s="308">
        <f>IF(J$65=0,0,J$65/CHI_fec!J$65)</f>
        <v>0.50947705468361704</v>
      </c>
      <c r="K233" s="308">
        <f>IF(K$65=0,0,K$65/CHI_fec!K$65)</f>
        <v>0.50947705468361693</v>
      </c>
      <c r="L233" s="308">
        <f>IF(L$65=0,0,L$65/CHI_fec!L$65)</f>
        <v>0.50947705468361704</v>
      </c>
      <c r="M233" s="308">
        <f>IF(M$65=0,0,M$65/CHI_fec!M$65)</f>
        <v>0.52163802041219964</v>
      </c>
      <c r="N233" s="308">
        <f>IF(N$65=0,0,N$65/CHI_fec!N$65)</f>
        <v>0.5346264362962081</v>
      </c>
      <c r="O233" s="308">
        <f>IF(O$65=0,0,O$65/CHI_fec!O$65)</f>
        <v>0.54631601059181623</v>
      </c>
      <c r="P233" s="308">
        <f>IF(P$65=0,0,P$65/CHI_fec!P$65)</f>
        <v>0.55425713337382676</v>
      </c>
      <c r="Q233" s="308">
        <f>IF(Q$65=0,0,Q$65/CHI_fec!Q$65)</f>
        <v>0.55425713337382632</v>
      </c>
      <c r="R233" s="308">
        <f>IF(R$65=0,0,R$65/CHI_fec!R$65)</f>
        <v>0.55425713337382654</v>
      </c>
      <c r="S233" s="308">
        <f>IF(S$65=0,0,S$65/CHI_fec!S$65)</f>
        <v>0.55425713337382676</v>
      </c>
      <c r="T233" s="308">
        <f>IF(T$65=0,0,T$65/CHI_fec!T$65)</f>
        <v>0.55425713337382654</v>
      </c>
      <c r="U233" s="308">
        <f>IF(U$65=0,0,U$65/CHI_fec!U$65)</f>
        <v>0.55425713337382665</v>
      </c>
      <c r="V233" s="308">
        <f>IF(V$65=0,0,V$65/CHI_fec!V$65)</f>
        <v>0.55425713337382687</v>
      </c>
      <c r="W233" s="308">
        <f>IF(W$65=0,0,W$65/CHI_fec!W$65)</f>
        <v>0.55425713337382654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0.74752782246653304</v>
      </c>
      <c r="C234" s="309">
        <f>IF(C$66=0,0,C$66/CHI_fec!C$66)</f>
        <v>0.73710480175911786</v>
      </c>
      <c r="D234" s="309">
        <f>IF(D$66=0,0,D$66/CHI_fec!D$66)</f>
        <v>0.73140760217766954</v>
      </c>
      <c r="E234" s="309">
        <f>IF(E$66=0,0,E$66/CHI_fec!E$66)</f>
        <v>0.72749043697534488</v>
      </c>
      <c r="F234" s="309">
        <f>IF(F$66=0,0,F$66/CHI_fec!F$66)</f>
        <v>0.71770801187546551</v>
      </c>
      <c r="G234" s="309">
        <f>IF(G$66=0,0,G$66/CHI_fec!G$66)</f>
        <v>0.7340192233268279</v>
      </c>
      <c r="H234" s="309">
        <f>IF(H$66=0,0,H$66/CHI_fec!H$66)</f>
        <v>0.7579919789277797</v>
      </c>
      <c r="I234" s="309">
        <f>IF(I$66=0,0,I$66/CHI_fec!I$66)</f>
        <v>0.79221618624837919</v>
      </c>
      <c r="J234" s="309">
        <f>IF(J$66=0,0,J$66/CHI_fec!J$66)</f>
        <v>0.7907940522508552</v>
      </c>
      <c r="K234" s="309">
        <f>IF(K$66=0,0,K$66/CHI_fec!K$66)</f>
        <v>0.76874889574990368</v>
      </c>
      <c r="L234" s="309">
        <f>IF(L$66=0,0,L$66/CHI_fec!L$66)</f>
        <v>0.75870020518867309</v>
      </c>
      <c r="M234" s="309">
        <f>IF(M$66=0,0,M$66/CHI_fec!M$66)</f>
        <v>0.75368618280052713</v>
      </c>
      <c r="N234" s="309">
        <f>IF(N$66=0,0,N$66/CHI_fec!N$66)</f>
        <v>0.80612792800512478</v>
      </c>
      <c r="O234" s="309">
        <f>IF(O$66=0,0,O$66/CHI_fec!O$66)</f>
        <v>0.83049180261777411</v>
      </c>
      <c r="P234" s="309">
        <f>IF(P$66=0,0,P$66/CHI_fec!P$66)</f>
        <v>0.82291387546705919</v>
      </c>
      <c r="Q234" s="309">
        <f>IF(Q$66=0,0,Q$66/CHI_fec!Q$66)</f>
        <v>0.80840391599896599</v>
      </c>
      <c r="R234" s="309">
        <f>IF(R$66=0,0,R$66/CHI_fec!R$66)</f>
        <v>0.8125791091040182</v>
      </c>
      <c r="S234" s="309">
        <f>IF(S$66=0,0,S$66/CHI_fec!S$66)</f>
        <v>0.80321485629135625</v>
      </c>
      <c r="T234" s="309">
        <f>IF(T$66=0,0,T$66/CHI_fec!T$66)</f>
        <v>0.7857982347240523</v>
      </c>
      <c r="U234" s="309">
        <f>IF(U$66=0,0,U$66/CHI_fec!U$66)</f>
        <v>0.79782148515033513</v>
      </c>
      <c r="V234" s="309">
        <f>IF(V$66=0,0,V$66/CHI_fec!V$66)</f>
        <v>0.80163260485155086</v>
      </c>
      <c r="W234" s="309">
        <f>IF(W$66=0,0,W$66/CHI_fec!W$66)</f>
        <v>0.8046853150168729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0.6844476263853464</v>
      </c>
      <c r="C235" s="310">
        <f>IF(C$72=0,0,C$72/CHI_fec!C$72)</f>
        <v>0.6896264904958832</v>
      </c>
      <c r="D235" s="310">
        <f>IF(D$72=0,0,D$72/CHI_fec!D$72)</f>
        <v>0.69216730641746593</v>
      </c>
      <c r="E235" s="310">
        <f>IF(E$72=0,0,E$72/CHI_fec!E$72)</f>
        <v>0.69702582719051842</v>
      </c>
      <c r="F235" s="310">
        <f>IF(F$72=0,0,F$72/CHI_fec!F$72)</f>
        <v>0.69982007954289571</v>
      </c>
      <c r="G235" s="310">
        <f>IF(G$72=0,0,G$72/CHI_fec!G$72)</f>
        <v>0.70014749942992083</v>
      </c>
      <c r="H235" s="310">
        <f>IF(H$72=0,0,H$72/CHI_fec!H$72)</f>
        <v>0.69408114380403829</v>
      </c>
      <c r="I235" s="310">
        <f>IF(I$72=0,0,I$72/CHI_fec!I$72)</f>
        <v>0.68900756281514719</v>
      </c>
      <c r="J235" s="310">
        <f>IF(J$72=0,0,J$72/CHI_fec!J$72)</f>
        <v>0.69713433952041293</v>
      </c>
      <c r="K235" s="310">
        <f>IF(K$72=0,0,K$72/CHI_fec!K$72)</f>
        <v>0.70395901016499307</v>
      </c>
      <c r="L235" s="310">
        <f>IF(L$72=0,0,L$72/CHI_fec!L$72)</f>
        <v>0.7035490875718915</v>
      </c>
      <c r="M235" s="310">
        <f>IF(M$72=0,0,M$72/CHI_fec!M$72)</f>
        <v>0.72680297974952857</v>
      </c>
      <c r="N235" s="310">
        <f>IF(N$72=0,0,N$72/CHI_fec!N$72)</f>
        <v>0.7509073954247143</v>
      </c>
      <c r="O235" s="310">
        <f>IF(O$72=0,0,O$72/CHI_fec!O$72)</f>
        <v>0.76438443597734851</v>
      </c>
      <c r="P235" s="310">
        <f>IF(P$72=0,0,P$72/CHI_fec!P$72)</f>
        <v>0.77229198538327992</v>
      </c>
      <c r="Q235" s="310">
        <f>IF(Q$72=0,0,Q$72/CHI_fec!Q$72)</f>
        <v>0.77467206827202451</v>
      </c>
      <c r="R235" s="310">
        <f>IF(R$72=0,0,R$72/CHI_fec!R$72)</f>
        <v>0.78050188982874735</v>
      </c>
      <c r="S235" s="310">
        <f>IF(S$72=0,0,S$72/CHI_fec!S$72)</f>
        <v>0.78083334208157817</v>
      </c>
      <c r="T235" s="310">
        <f>IF(T$72=0,0,T$72/CHI_fec!T$72)</f>
        <v>0.78259395683192656</v>
      </c>
      <c r="U235" s="310">
        <f>IF(U$72=0,0,U$72/CHI_fec!U$72)</f>
        <v>0.78330847767668521</v>
      </c>
      <c r="V235" s="310">
        <f>IF(V$72=0,0,V$72/CHI_fec!V$72)</f>
        <v>0.78847422180713889</v>
      </c>
      <c r="W235" s="310">
        <f>IF(W$72=0,0,W$72/CHI_fec!W$72)</f>
        <v>0.78702295913563247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0.45484471249541036</v>
      </c>
      <c r="C236" s="310">
        <f>IF(C$85=0,0,C$85/CHI_fec!C$85)</f>
        <v>0.4571794011788432</v>
      </c>
      <c r="D236" s="310">
        <f>IF(D$85=0,0,D$85/CHI_fec!D$85)</f>
        <v>0.45809100106334133</v>
      </c>
      <c r="E236" s="310">
        <f>IF(E$85=0,0,E$85/CHI_fec!E$85)</f>
        <v>0.46070273355492392</v>
      </c>
      <c r="F236" s="310">
        <f>IF(F$85=0,0,F$85/CHI_fec!F$85)</f>
        <v>0.46135138097543399</v>
      </c>
      <c r="G236" s="310">
        <f>IF(G$85=0,0,G$85/CHI_fec!G$85)</f>
        <v>0.46445013392006068</v>
      </c>
      <c r="H236" s="310">
        <f>IF(H$85=0,0,H$85/CHI_fec!H$85)</f>
        <v>0.46277828129031073</v>
      </c>
      <c r="I236" s="310">
        <f>IF(I$85=0,0,I$85/CHI_fec!I$85)</f>
        <v>0.47482875104108402</v>
      </c>
      <c r="J236" s="310">
        <f>IF(J$85=0,0,J$85/CHI_fec!J$85)</f>
        <v>0.47977599756699446</v>
      </c>
      <c r="K236" s="310">
        <f>IF(K$85=0,0,K$85/CHI_fec!K$85)</f>
        <v>0.47703529573486031</v>
      </c>
      <c r="L236" s="310">
        <f>IF(L$85=0,0,L$85/CHI_fec!L$85)</f>
        <v>0.47509792759557495</v>
      </c>
      <c r="M236" s="310">
        <f>IF(M$85=0,0,M$85/CHI_fec!M$85)</f>
        <v>0.48979325208225766</v>
      </c>
      <c r="N236" s="310">
        <f>IF(N$85=0,0,N$85/CHI_fec!N$85)</f>
        <v>0.51634890355558516</v>
      </c>
      <c r="O236" s="310">
        <f>IF(O$85=0,0,O$85/CHI_fec!O$85)</f>
        <v>0.52247491340153984</v>
      </c>
      <c r="P236" s="310">
        <f>IF(P$85=0,0,P$85/CHI_fec!P$85)</f>
        <v>0.52265639147198273</v>
      </c>
      <c r="Q236" s="310">
        <f>IF(Q$85=0,0,Q$85/CHI_fec!Q$85)</f>
        <v>0.52025298870559178</v>
      </c>
      <c r="R236" s="310">
        <f>IF(R$85=0,0,R$85/CHI_fec!R$85)</f>
        <v>0.52350360641956462</v>
      </c>
      <c r="S236" s="310">
        <f>IF(S$85=0,0,S$85/CHI_fec!S$85)</f>
        <v>0.52312487430793175</v>
      </c>
      <c r="T236" s="310">
        <f>IF(T$85=0,0,T$85/CHI_fec!T$85)</f>
        <v>0.52125546233496478</v>
      </c>
      <c r="U236" s="310">
        <f>IF(U$85=0,0,U$85/CHI_fec!U$85)</f>
        <v>0.52245736767850426</v>
      </c>
      <c r="V236" s="310">
        <f>IF(V$85=0,0,V$85/CHI_fec!V$85)</f>
        <v>0.52278430993802594</v>
      </c>
      <c r="W236" s="310">
        <f>IF(W$85=0,0,W$85/CHI_fec!W$85)</f>
        <v>0.52443972965706931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0.71569336669156824</v>
      </c>
      <c r="C237" s="310">
        <f>IF(C$93=0,0,C$93/CHI_fec!C$93)</f>
        <v>0.69781355653061927</v>
      </c>
      <c r="D237" s="310">
        <f>IF(D$93=0,0,D$93/CHI_fec!D$93)</f>
        <v>0.68933395452055957</v>
      </c>
      <c r="E237" s="310">
        <f>IF(E$93=0,0,E$93/CHI_fec!E$93)</f>
        <v>0.68365432685283145</v>
      </c>
      <c r="F237" s="310">
        <f>IF(F$93=0,0,F$93/CHI_fec!F$93)</f>
        <v>0.66553721502707319</v>
      </c>
      <c r="G237" s="310">
        <f>IF(G$93=0,0,G$93/CHI_fec!G$93)</f>
        <v>0.69315739347364647</v>
      </c>
      <c r="H237" s="310">
        <f>IF(H$93=0,0,H$93/CHI_fec!H$93)</f>
        <v>0.73037266857311023</v>
      </c>
      <c r="I237" s="310">
        <f>IF(I$93=0,0,I$93/CHI_fec!I$93)</f>
        <v>0.78045535208666661</v>
      </c>
      <c r="J237" s="310">
        <f>IF(J$93=0,0,J$93/CHI_fec!J$93)</f>
        <v>0.78554397230535811</v>
      </c>
      <c r="K237" s="310">
        <f>IF(K$93=0,0,K$93/CHI_fec!K$93)</f>
        <v>0.74738863531597965</v>
      </c>
      <c r="L237" s="310">
        <f>IF(L$93=0,0,L$93/CHI_fec!L$93)</f>
        <v>0.73269322164851358</v>
      </c>
      <c r="M237" s="310">
        <f>IF(M$93=0,0,M$93/CHI_fec!M$93)</f>
        <v>0.70779119182056471</v>
      </c>
      <c r="N237" s="310">
        <f>IF(N$93=0,0,N$93/CHI_fec!N$93)</f>
        <v>0.75809740732063813</v>
      </c>
      <c r="O237" s="310">
        <f>IF(O$93=0,0,O$93/CHI_fec!O$93)</f>
        <v>0.80017054145692368</v>
      </c>
      <c r="P237" s="310">
        <f>IF(P$93=0,0,P$93/CHI_fec!P$93)</f>
        <v>0.79001242045894438</v>
      </c>
      <c r="Q237" s="310">
        <f>IF(Q$93=0,0,Q$93/CHI_fec!Q$93)</f>
        <v>0.76650415879145117</v>
      </c>
      <c r="R237" s="310">
        <f>IF(R$93=0,0,R$93/CHI_fec!R$93)</f>
        <v>0.76641579595414733</v>
      </c>
      <c r="S237" s="310">
        <f>IF(S$93=0,0,S$93/CHI_fec!S$93)</f>
        <v>0.75024553263847227</v>
      </c>
      <c r="T237" s="310">
        <f>IF(T$93=0,0,T$93/CHI_fec!T$93)</f>
        <v>0.72160638365676</v>
      </c>
      <c r="U237" s="310">
        <f>IF(U$93=0,0,U$93/CHI_fec!U$93)</f>
        <v>0.74126753681488833</v>
      </c>
      <c r="V237" s="310">
        <f>IF(V$93=0,0,V$93/CHI_fec!V$93)</f>
        <v>0.75151950191209049</v>
      </c>
      <c r="W237" s="310">
        <f>IF(W$93=0,0,W$93/CHI_fec!W$93)</f>
        <v>0.75528996438609231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0.69477976646389838</v>
      </c>
      <c r="C238" s="311">
        <f>IF(C$107=0,0,C$107/CHI_fec!C$107)</f>
        <v>0.6947797664638985</v>
      </c>
      <c r="D238" s="311">
        <f>IF(D$107=0,0,D$107/CHI_fec!D$107)</f>
        <v>0.69477976646389827</v>
      </c>
      <c r="E238" s="311">
        <f>IF(E$107=0,0,E$107/CHI_fec!E$107)</f>
        <v>0.69477976646389827</v>
      </c>
      <c r="F238" s="311">
        <f>IF(F$107=0,0,F$107/CHI_fec!F$107)</f>
        <v>0.69477976646389816</v>
      </c>
      <c r="G238" s="311">
        <f>IF(G$107=0,0,G$107/CHI_fec!G$107)</f>
        <v>0.69477976646389838</v>
      </c>
      <c r="H238" s="311">
        <f>IF(H$107=0,0,H$107/CHI_fec!H$107)</f>
        <v>0.69477976646389827</v>
      </c>
      <c r="I238" s="311">
        <f>IF(I$107=0,0,I$107/CHI_fec!I$107)</f>
        <v>0.70438928981750859</v>
      </c>
      <c r="J238" s="311">
        <f>IF(J$107=0,0,J$107/CHI_fec!J$107)</f>
        <v>0.7046101044028753</v>
      </c>
      <c r="K238" s="311">
        <f>IF(K$107=0,0,K$107/CHI_fec!K$107)</f>
        <v>0.70461010440287541</v>
      </c>
      <c r="L238" s="311">
        <f>IF(L$107=0,0,L$107/CHI_fec!L$107)</f>
        <v>0.7046101044028753</v>
      </c>
      <c r="M238" s="311">
        <f>IF(M$107=0,0,M$107/CHI_fec!M$107)</f>
        <v>0.71323659396258809</v>
      </c>
      <c r="N238" s="311">
        <f>IF(N$107=0,0,N$107/CHI_fec!N$107)</f>
        <v>0.72100043456632923</v>
      </c>
      <c r="O238" s="311">
        <f>IF(O$107=0,0,O$107/CHI_fec!O$107)</f>
        <v>0.72798789110969619</v>
      </c>
      <c r="P238" s="311">
        <f>IF(P$107=0,0,P$107/CHI_fec!P$107)</f>
        <v>0.73427660199872657</v>
      </c>
      <c r="Q238" s="311">
        <f>IF(Q$107=0,0,Q$107/CHI_fec!Q$107)</f>
        <v>0.73993644179885365</v>
      </c>
      <c r="R238" s="311">
        <f>IF(R$107=0,0,R$107/CHI_fec!R$107)</f>
        <v>0.74503029761896855</v>
      </c>
      <c r="S238" s="311">
        <f>IF(S$107=0,0,S$107/CHI_fec!S$107)</f>
        <v>0.74961476785707182</v>
      </c>
      <c r="T238" s="311">
        <f>IF(T$107=0,0,T$107/CHI_fec!T$107)</f>
        <v>0.75374079107136416</v>
      </c>
      <c r="U238" s="311">
        <f>IF(U$107=0,0,U$107/CHI_fec!U$107)</f>
        <v>0.75745421196422813</v>
      </c>
      <c r="V238" s="311">
        <f>IF(V$107=0,0,V$107/CHI_fec!V$107)</f>
        <v>0.76079629076780542</v>
      </c>
      <c r="W238" s="311">
        <f>IF(W$107=0,0,W$107/CHI_fec!W$107)</f>
        <v>0.76380416169102472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0.57447640188096916</v>
      </c>
      <c r="C240" s="324">
        <f>IF(C$110=0,0,C$110/CHI_fec!C$110)</f>
        <v>0.57947095385349034</v>
      </c>
      <c r="D240" s="324">
        <f>IF(D$110=0,0,D$110/CHI_fec!D$110)</f>
        <v>0.58535280437108761</v>
      </c>
      <c r="E240" s="324">
        <f>IF(E$110=0,0,E$110/CHI_fec!E$110)</f>
        <v>0.58662783439073996</v>
      </c>
      <c r="F240" s="324">
        <f>IF(F$110=0,0,F$110/CHI_fec!F$110)</f>
        <v>0.58676700728184661</v>
      </c>
      <c r="G240" s="324">
        <f>IF(G$110=0,0,G$110/CHI_fec!G$110)</f>
        <v>0.5873762465929161</v>
      </c>
      <c r="H240" s="324">
        <f>IF(H$110=0,0,H$110/CHI_fec!H$110)</f>
        <v>0.58764152227784838</v>
      </c>
      <c r="I240" s="324">
        <f>IF(I$110=0,0,I$110/CHI_fec!I$110)</f>
        <v>0.58850375965778212</v>
      </c>
      <c r="J240" s="324">
        <f>IF(J$110=0,0,J$110/CHI_fec!J$110)</f>
        <v>0.59030661604561419</v>
      </c>
      <c r="K240" s="324">
        <f>IF(K$110=0,0,K$110/CHI_fec!K$110)</f>
        <v>0.58915991746047081</v>
      </c>
      <c r="L240" s="324">
        <f>IF(L$110=0,0,L$110/CHI_fec!L$110)</f>
        <v>0.58831264058993504</v>
      </c>
      <c r="M240" s="324">
        <f>IF(M$110=0,0,M$110/CHI_fec!M$110)</f>
        <v>0.58891349315882502</v>
      </c>
      <c r="N240" s="324">
        <f>IF(N$110=0,0,N$110/CHI_fec!N$110)</f>
        <v>0.58954020528073048</v>
      </c>
      <c r="O240" s="324">
        <f>IF(O$110=0,0,O$110/CHI_fec!O$110)</f>
        <v>0.58972382313003646</v>
      </c>
      <c r="P240" s="324">
        <f>IF(P$110=0,0,P$110/CHI_fec!P$110)</f>
        <v>0.58986734170652122</v>
      </c>
      <c r="Q240" s="324">
        <f>IF(Q$110=0,0,Q$110/CHI_fec!Q$110)</f>
        <v>0.60341146742587393</v>
      </c>
      <c r="R240" s="324">
        <f>IF(R$110=0,0,R$110/CHI_fec!R$110)</f>
        <v>0.61128510246704526</v>
      </c>
      <c r="S240" s="324">
        <f>IF(S$110=0,0,S$110/CHI_fec!S$110)</f>
        <v>0.60930427594184411</v>
      </c>
      <c r="T240" s="324">
        <f>IF(T$110=0,0,T$110/CHI_fec!T$110)</f>
        <v>0.62999590936014904</v>
      </c>
      <c r="U240" s="324">
        <f>IF(U$110=0,0,U$110/CHI_fec!U$110)</f>
        <v>0.63662991310683226</v>
      </c>
      <c r="V240" s="324">
        <f>IF(V$110=0,0,V$110/CHI_fec!V$110)</f>
        <v>0.65631739008616552</v>
      </c>
      <c r="W240" s="324">
        <f>IF(W$110=0,0,W$110/CHI_fec!W$110)</f>
        <v>0.66045542922681144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0.4634289249009429</v>
      </c>
      <c r="C241" s="307">
        <f>IF(C$111=0,0,C$111/CHI_fec!C$111)</f>
        <v>0.46681938402831541</v>
      </c>
      <c r="D241" s="307">
        <f>IF(D$111=0,0,D$111/CHI_fec!D$111)</f>
        <v>0.47090483280589357</v>
      </c>
      <c r="E241" s="307">
        <f>IF(E$111=0,0,E$111/CHI_fec!E$111)</f>
        <v>0.47090483280589363</v>
      </c>
      <c r="F241" s="307">
        <f>IF(F$111=0,0,F$111/CHI_fec!F$111)</f>
        <v>0.47090483280589363</v>
      </c>
      <c r="G241" s="307">
        <f>IF(G$111=0,0,G$111/CHI_fec!G$111)</f>
        <v>0.47090483280589368</v>
      </c>
      <c r="H241" s="307">
        <f>IF(H$111=0,0,H$111/CHI_fec!H$111)</f>
        <v>0.47090483280589357</v>
      </c>
      <c r="I241" s="307">
        <f>IF(I$111=0,0,I$111/CHI_fec!I$111)</f>
        <v>0.47090483280589357</v>
      </c>
      <c r="J241" s="307">
        <f>IF(J$111=0,0,J$111/CHI_fec!J$111)</f>
        <v>0.47090483280589363</v>
      </c>
      <c r="K241" s="307">
        <f>IF(K$111=0,0,K$111/CHI_fec!K$111)</f>
        <v>0.47090483280589363</v>
      </c>
      <c r="L241" s="307">
        <f>IF(L$111=0,0,L$111/CHI_fec!L$111)</f>
        <v>0.4709048328058934</v>
      </c>
      <c r="M241" s="307">
        <f>IF(M$111=0,0,M$111/CHI_fec!M$111)</f>
        <v>0.47090483280589357</v>
      </c>
      <c r="N241" s="307">
        <f>IF(N$111=0,0,N$111/CHI_fec!N$111)</f>
        <v>0.47090483280589363</v>
      </c>
      <c r="O241" s="307">
        <f>IF(O$111=0,0,O$111/CHI_fec!O$111)</f>
        <v>0.47090483280589346</v>
      </c>
      <c r="P241" s="307">
        <f>IF(P$111=0,0,P$111/CHI_fec!P$111)</f>
        <v>0.47090483280589363</v>
      </c>
      <c r="Q241" s="307">
        <f>IF(Q$111=0,0,Q$111/CHI_fec!Q$111)</f>
        <v>0.47881434952530416</v>
      </c>
      <c r="R241" s="307">
        <f>IF(R$111=0,0,R$111/CHI_fec!R$111)</f>
        <v>0.48281717130194202</v>
      </c>
      <c r="S241" s="307">
        <f>IF(S$111=0,0,S$111/CHI_fec!S$111)</f>
        <v>0.48281717130194202</v>
      </c>
      <c r="T241" s="307">
        <f>IF(T$111=0,0,T$111/CHI_fec!T$111)</f>
        <v>0.48953545417174787</v>
      </c>
      <c r="U241" s="307">
        <f>IF(U$111=0,0,U$111/CHI_fec!U$111)</f>
        <v>0.49558190875457314</v>
      </c>
      <c r="V241" s="307">
        <f>IF(V$111=0,0,V$111/CHI_fec!V$111)</f>
        <v>0.50102371787911582</v>
      </c>
      <c r="W241" s="307">
        <f>IF(W$111=0,0,W$111/CHI_fec!W$111)</f>
        <v>0.50592134609120398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0.12489099768675199</v>
      </c>
      <c r="C242" s="308">
        <f>IF(C$112=0,0,C$112/CHI_fec!C$112)</f>
        <v>0.1258047037596394</v>
      </c>
      <c r="D242" s="308">
        <f>IF(D$112=0,0,D$112/CHI_fec!D$112)</f>
        <v>0.1269057048979238</v>
      </c>
      <c r="E242" s="308">
        <f>IF(E$112=0,0,E$112/CHI_fec!E$112)</f>
        <v>0.12690570489792388</v>
      </c>
      <c r="F242" s="308">
        <f>IF(F$112=0,0,F$112/CHI_fec!F$112)</f>
        <v>0.12690570489792388</v>
      </c>
      <c r="G242" s="308">
        <f>IF(G$112=0,0,G$112/CHI_fec!G$112)</f>
        <v>0.12690570489792385</v>
      </c>
      <c r="H242" s="308">
        <f>IF(H$112=0,0,H$112/CHI_fec!H$112)</f>
        <v>0.12690570489792385</v>
      </c>
      <c r="I242" s="308">
        <f>IF(I$112=0,0,I$112/CHI_fec!I$112)</f>
        <v>0.12690570489792383</v>
      </c>
      <c r="J242" s="308">
        <f>IF(J$112=0,0,J$112/CHI_fec!J$112)</f>
        <v>0.12690570489792383</v>
      </c>
      <c r="K242" s="308">
        <f>IF(K$112=0,0,K$112/CHI_fec!K$112)</f>
        <v>0.12690570489792383</v>
      </c>
      <c r="L242" s="308">
        <f>IF(L$112=0,0,L$112/CHI_fec!L$112)</f>
        <v>0.12690570489792385</v>
      </c>
      <c r="M242" s="308">
        <f>IF(M$112=0,0,M$112/CHI_fec!M$112)</f>
        <v>0.12690570489792383</v>
      </c>
      <c r="N242" s="308">
        <f>IF(N$112=0,0,N$112/CHI_fec!N$112)</f>
        <v>0.12690570489792383</v>
      </c>
      <c r="O242" s="308">
        <f>IF(O$112=0,0,O$112/CHI_fec!O$112)</f>
        <v>0.12690570489792385</v>
      </c>
      <c r="P242" s="308">
        <f>IF(P$112=0,0,P$112/CHI_fec!P$112)</f>
        <v>0.12690570489792385</v>
      </c>
      <c r="Q242" s="308">
        <f>IF(Q$112=0,0,Q$112/CHI_fec!Q$112)</f>
        <v>0.13011600050014985</v>
      </c>
      <c r="R242" s="308">
        <f>IF(R$112=0,0,R$112/CHI_fec!R$112)</f>
        <v>0.13011600050014974</v>
      </c>
      <c r="S242" s="308">
        <f>IF(S$112=0,0,S$112/CHI_fec!S$112)</f>
        <v>0.13011600050014974</v>
      </c>
      <c r="T242" s="308">
        <f>IF(T$112=0,0,T$112/CHI_fec!T$112)</f>
        <v>0.13387978660539221</v>
      </c>
      <c r="U242" s="308">
        <f>IF(U$112=0,0,U$112/CHI_fec!U$112)</f>
        <v>0.13560384492400118</v>
      </c>
      <c r="V242" s="308">
        <f>IF(V$112=0,0,V$112/CHI_fec!V$112)</f>
        <v>0.13881884658685859</v>
      </c>
      <c r="W242" s="308">
        <f>IF(W$112=0,0,W$112/CHI_fec!W$112)</f>
        <v>0.14039557383968537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0.65520723539708492</v>
      </c>
      <c r="C243" s="308">
        <f>IF(C$113=0,0,C$113/CHI_fec!C$113)</f>
        <v>0.66000075007044556</v>
      </c>
      <c r="D243" s="308">
        <f>IF(D$113=0,0,D$113/CHI_fec!D$113)</f>
        <v>0.66577685823953681</v>
      </c>
      <c r="E243" s="308">
        <f>IF(E$113=0,0,E$113/CHI_fec!E$113)</f>
        <v>0.6657768582395367</v>
      </c>
      <c r="F243" s="308">
        <f>IF(F$113=0,0,F$113/CHI_fec!F$113)</f>
        <v>0.66577685823953681</v>
      </c>
      <c r="G243" s="308">
        <f>IF(G$113=0,0,G$113/CHI_fec!G$113)</f>
        <v>0.66577685823953681</v>
      </c>
      <c r="H243" s="308">
        <f>IF(H$113=0,0,H$113/CHI_fec!H$113)</f>
        <v>0.66577685823953658</v>
      </c>
      <c r="I243" s="308">
        <f>IF(I$113=0,0,I$113/CHI_fec!I$113)</f>
        <v>0.6657768582395367</v>
      </c>
      <c r="J243" s="308">
        <f>IF(J$113=0,0,J$113/CHI_fec!J$113)</f>
        <v>0.66577685823953658</v>
      </c>
      <c r="K243" s="308">
        <f>IF(K$113=0,0,K$113/CHI_fec!K$113)</f>
        <v>0.66577685823953658</v>
      </c>
      <c r="L243" s="308">
        <f>IF(L$113=0,0,L$113/CHI_fec!L$113)</f>
        <v>0.66577685823953647</v>
      </c>
      <c r="M243" s="308">
        <f>IF(M$113=0,0,M$113/CHI_fec!M$113)</f>
        <v>0.66577685823953681</v>
      </c>
      <c r="N243" s="308">
        <f>IF(N$113=0,0,N$113/CHI_fec!N$113)</f>
        <v>0.66577685823953658</v>
      </c>
      <c r="O243" s="308">
        <f>IF(O$113=0,0,O$113/CHI_fec!O$113)</f>
        <v>0.66577685823953658</v>
      </c>
      <c r="P243" s="308">
        <f>IF(P$113=0,0,P$113/CHI_fec!P$113)</f>
        <v>0.66577685823953658</v>
      </c>
      <c r="Q243" s="308">
        <f>IF(Q$113=0,0,Q$113/CHI_fec!Q$113)</f>
        <v>0.67581517433131577</v>
      </c>
      <c r="R243" s="308">
        <f>IF(R$113=0,0,R$113/CHI_fec!R$113)</f>
        <v>0.68261881598910634</v>
      </c>
      <c r="S243" s="308">
        <f>IF(S$113=0,0,S$113/CHI_fec!S$113)</f>
        <v>0.68261881598910656</v>
      </c>
      <c r="T243" s="308">
        <f>IF(T$113=0,0,T$113/CHI_fec!T$113)</f>
        <v>0.69097293630592882</v>
      </c>
      <c r="U243" s="308">
        <f>IF(U$113=0,0,U$113/CHI_fec!U$113)</f>
        <v>0.69849164459106883</v>
      </c>
      <c r="V243" s="308">
        <f>IF(V$113=0,0,V$113/CHI_fec!V$113)</f>
        <v>0.70525848204769515</v>
      </c>
      <c r="W243" s="308">
        <f>IF(W$113=0,0,W$113/CHI_fec!W$113)</f>
        <v>0.71134863575865848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0.4934690713628328</v>
      </c>
      <c r="C244" s="308">
        <f>IF(C$114=0,0,C$114/CHI_fec!C$114)</f>
        <v>0.49707930505171105</v>
      </c>
      <c r="D244" s="308">
        <f>IF(D$114=0,0,D$114/CHI_fec!D$114)</f>
        <v>0.50142957864502002</v>
      </c>
      <c r="E244" s="308">
        <f>IF(E$114=0,0,E$114/CHI_fec!E$114)</f>
        <v>0.50142957864501991</v>
      </c>
      <c r="F244" s="308">
        <f>IF(F$114=0,0,F$114/CHI_fec!F$114)</f>
        <v>0.50142957864501991</v>
      </c>
      <c r="G244" s="308">
        <f>IF(G$114=0,0,G$114/CHI_fec!G$114)</f>
        <v>0.50142957864501958</v>
      </c>
      <c r="H244" s="308">
        <f>IF(H$114=0,0,H$114/CHI_fec!H$114)</f>
        <v>0.50142957864501991</v>
      </c>
      <c r="I244" s="308">
        <f>IF(I$114=0,0,I$114/CHI_fec!I$114)</f>
        <v>0.50142957864501991</v>
      </c>
      <c r="J244" s="308">
        <f>IF(J$114=0,0,J$114/CHI_fec!J$114)</f>
        <v>0.5014295786450198</v>
      </c>
      <c r="K244" s="308">
        <f>IF(K$114=0,0,K$114/CHI_fec!K$114)</f>
        <v>0.50142957864502014</v>
      </c>
      <c r="L244" s="308">
        <f>IF(L$114=0,0,L$114/CHI_fec!L$114)</f>
        <v>0.5014295786450198</v>
      </c>
      <c r="M244" s="308">
        <f>IF(M$114=0,0,M$114/CHI_fec!M$114)</f>
        <v>0.50142957864501991</v>
      </c>
      <c r="N244" s="308">
        <f>IF(N$114=0,0,N$114/CHI_fec!N$114)</f>
        <v>0.5014295786450198</v>
      </c>
      <c r="O244" s="308">
        <f>IF(O$114=0,0,O$114/CHI_fec!O$114)</f>
        <v>0.5014295786450198</v>
      </c>
      <c r="P244" s="308">
        <f>IF(P$114=0,0,P$114/CHI_fec!P$114)</f>
        <v>0.50142957864501991</v>
      </c>
      <c r="Q244" s="308">
        <f>IF(Q$114=0,0,Q$114/CHI_fec!Q$114)</f>
        <v>0.51411409249287954</v>
      </c>
      <c r="R244" s="308">
        <f>IF(R$114=0,0,R$114/CHI_fec!R$114)</f>
        <v>0.51411409249287954</v>
      </c>
      <c r="S244" s="308">
        <f>IF(S$114=0,0,S$114/CHI_fec!S$114)</f>
        <v>0.51411409249287965</v>
      </c>
      <c r="T244" s="308">
        <f>IF(T$114=0,0,T$114/CHI_fec!T$114)</f>
        <v>0.52785490116882006</v>
      </c>
      <c r="U244" s="308">
        <f>IF(U$114=0,0,U$114/CHI_fec!U$114)</f>
        <v>0.53579765289179648</v>
      </c>
      <c r="V244" s="308">
        <f>IF(V$114=0,0,V$114/CHI_fec!V$114)</f>
        <v>0.54737010552784537</v>
      </c>
      <c r="W244" s="308">
        <f>IF(W$114=0,0,W$114/CHI_fec!W$114)</f>
        <v>0.55473072302528859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0.71672199728556685</v>
      </c>
      <c r="C245" s="309">
        <f>IF(C$115=0,0,C$115/CHI_fec!C$115)</f>
        <v>0.71189895789212942</v>
      </c>
      <c r="D245" s="309">
        <f>IF(D$115=0,0,D$115/CHI_fec!D$115)</f>
        <v>0.71257872736905314</v>
      </c>
      <c r="E245" s="309">
        <f>IF(E$115=0,0,E$115/CHI_fec!E$115)</f>
        <v>0.70876240308358496</v>
      </c>
      <c r="F245" s="309">
        <f>IF(F$115=0,0,F$115/CHI_fec!F$115)</f>
        <v>0.69923181028211434</v>
      </c>
      <c r="G245" s="309">
        <f>IF(G$115=0,0,G$115/CHI_fec!G$115)</f>
        <v>0.71512311666620643</v>
      </c>
      <c r="H245" s="309">
        <f>IF(H$115=0,0,H$115/CHI_fec!H$115)</f>
        <v>0.73847873346153969</v>
      </c>
      <c r="I245" s="309">
        <f>IF(I$115=0,0,I$115/CHI_fec!I$115)</f>
        <v>0.76105385498085198</v>
      </c>
      <c r="J245" s="309">
        <f>IF(J$115=0,0,J$115/CHI_fec!J$115)</f>
        <v>0.75968766153529754</v>
      </c>
      <c r="K245" s="309">
        <f>IF(K$115=0,0,K$115/CHI_fec!K$115)</f>
        <v>0.73850966538988005</v>
      </c>
      <c r="L245" s="309">
        <f>IF(L$115=0,0,L$115/CHI_fec!L$115)</f>
        <v>0.72885624651017999</v>
      </c>
      <c r="M245" s="309">
        <f>IF(M$115=0,0,M$115/CHI_fec!M$115)</f>
        <v>0.70715989635661491</v>
      </c>
      <c r="N245" s="309">
        <f>IF(N$115=0,0,N$115/CHI_fec!N$115)</f>
        <v>0.71185081112953197</v>
      </c>
      <c r="O245" s="309">
        <f>IF(O$115=0,0,O$115/CHI_fec!O$115)</f>
        <v>0.73336531683359729</v>
      </c>
      <c r="P245" s="309">
        <f>IF(P$115=0,0,P$115/CHI_fec!P$115)</f>
        <v>0.72667363254687845</v>
      </c>
      <c r="Q245" s="309">
        <f>IF(Q$115=0,0,Q$115/CHI_fec!Q$115)</f>
        <v>0.73191893933457708</v>
      </c>
      <c r="R245" s="309">
        <f>IF(R$115=0,0,R$115/CHI_fec!R$115)</f>
        <v>0.73569910769903923</v>
      </c>
      <c r="S245" s="309">
        <f>IF(S$115=0,0,S$115/CHI_fec!S$115)</f>
        <v>0.72722082864736604</v>
      </c>
      <c r="T245" s="309">
        <f>IF(T$115=0,0,T$115/CHI_fec!T$115)</f>
        <v>0.74145862880247193</v>
      </c>
      <c r="U245" s="309">
        <f>IF(U$115=0,0,U$115/CHI_fec!U$115)</f>
        <v>0.75280345293274087</v>
      </c>
      <c r="V245" s="309">
        <f>IF(V$115=0,0,V$115/CHI_fec!V$115)</f>
        <v>0.78312783471787339</v>
      </c>
      <c r="W245" s="309">
        <f>IF(W$115=0,0,W$115/CHI_fec!W$115)</f>
        <v>0.78611007656697174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0.67488098326739432</v>
      </c>
      <c r="C246" s="310">
        <f>IF(C$121=0,0,C$121/CHI_fec!C$121)</f>
        <v>0.6849627505833823</v>
      </c>
      <c r="D246" s="310">
        <f>IF(D$121=0,0,D$121/CHI_fec!D$121)</f>
        <v>0.69350415791474873</v>
      </c>
      <c r="E246" s="310">
        <f>IF(E$121=0,0,E$121/CHI_fec!E$121)</f>
        <v>0.69837085898990703</v>
      </c>
      <c r="F246" s="310">
        <f>IF(F$121=0,0,F$121/CHI_fec!F$121)</f>
        <v>0.70117214911937908</v>
      </c>
      <c r="G246" s="310">
        <f>IF(G$121=0,0,G$121/CHI_fec!G$121)</f>
        <v>0.70149373982369101</v>
      </c>
      <c r="H246" s="310">
        <f>IF(H$121=0,0,H$121/CHI_fec!H$121)</f>
        <v>0.69541302678035022</v>
      </c>
      <c r="I246" s="310">
        <f>IF(I$121=0,0,I$121/CHI_fec!I$121)</f>
        <v>0.68070137413187992</v>
      </c>
      <c r="J246" s="310">
        <f>IF(J$121=0,0,J$121/CHI_fec!J$121)</f>
        <v>0.68872402290397139</v>
      </c>
      <c r="K246" s="310">
        <f>IF(K$121=0,0,K$121/CHI_fec!K$121)</f>
        <v>0.69546852790900016</v>
      </c>
      <c r="L246" s="310">
        <f>IF(L$121=0,0,L$121/CHI_fec!L$121)</f>
        <v>0.69506641801871938</v>
      </c>
      <c r="M246" s="310">
        <f>IF(M$121=0,0,M$121/CHI_fec!M$121)</f>
        <v>0.7013040877281318</v>
      </c>
      <c r="N246" s="310">
        <f>IF(N$121=0,0,N$121/CHI_fec!N$121)</f>
        <v>0.70403250191639521</v>
      </c>
      <c r="O246" s="310">
        <f>IF(O$121=0,0,O$121/CHI_fec!O$121)</f>
        <v>0.69877076570867114</v>
      </c>
      <c r="P246" s="310">
        <f>IF(P$121=0,0,P$121/CHI_fec!P$121)</f>
        <v>0.70133437372086005</v>
      </c>
      <c r="Q246" s="310">
        <f>IF(Q$121=0,0,Q$121/CHI_fec!Q$121)</f>
        <v>0.72129687057151293</v>
      </c>
      <c r="R246" s="310">
        <f>IF(R$121=0,0,R$121/CHI_fec!R$121)</f>
        <v>0.7267208621494442</v>
      </c>
      <c r="S246" s="310">
        <f>IF(S$121=0,0,S$121/CHI_fec!S$121)</f>
        <v>0.72703279207849514</v>
      </c>
      <c r="T246" s="310">
        <f>IF(T$121=0,0,T$121/CHI_fec!T$121)</f>
        <v>0.7533636103351361</v>
      </c>
      <c r="U246" s="310">
        <f>IF(U$121=0,0,U$121/CHI_fec!U$121)</f>
        <v>0.76009776620456027</v>
      </c>
      <c r="V246" s="310">
        <f>IF(V$121=0,0,V$121/CHI_fec!V$121)</f>
        <v>0.78664965045793278</v>
      </c>
      <c r="W246" s="310">
        <f>IF(W$121=0,0,W$121/CHI_fec!W$121)</f>
        <v>0.79068347393340899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0.42363532433669754</v>
      </c>
      <c r="C247" s="310">
        <f>IF(C$134=0,0,C$134/CHI_fec!C$134)</f>
        <v>0.42892505390731211</v>
      </c>
      <c r="D247" s="310">
        <f>IF(D$134=0,0,D$134/CHI_fec!D$134)</f>
        <v>0.43354161070938912</v>
      </c>
      <c r="E247" s="310">
        <f>IF(E$134=0,0,E$134/CHI_fec!E$134)</f>
        <v>0.43601337878279456</v>
      </c>
      <c r="F247" s="310">
        <f>IF(F$134=0,0,F$134/CHI_fec!F$134)</f>
        <v>0.43662726477229791</v>
      </c>
      <c r="G247" s="310">
        <f>IF(G$134=0,0,G$134/CHI_fec!G$134)</f>
        <v>0.43955995356052019</v>
      </c>
      <c r="H247" s="310">
        <f>IF(H$134=0,0,H$134/CHI_fec!H$134)</f>
        <v>0.43797769658474922</v>
      </c>
      <c r="I247" s="310">
        <f>IF(I$134=0,0,I$134/CHI_fec!I$134)</f>
        <v>0.44311283483825303</v>
      </c>
      <c r="J247" s="310">
        <f>IF(J$134=0,0,J$134/CHI_fec!J$134)</f>
        <v>0.4477296328479215</v>
      </c>
      <c r="K247" s="310">
        <f>IF(K$134=0,0,K$134/CHI_fec!K$134)</f>
        <v>0.44517199463494367</v>
      </c>
      <c r="L247" s="310">
        <f>IF(L$134=0,0,L$134/CHI_fec!L$134)</f>
        <v>0.44336403189797385</v>
      </c>
      <c r="M247" s="310">
        <f>IF(M$134=0,0,M$134/CHI_fec!M$134)</f>
        <v>0.44642191975574913</v>
      </c>
      <c r="N247" s="310">
        <f>IF(N$134=0,0,N$134/CHI_fec!N$134)</f>
        <v>0.44770665366145451</v>
      </c>
      <c r="O247" s="310">
        <f>IF(O$134=0,0,O$134/CHI_fec!O$134)</f>
        <v>0.4481837465581201</v>
      </c>
      <c r="P247" s="310">
        <f>IF(P$134=0,0,P$134/CHI_fec!P$134)</f>
        <v>0.44833942010232841</v>
      </c>
      <c r="Q247" s="310">
        <f>IF(Q$134=0,0,Q$134/CHI_fec!Q$134)</f>
        <v>0.45756711408053563</v>
      </c>
      <c r="R247" s="310">
        <f>IF(R$134=0,0,R$134/CHI_fec!R$134)</f>
        <v>0.46042606116714824</v>
      </c>
      <c r="S247" s="310">
        <f>IF(S$134=0,0,S$134/CHI_fec!S$134)</f>
        <v>0.46009296291862012</v>
      </c>
      <c r="T247" s="310">
        <f>IF(T$134=0,0,T$134/CHI_fec!T$134)</f>
        <v>0.47778458868507589</v>
      </c>
      <c r="U247" s="310">
        <f>IF(U$134=0,0,U$134/CHI_fec!U$134)</f>
        <v>0.47888625934696055</v>
      </c>
      <c r="V247" s="310">
        <f>IF(V$134=0,0,V$134/CHI_fec!V$134)</f>
        <v>0.49611856113805219</v>
      </c>
      <c r="W247" s="310">
        <f>IF(W$134=0,0,W$134/CHI_fec!W$134)</f>
        <v>0.49768954258007125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0.6929413726311251</v>
      </c>
      <c r="C248" s="310">
        <f>IF(C$142=0,0,C$142/CHI_fec!C$142)</f>
        <v>0.68138117711121649</v>
      </c>
      <c r="D248" s="310">
        <f>IF(D$142=0,0,D$142/CHI_fec!D$142)</f>
        <v>0.67932584174461885</v>
      </c>
      <c r="E248" s="310">
        <f>IF(E$142=0,0,E$142/CHI_fec!E$142)</f>
        <v>0.67423762835519641</v>
      </c>
      <c r="F248" s="310">
        <f>IF(F$142=0,0,F$142/CHI_fec!F$142)</f>
        <v>0.65728852727446185</v>
      </c>
      <c r="G248" s="310">
        <f>IF(G$142=0,0,G$142/CHI_fec!G$142)</f>
        <v>0.68359929867554881</v>
      </c>
      <c r="H248" s="310">
        <f>IF(H$142=0,0,H$142/CHI_fec!H$142)</f>
        <v>0.71873424621021131</v>
      </c>
      <c r="I248" s="310">
        <f>IF(I$142=0,0,I$142/CHI_fec!I$142)</f>
        <v>0.75538590073036749</v>
      </c>
      <c r="J248" s="310">
        <f>IF(J$142=0,0,J$142/CHI_fec!J$142)</f>
        <v>0.76086117228872485</v>
      </c>
      <c r="K248" s="310">
        <f>IF(K$142=0,0,K$142/CHI_fec!K$142)</f>
        <v>0.72499259849734166</v>
      </c>
      <c r="L248" s="310">
        <f>IF(L$142=0,0,L$142/CHI_fec!L$142)</f>
        <v>0.71104089251564062</v>
      </c>
      <c r="M248" s="310">
        <f>IF(M$142=0,0,M$142/CHI_fec!M$142)</f>
        <v>0.67251338104509284</v>
      </c>
      <c r="N248" s="310">
        <f>IF(N$142=0,0,N$142/CHI_fec!N$142)</f>
        <v>0.68147989621926663</v>
      </c>
      <c r="O248" s="310">
        <f>IF(O$142=0,0,O$142/CHI_fec!O$142)</f>
        <v>0.71469703918489869</v>
      </c>
      <c r="P248" s="310">
        <f>IF(P$142=0,0,P$142/CHI_fec!P$142)</f>
        <v>0.70531018962798664</v>
      </c>
      <c r="Q248" s="310">
        <f>IF(Q$142=0,0,Q$142/CHI_fec!Q$142)</f>
        <v>0.7022821292148087</v>
      </c>
      <c r="R248" s="310">
        <f>IF(R$142=0,0,R$142/CHI_fec!R$142)</f>
        <v>0.70265182032715168</v>
      </c>
      <c r="S248" s="310">
        <f>IF(S$142=0,0,S$142/CHI_fec!S$142)</f>
        <v>0.68836105595085328</v>
      </c>
      <c r="T248" s="310">
        <f>IF(T$142=0,0,T$142/CHI_fec!T$142)</f>
        <v>0.69004153628921983</v>
      </c>
      <c r="U248" s="310">
        <f>IF(U$142=0,0,U$142/CHI_fec!U$142)</f>
        <v>0.70937423281247847</v>
      </c>
      <c r="V248" s="310">
        <f>IF(V$142=0,0,V$142/CHI_fec!V$142)</f>
        <v>0.7434330463362373</v>
      </c>
      <c r="W248" s="310">
        <f>IF(W$142=0,0,W$142/CHI_fec!W$142)</f>
        <v>0.74800343544436665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0.68172183248194318</v>
      </c>
      <c r="C249" s="311">
        <f>IF(C$156=0,0,C$156/CHI_fec!C$156)</f>
        <v>0.68670932869781187</v>
      </c>
      <c r="D249" s="311">
        <f>IF(D$156=0,0,D$156/CHI_fec!D$156)</f>
        <v>0.69271918150912881</v>
      </c>
      <c r="E249" s="311">
        <f>IF(E$156=0,0,E$156/CHI_fec!E$156)</f>
        <v>0.69271918150912903</v>
      </c>
      <c r="F249" s="311">
        <f>IF(F$156=0,0,F$156/CHI_fec!F$156)</f>
        <v>0.69271918150912903</v>
      </c>
      <c r="G249" s="311">
        <f>IF(G$156=0,0,G$156/CHI_fec!G$156)</f>
        <v>0.69271918150912892</v>
      </c>
      <c r="H249" s="311">
        <f>IF(H$156=0,0,H$156/CHI_fec!H$156)</f>
        <v>0.69271918150912903</v>
      </c>
      <c r="I249" s="311">
        <f>IF(I$156=0,0,I$156/CHI_fec!I$156)</f>
        <v>0.69271918150912948</v>
      </c>
      <c r="J249" s="311">
        <f>IF(J$156=0,0,J$156/CHI_fec!J$156)</f>
        <v>0.69271918150912914</v>
      </c>
      <c r="K249" s="311">
        <f>IF(K$156=0,0,K$156/CHI_fec!K$156)</f>
        <v>0.69271918150912937</v>
      </c>
      <c r="L249" s="311">
        <f>IF(L$156=0,0,L$156/CHI_fec!L$156)</f>
        <v>0.69271918150912892</v>
      </c>
      <c r="M249" s="311">
        <f>IF(M$156=0,0,M$156/CHI_fec!M$156)</f>
        <v>0.69271918150912914</v>
      </c>
      <c r="N249" s="311">
        <f>IF(N$156=0,0,N$156/CHI_fec!N$156)</f>
        <v>0.69271918150912903</v>
      </c>
      <c r="O249" s="311">
        <f>IF(O$156=0,0,O$156/CHI_fec!O$156)</f>
        <v>0.69271918150912914</v>
      </c>
      <c r="P249" s="311">
        <f>IF(P$156=0,0,P$156/CHI_fec!P$156)</f>
        <v>0.69271918150912926</v>
      </c>
      <c r="Q249" s="311">
        <f>IF(Q$156=0,0,Q$156/CHI_fec!Q$156)</f>
        <v>0.70253476335821596</v>
      </c>
      <c r="R249" s="311">
        <f>IF(R$156=0,0,R$156/CHI_fec!R$156)</f>
        <v>0.71024269113988259</v>
      </c>
      <c r="S249" s="311">
        <f>IF(S$156=0,0,S$156/CHI_fec!S$156)</f>
        <v>0.71024269113988214</v>
      </c>
      <c r="T249" s="311">
        <f>IF(T$156=0,0,T$156/CHI_fec!T$156)</f>
        <v>0.71830592202589427</v>
      </c>
      <c r="U249" s="311">
        <f>IF(U$156=0,0,U$156/CHI_fec!U$156)</f>
        <v>0.72556282982330489</v>
      </c>
      <c r="V249" s="311">
        <f>IF(V$156=0,0,V$156/CHI_fec!V$156)</f>
        <v>0.73209404684097457</v>
      </c>
      <c r="W249" s="311">
        <f>IF(W$156=0,0,W$156/CHI_fec!W$156)</f>
        <v>0.73797214215687679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IE: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1275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1284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1291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1295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1299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1304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0</v>
      </c>
      <c r="C59" s="281">
        <v>0</v>
      </c>
      <c r="D59" s="281">
        <v>0</v>
      </c>
      <c r="E59" s="281">
        <v>0</v>
      </c>
      <c r="F59" s="281">
        <v>0</v>
      </c>
      <c r="G59" s="281">
        <v>0</v>
      </c>
      <c r="H59" s="281">
        <v>0</v>
      </c>
      <c r="I59" s="281">
        <v>0</v>
      </c>
      <c r="J59" s="281">
        <v>0</v>
      </c>
      <c r="K59" s="281">
        <v>0</v>
      </c>
      <c r="L59" s="281">
        <v>0</v>
      </c>
      <c r="M59" s="281">
        <v>0</v>
      </c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1196.9512219187552</v>
      </c>
      <c r="C61" s="225">
        <f t="shared" si="2"/>
        <v>1324.2097829790378</v>
      </c>
      <c r="D61" s="225">
        <f t="shared" si="2"/>
        <v>1000.5120896792866</v>
      </c>
      <c r="E61" s="225">
        <f t="shared" si="2"/>
        <v>182.29457663510999</v>
      </c>
      <c r="F61" s="225">
        <f t="shared" si="2"/>
        <v>191.00868479912134</v>
      </c>
      <c r="G61" s="225">
        <f t="shared" si="2"/>
        <v>289.25829804751925</v>
      </c>
      <c r="H61" s="225">
        <f t="shared" si="2"/>
        <v>239.59821410414364</v>
      </c>
      <c r="I61" s="225">
        <f t="shared" si="2"/>
        <v>218.70382086974649</v>
      </c>
      <c r="J61" s="225">
        <f t="shared" si="2"/>
        <v>249.26497805809078</v>
      </c>
      <c r="K61" s="225">
        <f t="shared" si="2"/>
        <v>256.26439395368607</v>
      </c>
      <c r="L61" s="225">
        <f t="shared" si="2"/>
        <v>276.31577447544754</v>
      </c>
      <c r="M61" s="225">
        <f t="shared" si="2"/>
        <v>248.94663387312931</v>
      </c>
      <c r="N61" s="225">
        <f t="shared" si="2"/>
        <v>267.56278117110583</v>
      </c>
      <c r="O61" s="225">
        <f t="shared" si="2"/>
        <v>256.69397389834074</v>
      </c>
      <c r="P61" s="225">
        <f t="shared" si="2"/>
        <v>246.63746390455631</v>
      </c>
      <c r="Q61" s="225">
        <f t="shared" si="2"/>
        <v>159.34974729691194</v>
      </c>
      <c r="R61" s="225">
        <f t="shared" si="2"/>
        <v>144.99021213009866</v>
      </c>
      <c r="S61" s="225">
        <f t="shared" si="2"/>
        <v>150.81238547247591</v>
      </c>
      <c r="T61" s="225">
        <f t="shared" si="2"/>
        <v>153.45276515832217</v>
      </c>
      <c r="U61" s="225">
        <f t="shared" si="2"/>
        <v>137.53159413206748</v>
      </c>
      <c r="V61" s="225">
        <f t="shared" si="2"/>
        <v>138.23835483173707</v>
      </c>
      <c r="W61" s="225">
        <f t="shared" si="2"/>
        <v>90.450209260649117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7.8105900550922742</v>
      </c>
      <c r="C66" s="262">
        <v>7.6594627851246626</v>
      </c>
      <c r="D66" s="262">
        <v>5.2996104761955607</v>
      </c>
      <c r="E66" s="262">
        <v>5.3495905434261353</v>
      </c>
      <c r="F66" s="262">
        <v>6.0514790541615389</v>
      </c>
      <c r="G66" s="262">
        <v>8.5445310381125488</v>
      </c>
      <c r="H66" s="262">
        <v>5.8175932134663091</v>
      </c>
      <c r="I66" s="262">
        <v>3.9279962786397271</v>
      </c>
      <c r="J66" s="262">
        <v>4.8365612563707128</v>
      </c>
      <c r="K66" s="262">
        <v>6.2010686427584956</v>
      </c>
      <c r="L66" s="262">
        <v>7.0402496167166007</v>
      </c>
      <c r="M66" s="262">
        <v>7.3940288777675276</v>
      </c>
      <c r="N66" s="262">
        <v>7.9135718166811957</v>
      </c>
      <c r="O66" s="262">
        <v>6.4607688062417337</v>
      </c>
      <c r="P66" s="262">
        <v>6.5731115254169197</v>
      </c>
      <c r="Q66" s="262">
        <v>4.5575433330185007</v>
      </c>
      <c r="R66" s="262">
        <v>4.233806755351651</v>
      </c>
      <c r="S66" s="262">
        <v>4.5945640883697596</v>
      </c>
      <c r="T66" s="262">
        <v>5.1938113950986811</v>
      </c>
      <c r="U66" s="262">
        <v>4.4316339425368891</v>
      </c>
      <c r="V66" s="262">
        <v>4.5381557220342668</v>
      </c>
      <c r="W66" s="262">
        <v>2.8839307797072089</v>
      </c>
      <c r="DA66" s="68" t="s">
        <v>1318</v>
      </c>
    </row>
    <row r="67" spans="1:105" ht="12" customHeight="1" x14ac:dyDescent="0.25">
      <c r="A67" s="37" t="s">
        <v>160</v>
      </c>
      <c r="B67" s="228">
        <v>0.86201063498579378</v>
      </c>
      <c r="C67" s="228">
        <v>0.77391050251481774</v>
      </c>
      <c r="D67" s="228">
        <v>0.58892362618462513</v>
      </c>
      <c r="E67" s="228">
        <v>0.57780080843628134</v>
      </c>
      <c r="F67" s="228">
        <v>0.52410588815131975</v>
      </c>
      <c r="G67" s="228">
        <v>0.68034135458502831</v>
      </c>
      <c r="H67" s="228">
        <v>0.32694367393985019</v>
      </c>
      <c r="I67" s="228">
        <v>0.3320337593802874</v>
      </c>
      <c r="J67" s="228">
        <v>0.61040161359737244</v>
      </c>
      <c r="K67" s="228">
        <v>0.71995416593552419</v>
      </c>
      <c r="L67" s="228">
        <v>0.99874283835907118</v>
      </c>
      <c r="M67" s="228">
        <v>0.79740091904134036</v>
      </c>
      <c r="N67" s="228">
        <v>0.85650124816412787</v>
      </c>
      <c r="O67" s="228">
        <v>0.60637023395935541</v>
      </c>
      <c r="P67" s="228">
        <v>0.69202165059370957</v>
      </c>
      <c r="Q67" s="228">
        <v>0.54692125997852226</v>
      </c>
      <c r="R67" s="228">
        <v>0.19262326028910601</v>
      </c>
      <c r="S67" s="228">
        <v>0.2080075440142525</v>
      </c>
      <c r="T67" s="228">
        <v>0.23786015963811749</v>
      </c>
      <c r="U67" s="228">
        <v>0.16681740977576759</v>
      </c>
      <c r="V67" s="228">
        <v>0.25556788093559663</v>
      </c>
      <c r="W67" s="228">
        <v>0.14014317953703689</v>
      </c>
      <c r="DA67" s="69" t="s">
        <v>1319</v>
      </c>
    </row>
    <row r="68" spans="1:105" ht="12" customHeight="1" x14ac:dyDescent="0.25">
      <c r="A68" s="37" t="s">
        <v>162</v>
      </c>
      <c r="B68" s="228">
        <v>6.9485794201064808</v>
      </c>
      <c r="C68" s="228">
        <v>6.8855522826098454</v>
      </c>
      <c r="D68" s="228">
        <v>4.7106868500109353</v>
      </c>
      <c r="E68" s="228">
        <v>4.7717897349898539</v>
      </c>
      <c r="F68" s="228">
        <v>5.5273731660102188</v>
      </c>
      <c r="G68" s="228">
        <v>7.8641896835275196</v>
      </c>
      <c r="H68" s="228">
        <v>5.4906495395264594</v>
      </c>
      <c r="I68" s="228">
        <v>3.5959625192594391</v>
      </c>
      <c r="J68" s="228">
        <v>4.2261596427733403</v>
      </c>
      <c r="K68" s="228">
        <v>5.4811144768229711</v>
      </c>
      <c r="L68" s="228">
        <v>6.0415067783575296</v>
      </c>
      <c r="M68" s="228">
        <v>6.596627958726188</v>
      </c>
      <c r="N68" s="228">
        <v>7.0570705685170676</v>
      </c>
      <c r="O68" s="228">
        <v>5.8543985722823786</v>
      </c>
      <c r="P68" s="228">
        <v>5.8810898748232097</v>
      </c>
      <c r="Q68" s="228">
        <v>4.0106220730399782</v>
      </c>
      <c r="R68" s="228">
        <v>4.0411834950625449</v>
      </c>
      <c r="S68" s="228">
        <v>4.386556544355507</v>
      </c>
      <c r="T68" s="228">
        <v>4.9559512354605637</v>
      </c>
      <c r="U68" s="228">
        <v>4.2648165327611212</v>
      </c>
      <c r="V68" s="228">
        <v>4.2825878410986702</v>
      </c>
      <c r="W68" s="228">
        <v>2.743787600170172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196.15427006988429</v>
      </c>
      <c r="C72" s="263">
        <f t="shared" si="3"/>
        <v>175.36127805920191</v>
      </c>
      <c r="D72" s="263">
        <f t="shared" si="3"/>
        <v>117.2264574579513</v>
      </c>
      <c r="E72" s="263">
        <f t="shared" si="3"/>
        <v>112.06571669029459</v>
      </c>
      <c r="F72" s="263">
        <f t="shared" si="3"/>
        <v>116.6096339144181</v>
      </c>
      <c r="G72" s="263">
        <f t="shared" si="3"/>
        <v>178.52767461489111</v>
      </c>
      <c r="H72" s="263">
        <f t="shared" si="3"/>
        <v>150.00680278778029</v>
      </c>
      <c r="I72" s="263">
        <f t="shared" si="3"/>
        <v>147.445441546995</v>
      </c>
      <c r="J72" s="263">
        <f t="shared" si="3"/>
        <v>167.20998194315419</v>
      </c>
      <c r="K72" s="263">
        <f t="shared" si="3"/>
        <v>166.1807477959776</v>
      </c>
      <c r="L72" s="263">
        <f t="shared" si="3"/>
        <v>178.96680442826911</v>
      </c>
      <c r="M72" s="263">
        <f t="shared" si="3"/>
        <v>160.51129119214519</v>
      </c>
      <c r="N72" s="263">
        <f t="shared" si="3"/>
        <v>172.0758344642141</v>
      </c>
      <c r="O72" s="263">
        <f t="shared" si="3"/>
        <v>168.03424443056451</v>
      </c>
      <c r="P72" s="263">
        <f t="shared" si="3"/>
        <v>160.49031244649399</v>
      </c>
      <c r="Q72" s="263">
        <f t="shared" si="3"/>
        <v>102.159281544354</v>
      </c>
      <c r="R72" s="263">
        <f t="shared" si="3"/>
        <v>92.375977595809388</v>
      </c>
      <c r="S72" s="263">
        <f t="shared" si="3"/>
        <v>95.895636690201584</v>
      </c>
      <c r="T72" s="263">
        <f t="shared" si="3"/>
        <v>95.961825131775598</v>
      </c>
      <c r="U72" s="263">
        <f t="shared" si="3"/>
        <v>86.315642226632988</v>
      </c>
      <c r="V72" s="263">
        <f t="shared" si="3"/>
        <v>85.46171906211643</v>
      </c>
      <c r="W72" s="263">
        <f t="shared" si="3"/>
        <v>56.630411685201317</v>
      </c>
      <c r="DA72" s="70"/>
    </row>
    <row r="73" spans="1:105" ht="12" customHeight="1" x14ac:dyDescent="0.25">
      <c r="A73" s="60" t="s">
        <v>1054</v>
      </c>
      <c r="B73" s="264">
        <v>196.15427006988429</v>
      </c>
      <c r="C73" s="264">
        <v>175.36127805920191</v>
      </c>
      <c r="D73" s="264">
        <v>117.2264574579513</v>
      </c>
      <c r="E73" s="264">
        <v>112.06571669029459</v>
      </c>
      <c r="F73" s="264">
        <v>116.6096339144181</v>
      </c>
      <c r="G73" s="264">
        <v>178.52767461489111</v>
      </c>
      <c r="H73" s="264">
        <v>150.00680278778029</v>
      </c>
      <c r="I73" s="264">
        <v>147.445441546995</v>
      </c>
      <c r="J73" s="264">
        <v>167.20998194315419</v>
      </c>
      <c r="K73" s="264">
        <v>166.1807477959776</v>
      </c>
      <c r="L73" s="264">
        <v>178.96680442826911</v>
      </c>
      <c r="M73" s="264">
        <v>160.51129119214519</v>
      </c>
      <c r="N73" s="264">
        <v>172.0758344642141</v>
      </c>
      <c r="O73" s="264">
        <v>168.03424443056451</v>
      </c>
      <c r="P73" s="264">
        <v>160.49031244649399</v>
      </c>
      <c r="Q73" s="264">
        <v>102.159281544354</v>
      </c>
      <c r="R73" s="264">
        <v>92.375977595809388</v>
      </c>
      <c r="S73" s="264">
        <v>95.895636690201584</v>
      </c>
      <c r="T73" s="264">
        <v>95.961825131775598</v>
      </c>
      <c r="U73" s="264">
        <v>86.315642226632988</v>
      </c>
      <c r="V73" s="264">
        <v>85.46171906211643</v>
      </c>
      <c r="W73" s="264">
        <v>56.630411685201317</v>
      </c>
      <c r="DA73" s="72" t="s">
        <v>1324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0.81842510724751805</v>
      </c>
      <c r="L74" s="231">
        <v>0.64252445636184252</v>
      </c>
      <c r="M74" s="231">
        <v>1.0341951445407549</v>
      </c>
      <c r="N74" s="231">
        <v>0.29921825232162169</v>
      </c>
      <c r="O74" s="231">
        <v>2.9148404779356801E-2</v>
      </c>
      <c r="P74" s="231">
        <v>0</v>
      </c>
      <c r="Q74" s="231">
        <v>1.7485312355085939E-2</v>
      </c>
      <c r="R74" s="231">
        <v>0</v>
      </c>
      <c r="S74" s="231">
        <v>1.223426634295126E-2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4.2910961630112574</v>
      </c>
      <c r="C76" s="231">
        <v>2.8974673396632729</v>
      </c>
      <c r="D76" s="231">
        <v>1.541615122211361</v>
      </c>
      <c r="E76" s="231">
        <v>1.0721409377288471</v>
      </c>
      <c r="F76" s="231">
        <v>0.71573070312880727</v>
      </c>
      <c r="G76" s="231">
        <v>0.7349648506841493</v>
      </c>
      <c r="H76" s="231">
        <v>6.1995027586240976</v>
      </c>
      <c r="I76" s="231">
        <v>1.3657906802245721</v>
      </c>
      <c r="J76" s="231">
        <v>2.5730844222519629</v>
      </c>
      <c r="K76" s="231">
        <v>2.0166662378551412</v>
      </c>
      <c r="L76" s="231">
        <v>4.9843272247929198</v>
      </c>
      <c r="M76" s="231">
        <v>3.2719413281895422</v>
      </c>
      <c r="N76" s="231">
        <v>1.889185371293556</v>
      </c>
      <c r="O76" s="231">
        <v>3.7152407745393798</v>
      </c>
      <c r="P76" s="231">
        <v>1.5264726542471461</v>
      </c>
      <c r="Q76" s="231">
        <v>1.455143731406761</v>
      </c>
      <c r="R76" s="231">
        <v>1.66992986583271</v>
      </c>
      <c r="S76" s="231">
        <v>2.2896093003907509</v>
      </c>
      <c r="T76" s="231">
        <v>3.0528430867944931</v>
      </c>
      <c r="U76" s="231">
        <v>1.96901357671979</v>
      </c>
      <c r="V76" s="231">
        <v>2.0151371878020332</v>
      </c>
      <c r="W76" s="231">
        <v>0.94802319022558446</v>
      </c>
      <c r="DA76" s="73" t="s">
        <v>1327</v>
      </c>
    </row>
    <row r="77" spans="1:105" ht="12" customHeight="1" x14ac:dyDescent="0.25">
      <c r="A77" s="64" t="s">
        <v>160</v>
      </c>
      <c r="B77" s="231">
        <v>12.056115021757289</v>
      </c>
      <c r="C77" s="231">
        <v>10.85310476454012</v>
      </c>
      <c r="D77" s="231">
        <v>8.409286955962207</v>
      </c>
      <c r="E77" s="231">
        <v>8.4835481103824542</v>
      </c>
      <c r="F77" s="231">
        <v>7.351343540018858</v>
      </c>
      <c r="G77" s="231">
        <v>10.374734745469659</v>
      </c>
      <c r="H77" s="231">
        <v>5.3004511264379337</v>
      </c>
      <c r="I77" s="231">
        <v>5.7114656079595827</v>
      </c>
      <c r="J77" s="231">
        <v>11.4837828245127</v>
      </c>
      <c r="K77" s="231">
        <v>12.29393715974618</v>
      </c>
      <c r="L77" s="231">
        <v>15.72281393312065</v>
      </c>
      <c r="M77" s="231">
        <v>11.55822783836131</v>
      </c>
      <c r="N77" s="231">
        <v>13.18957795367082</v>
      </c>
      <c r="O77" s="231">
        <v>10.033788736732919</v>
      </c>
      <c r="P77" s="231">
        <v>11.445760064306929</v>
      </c>
      <c r="Q77" s="231">
        <v>8.7583060848603953</v>
      </c>
      <c r="R77" s="231">
        <v>3.1460292014987661</v>
      </c>
      <c r="S77" s="231">
        <v>3.2287570640960381</v>
      </c>
      <c r="T77" s="231">
        <v>3.348381576766811</v>
      </c>
      <c r="U77" s="231">
        <v>2.5218832174577011</v>
      </c>
      <c r="V77" s="231">
        <v>4.1214360955714167</v>
      </c>
      <c r="W77" s="231">
        <v>2.2845984385499438</v>
      </c>
      <c r="DA77" s="73" t="s">
        <v>1328</v>
      </c>
    </row>
    <row r="78" spans="1:105" ht="12" customHeight="1" x14ac:dyDescent="0.25">
      <c r="A78" s="64" t="s">
        <v>70</v>
      </c>
      <c r="B78" s="231">
        <v>75.254594988805195</v>
      </c>
      <c r="C78" s="231">
        <v>58.078431833746357</v>
      </c>
      <c r="D78" s="231">
        <v>35.796981124028193</v>
      </c>
      <c r="E78" s="231">
        <v>28.900061743820821</v>
      </c>
      <c r="F78" s="231">
        <v>27.954925626929011</v>
      </c>
      <c r="G78" s="231">
        <v>38.048907332791067</v>
      </c>
      <c r="H78" s="231">
        <v>43.887665775852071</v>
      </c>
      <c r="I78" s="231">
        <v>29.66907198863019</v>
      </c>
      <c r="J78" s="231">
        <v>23.28478545159555</v>
      </c>
      <c r="K78" s="231">
        <v>20.571818342594039</v>
      </c>
      <c r="L78" s="231">
        <v>20.203434863729608</v>
      </c>
      <c r="M78" s="231">
        <v>4.7544268305438013</v>
      </c>
      <c r="N78" s="231">
        <v>4.6098503809670124</v>
      </c>
      <c r="O78" s="231">
        <v>11.12134782652118</v>
      </c>
      <c r="P78" s="231">
        <v>8.1404180491241291</v>
      </c>
      <c r="Q78" s="231">
        <v>5.3399084216532131</v>
      </c>
      <c r="R78" s="231">
        <v>3.656592040238722</v>
      </c>
      <c r="S78" s="231">
        <v>2.4706580654188399</v>
      </c>
      <c r="T78" s="231">
        <v>2.4152105226039362</v>
      </c>
      <c r="U78" s="231">
        <v>2.7299868294783778</v>
      </c>
      <c r="V78" s="231">
        <v>2.49124840890221</v>
      </c>
      <c r="W78" s="231">
        <v>0.67482464982920531</v>
      </c>
      <c r="DA78" s="73" t="s">
        <v>1329</v>
      </c>
    </row>
    <row r="79" spans="1:105" ht="12" customHeight="1" x14ac:dyDescent="0.25">
      <c r="A79" s="64" t="s">
        <v>34</v>
      </c>
      <c r="B79" s="231">
        <v>7.3693557923138009</v>
      </c>
      <c r="C79" s="231">
        <v>6.9712117735393848</v>
      </c>
      <c r="D79" s="231">
        <v>4.2143047985059212</v>
      </c>
      <c r="E79" s="231">
        <v>3.5482643597779648</v>
      </c>
      <c r="F79" s="231">
        <v>3.05822646498777</v>
      </c>
      <c r="G79" s="231">
        <v>9.4456183692104627</v>
      </c>
      <c r="H79" s="231">
        <v>5.6040962589881538</v>
      </c>
      <c r="I79" s="231">
        <v>48.843305913137222</v>
      </c>
      <c r="J79" s="231">
        <v>50.359529729493872</v>
      </c>
      <c r="K79" s="231">
        <v>36.884391495685279</v>
      </c>
      <c r="L79" s="231">
        <v>42.304649543556422</v>
      </c>
      <c r="M79" s="231">
        <v>44.275192506487947</v>
      </c>
      <c r="N79" s="231">
        <v>43.413575483788883</v>
      </c>
      <c r="O79" s="231">
        <v>46.260243053936023</v>
      </c>
      <c r="P79" s="231">
        <v>42.106798019997129</v>
      </c>
      <c r="Q79" s="231">
        <v>22.363003225349949</v>
      </c>
      <c r="R79" s="231">
        <v>17.900591394493009</v>
      </c>
      <c r="S79" s="231">
        <v>19.804898370684629</v>
      </c>
      <c r="T79" s="231">
        <v>17.379962068080332</v>
      </c>
      <c r="U79" s="231">
        <v>14.620857144109269</v>
      </c>
      <c r="V79" s="231">
        <v>7.7703982863732284</v>
      </c>
      <c r="W79" s="231">
        <v>7.9940468265464464</v>
      </c>
      <c r="DA79" s="73" t="s">
        <v>1330</v>
      </c>
    </row>
    <row r="80" spans="1:105" ht="12" customHeight="1" x14ac:dyDescent="0.25">
      <c r="A80" s="64" t="s">
        <v>162</v>
      </c>
      <c r="B80" s="231">
        <v>97.183108103996744</v>
      </c>
      <c r="C80" s="231">
        <v>96.561062347712763</v>
      </c>
      <c r="D80" s="231">
        <v>67.264269457243657</v>
      </c>
      <c r="E80" s="231">
        <v>70.061701538584458</v>
      </c>
      <c r="F80" s="231">
        <v>77.529407579353645</v>
      </c>
      <c r="G80" s="231">
        <v>119.9234493167358</v>
      </c>
      <c r="H80" s="231">
        <v>89.015086867878011</v>
      </c>
      <c r="I80" s="231">
        <v>61.855807357043467</v>
      </c>
      <c r="J80" s="231">
        <v>79.508799515300154</v>
      </c>
      <c r="K80" s="231">
        <v>93.595509452849413</v>
      </c>
      <c r="L80" s="231">
        <v>95.109054406707713</v>
      </c>
      <c r="M80" s="231">
        <v>95.617307544021884</v>
      </c>
      <c r="N80" s="231">
        <v>108.6744270221722</v>
      </c>
      <c r="O80" s="231">
        <v>96.874475634055656</v>
      </c>
      <c r="P80" s="231">
        <v>97.270863658818627</v>
      </c>
      <c r="Q80" s="231">
        <v>64.225434768728618</v>
      </c>
      <c r="R80" s="231">
        <v>66.002835093746185</v>
      </c>
      <c r="S80" s="231">
        <v>68.089479623268375</v>
      </c>
      <c r="T80" s="231">
        <v>69.76542787753003</v>
      </c>
      <c r="U80" s="231">
        <v>64.473901458867843</v>
      </c>
      <c r="V80" s="231">
        <v>69.063499083467548</v>
      </c>
      <c r="W80" s="231">
        <v>44.728918580050141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98.582791578369878</v>
      </c>
      <c r="C85" s="263">
        <v>88.419526219151351</v>
      </c>
      <c r="D85" s="263">
        <v>59.195908366760797</v>
      </c>
      <c r="E85" s="263">
        <v>56.731821203352503</v>
      </c>
      <c r="F85" s="263">
        <v>59.590159660624117</v>
      </c>
      <c r="G85" s="263">
        <v>89.510079129736511</v>
      </c>
      <c r="H85" s="263">
        <v>74.464114970449614</v>
      </c>
      <c r="I85" s="263">
        <v>60.135669692943203</v>
      </c>
      <c r="J85" s="263">
        <v>68.823691082012971</v>
      </c>
      <c r="K85" s="263">
        <v>74.077167076005423</v>
      </c>
      <c r="L85" s="263">
        <v>79.489738113608183</v>
      </c>
      <c r="M85" s="263">
        <v>70.047363354633362</v>
      </c>
      <c r="N85" s="263">
        <v>75.811602652798584</v>
      </c>
      <c r="O85" s="263">
        <v>71.980336596837105</v>
      </c>
      <c r="P85" s="263">
        <v>69.442807199795411</v>
      </c>
      <c r="Q85" s="263">
        <v>45.83847825683192</v>
      </c>
      <c r="R85" s="263">
        <v>41.927779029691578</v>
      </c>
      <c r="S85" s="263">
        <v>43.409165953602219</v>
      </c>
      <c r="T85" s="263">
        <v>44.743355708621451</v>
      </c>
      <c r="U85" s="263">
        <v>40.228714134931039</v>
      </c>
      <c r="V85" s="263">
        <v>41.638732323932381</v>
      </c>
      <c r="W85" s="263">
        <v>26.67997781404371</v>
      </c>
      <c r="DA85" s="70" t="s">
        <v>1336</v>
      </c>
    </row>
    <row r="86" spans="1:105" ht="12" customHeight="1" x14ac:dyDescent="0.25">
      <c r="A86" s="60" t="s">
        <v>1014</v>
      </c>
      <c r="B86" s="264">
        <v>98.582791578369878</v>
      </c>
      <c r="C86" s="264">
        <v>88.419526219151351</v>
      </c>
      <c r="D86" s="264">
        <v>59.195908366760797</v>
      </c>
      <c r="E86" s="264">
        <v>56.731821203352503</v>
      </c>
      <c r="F86" s="264">
        <v>59.590159660624117</v>
      </c>
      <c r="G86" s="264">
        <v>89.510079129736511</v>
      </c>
      <c r="H86" s="264">
        <v>74.464114970449614</v>
      </c>
      <c r="I86" s="264">
        <v>60.135669692943203</v>
      </c>
      <c r="J86" s="264">
        <v>68.823691082012971</v>
      </c>
      <c r="K86" s="264">
        <v>74.077167076005423</v>
      </c>
      <c r="L86" s="264">
        <v>79.489738113608183</v>
      </c>
      <c r="M86" s="264">
        <v>70.047363354633362</v>
      </c>
      <c r="N86" s="264">
        <v>75.811602652798584</v>
      </c>
      <c r="O86" s="264">
        <v>71.980336596837105</v>
      </c>
      <c r="P86" s="264">
        <v>69.442807199795411</v>
      </c>
      <c r="Q86" s="264">
        <v>45.83847825683192</v>
      </c>
      <c r="R86" s="264">
        <v>41.927779029691578</v>
      </c>
      <c r="S86" s="264">
        <v>43.409165953602219</v>
      </c>
      <c r="T86" s="264">
        <v>44.743355708621451</v>
      </c>
      <c r="U86" s="264">
        <v>40.228714134931039</v>
      </c>
      <c r="V86" s="264">
        <v>41.638732323932381</v>
      </c>
      <c r="W86" s="264">
        <v>26.67997781404371</v>
      </c>
      <c r="DA86" s="72" t="s">
        <v>1337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0.46889653462442549</v>
      </c>
      <c r="L87" s="232">
        <v>0.37372527025405888</v>
      </c>
      <c r="M87" s="232">
        <v>0.62323704845904926</v>
      </c>
      <c r="N87" s="232">
        <v>0.17630823079923391</v>
      </c>
      <c r="O87" s="232">
        <v>1.722955609210719E-2</v>
      </c>
      <c r="P87" s="232">
        <v>0</v>
      </c>
      <c r="Q87" s="232">
        <v>1.0044329473591971E-2</v>
      </c>
      <c r="R87" s="232">
        <v>0</v>
      </c>
      <c r="S87" s="232">
        <v>6.9795524360882939E-3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2.2407947176271881</v>
      </c>
      <c r="C88" s="297">
        <v>1.521424007125681</v>
      </c>
      <c r="D88" s="297">
        <v>0.80749994902083044</v>
      </c>
      <c r="E88" s="297">
        <v>0.56050438595601759</v>
      </c>
      <c r="F88" s="297">
        <v>0.37560526841070307</v>
      </c>
      <c r="G88" s="297">
        <v>0.38908186594752131</v>
      </c>
      <c r="H88" s="297">
        <v>3.196896355164637</v>
      </c>
      <c r="I88" s="297">
        <v>0.83297117945468202</v>
      </c>
      <c r="J88" s="297">
        <v>1.515519743827799</v>
      </c>
      <c r="K88" s="297">
        <v>1.155399317604721</v>
      </c>
      <c r="L88" s="297">
        <v>2.899141068758579</v>
      </c>
      <c r="M88" s="297">
        <v>1.9717700927880091</v>
      </c>
      <c r="N88" s="297">
        <v>1.113163812301607</v>
      </c>
      <c r="O88" s="297">
        <v>2.196070412949112</v>
      </c>
      <c r="P88" s="297">
        <v>0.89541644998603631</v>
      </c>
      <c r="Q88" s="297">
        <v>0.8358983112721009</v>
      </c>
      <c r="R88" s="297">
        <v>0.94012873220224802</v>
      </c>
      <c r="S88" s="297">
        <v>1.3062040438117291</v>
      </c>
      <c r="T88" s="297">
        <v>1.738243900432012</v>
      </c>
      <c r="U88" s="297">
        <v>1.1048346712314361</v>
      </c>
      <c r="V88" s="297">
        <v>1.0800145643178249</v>
      </c>
      <c r="W88" s="297">
        <v>0.52004786451297857</v>
      </c>
      <c r="DA88" s="122" t="s">
        <v>1339</v>
      </c>
    </row>
    <row r="89" spans="1:105" ht="12" customHeight="1" x14ac:dyDescent="0.25">
      <c r="A89" s="59" t="s">
        <v>160</v>
      </c>
      <c r="B89" s="297">
        <v>6.2956591578459697</v>
      </c>
      <c r="C89" s="297">
        <v>5.6988301178022578</v>
      </c>
      <c r="D89" s="297">
        <v>4.4047951336261049</v>
      </c>
      <c r="E89" s="297">
        <v>4.4351127328568154</v>
      </c>
      <c r="F89" s="297">
        <v>3.8578802773969429</v>
      </c>
      <c r="G89" s="297">
        <v>5.4922642215071757</v>
      </c>
      <c r="H89" s="297">
        <v>2.733282578714177</v>
      </c>
      <c r="I89" s="297">
        <v>3.4833201842427939</v>
      </c>
      <c r="J89" s="297">
        <v>6.7638276668542678</v>
      </c>
      <c r="K89" s="297">
        <v>7.0435089051490207</v>
      </c>
      <c r="L89" s="297">
        <v>9.1451972421119443</v>
      </c>
      <c r="M89" s="297">
        <v>6.9653351607991869</v>
      </c>
      <c r="N89" s="297">
        <v>7.7716888457083098</v>
      </c>
      <c r="O89" s="297">
        <v>5.9309498123316464</v>
      </c>
      <c r="P89" s="297">
        <v>6.713989808895934</v>
      </c>
      <c r="Q89" s="297">
        <v>5.0311547292041983</v>
      </c>
      <c r="R89" s="297">
        <v>1.771135725632071</v>
      </c>
      <c r="S89" s="297">
        <v>1.841980434342303</v>
      </c>
      <c r="T89" s="297">
        <v>1.90651916481079</v>
      </c>
      <c r="U89" s="297">
        <v>1.415055766190112</v>
      </c>
      <c r="V89" s="297">
        <v>2.208887333361846</v>
      </c>
      <c r="W89" s="297">
        <v>1.2532399539244099</v>
      </c>
      <c r="DA89" s="122" t="s">
        <v>1340</v>
      </c>
    </row>
    <row r="90" spans="1:105" ht="12" customHeight="1" x14ac:dyDescent="0.25">
      <c r="A90" s="59" t="s">
        <v>70</v>
      </c>
      <c r="B90" s="297">
        <v>39.297674189094081</v>
      </c>
      <c r="C90" s="297">
        <v>30.496261089294261</v>
      </c>
      <c r="D90" s="297">
        <v>18.75050394633406</v>
      </c>
      <c r="E90" s="297">
        <v>15.10865856510001</v>
      </c>
      <c r="F90" s="297">
        <v>14.6703463992857</v>
      </c>
      <c r="G90" s="297">
        <v>20.14265015330475</v>
      </c>
      <c r="H90" s="297">
        <v>22.631543886375191</v>
      </c>
      <c r="I90" s="297">
        <v>18.094633566859311</v>
      </c>
      <c r="J90" s="297">
        <v>13.71449447111525</v>
      </c>
      <c r="K90" s="297">
        <v>11.786117320137709</v>
      </c>
      <c r="L90" s="297">
        <v>11.75135682345994</v>
      </c>
      <c r="M90" s="297">
        <v>2.865160371931974</v>
      </c>
      <c r="N90" s="297">
        <v>2.716259982843094</v>
      </c>
      <c r="O90" s="297">
        <v>6.573803528781287</v>
      </c>
      <c r="P90" s="297">
        <v>4.7751030525626676</v>
      </c>
      <c r="Q90" s="297">
        <v>3.0674773465109069</v>
      </c>
      <c r="R90" s="297">
        <v>2.0585698293720069</v>
      </c>
      <c r="S90" s="297">
        <v>1.4094909360192569</v>
      </c>
      <c r="T90" s="297">
        <v>1.37518530753694</v>
      </c>
      <c r="U90" s="297">
        <v>1.531824938575387</v>
      </c>
      <c r="V90" s="297">
        <v>1.335186795834328</v>
      </c>
      <c r="W90" s="297">
        <v>0.37018199732106688</v>
      </c>
      <c r="DA90" s="122" t="s">
        <v>1341</v>
      </c>
    </row>
    <row r="91" spans="1:105" ht="12" customHeight="1" x14ac:dyDescent="0.25">
      <c r="A91" s="59" t="s">
        <v>162</v>
      </c>
      <c r="B91" s="297">
        <v>50.74866351380264</v>
      </c>
      <c r="C91" s="297">
        <v>50.703011004929152</v>
      </c>
      <c r="D91" s="297">
        <v>35.233109337779801</v>
      </c>
      <c r="E91" s="297">
        <v>36.627545519439657</v>
      </c>
      <c r="F91" s="297">
        <v>40.68632771553078</v>
      </c>
      <c r="G91" s="297">
        <v>63.486082888977059</v>
      </c>
      <c r="H91" s="297">
        <v>45.902392150195617</v>
      </c>
      <c r="I91" s="297">
        <v>37.724744762386408</v>
      </c>
      <c r="J91" s="297">
        <v>46.829849200215662</v>
      </c>
      <c r="K91" s="297">
        <v>53.623244998489547</v>
      </c>
      <c r="L91" s="297">
        <v>55.320317709023662</v>
      </c>
      <c r="M91" s="297">
        <v>57.621860680655139</v>
      </c>
      <c r="N91" s="297">
        <v>64.034181781146344</v>
      </c>
      <c r="O91" s="297">
        <v>57.262283286682951</v>
      </c>
      <c r="P91" s="297">
        <v>57.058297888350772</v>
      </c>
      <c r="Q91" s="297">
        <v>36.89390354037112</v>
      </c>
      <c r="R91" s="297">
        <v>37.157944742485249</v>
      </c>
      <c r="S91" s="297">
        <v>38.844510986992837</v>
      </c>
      <c r="T91" s="297">
        <v>39.723407335841713</v>
      </c>
      <c r="U91" s="297">
        <v>36.176998758934097</v>
      </c>
      <c r="V91" s="297">
        <v>37.014643630418377</v>
      </c>
      <c r="W91" s="297">
        <v>24.536507998285259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12.109811705408831</v>
      </c>
      <c r="C93" s="263">
        <f t="shared" si="4"/>
        <v>11.577690785559742</v>
      </c>
      <c r="D93" s="263">
        <f t="shared" si="4"/>
        <v>7.8923194283789755</v>
      </c>
      <c r="E93" s="263">
        <f t="shared" si="4"/>
        <v>7.8499784080367583</v>
      </c>
      <c r="F93" s="263">
        <f t="shared" si="4"/>
        <v>8.7574121699175826</v>
      </c>
      <c r="G93" s="263">
        <f t="shared" si="4"/>
        <v>12.676013264779067</v>
      </c>
      <c r="H93" s="263">
        <f t="shared" si="4"/>
        <v>9.3097031324474351</v>
      </c>
      <c r="I93" s="263">
        <f t="shared" si="4"/>
        <v>7.1947133511685468</v>
      </c>
      <c r="J93" s="263">
        <f t="shared" si="4"/>
        <v>8.3947437765529056</v>
      </c>
      <c r="K93" s="263">
        <f t="shared" si="4"/>
        <v>9.805410438944568</v>
      </c>
      <c r="L93" s="263">
        <f t="shared" si="4"/>
        <v>10.81898231685363</v>
      </c>
      <c r="M93" s="263">
        <f t="shared" si="4"/>
        <v>10.99395044858324</v>
      </c>
      <c r="N93" s="263">
        <f t="shared" si="4"/>
        <v>11.761772237411922</v>
      </c>
      <c r="O93" s="263">
        <f t="shared" si="4"/>
        <v>10.218624064697394</v>
      </c>
      <c r="P93" s="263">
        <f t="shared" si="4"/>
        <v>10.131232732849998</v>
      </c>
      <c r="Q93" s="263">
        <f t="shared" si="4"/>
        <v>6.7944441627075092</v>
      </c>
      <c r="R93" s="263">
        <f t="shared" si="4"/>
        <v>6.4526487492460243</v>
      </c>
      <c r="S93" s="263">
        <f t="shared" si="4"/>
        <v>6.9130187403023298</v>
      </c>
      <c r="T93" s="263">
        <f t="shared" si="4"/>
        <v>7.5537729228264574</v>
      </c>
      <c r="U93" s="263">
        <f t="shared" si="4"/>
        <v>6.5556038279665758</v>
      </c>
      <c r="V93" s="263">
        <f t="shared" si="4"/>
        <v>6.5997477236539881</v>
      </c>
      <c r="W93" s="263">
        <f t="shared" si="4"/>
        <v>4.2558889816968897</v>
      </c>
      <c r="DA93" s="70"/>
    </row>
    <row r="94" spans="1:105" ht="12" customHeight="1" x14ac:dyDescent="0.25">
      <c r="A94" s="60" t="s">
        <v>1024</v>
      </c>
      <c r="B94" s="264">
        <v>7.8073680251896276</v>
      </c>
      <c r="C94" s="264">
        <v>7.7313201596632233</v>
      </c>
      <c r="D94" s="264">
        <v>5.3210767484987018</v>
      </c>
      <c r="E94" s="264">
        <v>5.3919313088244163</v>
      </c>
      <c r="F94" s="264">
        <v>6.1996988848128591</v>
      </c>
      <c r="G94" s="264">
        <v>8.7601909626827936</v>
      </c>
      <c r="H94" s="264">
        <v>6.0194570398477838</v>
      </c>
      <c r="I94" s="264">
        <v>3.9606481027546909</v>
      </c>
      <c r="J94" s="264">
        <v>4.7271635101402252</v>
      </c>
      <c r="K94" s="264">
        <v>6.1604053729106933</v>
      </c>
      <c r="L94" s="264">
        <v>6.8935281505634691</v>
      </c>
      <c r="M94" s="264">
        <v>7.4732991257880164</v>
      </c>
      <c r="N94" s="264">
        <v>7.9874644629992666</v>
      </c>
      <c r="O94" s="264">
        <v>6.5329644420283532</v>
      </c>
      <c r="P94" s="264">
        <v>6.6110415574255859</v>
      </c>
      <c r="Q94" s="264">
        <v>4.5536846059583933</v>
      </c>
      <c r="R94" s="264">
        <v>4.4264759778372582</v>
      </c>
      <c r="S94" s="264">
        <v>4.8096458395168309</v>
      </c>
      <c r="T94" s="264">
        <v>5.4489482461400209</v>
      </c>
      <c r="U94" s="264">
        <v>4.6623583265062667</v>
      </c>
      <c r="V94" s="264">
        <v>4.725232155124826</v>
      </c>
      <c r="W94" s="264">
        <v>3.0137587095575129</v>
      </c>
      <c r="DA94" s="72" t="s">
        <v>1344</v>
      </c>
    </row>
    <row r="95" spans="1:105" ht="12" customHeight="1" x14ac:dyDescent="0.25">
      <c r="A95" s="60" t="s">
        <v>1026</v>
      </c>
      <c r="B95" s="264">
        <v>4.3024436802192039</v>
      </c>
      <c r="C95" s="264">
        <v>3.8463706258965189</v>
      </c>
      <c r="D95" s="264">
        <v>2.5712426798802732</v>
      </c>
      <c r="E95" s="264">
        <v>2.458047099212342</v>
      </c>
      <c r="F95" s="264">
        <v>2.557713285104724</v>
      </c>
      <c r="G95" s="264">
        <v>3.9158223020962741</v>
      </c>
      <c r="H95" s="264">
        <v>3.2902460925996522</v>
      </c>
      <c r="I95" s="264">
        <v>3.2340652484138559</v>
      </c>
      <c r="J95" s="264">
        <v>3.66758026641268</v>
      </c>
      <c r="K95" s="264">
        <v>3.6450050660338751</v>
      </c>
      <c r="L95" s="264">
        <v>3.925454166290161</v>
      </c>
      <c r="M95" s="264">
        <v>3.520651322795223</v>
      </c>
      <c r="N95" s="264">
        <v>3.7743077744126552</v>
      </c>
      <c r="O95" s="264">
        <v>3.6856596226690419</v>
      </c>
      <c r="P95" s="264">
        <v>3.520191175424412</v>
      </c>
      <c r="Q95" s="264">
        <v>2.2407595567491159</v>
      </c>
      <c r="R95" s="264">
        <v>2.0261727714087661</v>
      </c>
      <c r="S95" s="264">
        <v>2.1033729007854989</v>
      </c>
      <c r="T95" s="264">
        <v>2.1048246766864369</v>
      </c>
      <c r="U95" s="264">
        <v>1.8932455014603089</v>
      </c>
      <c r="V95" s="264">
        <v>1.8745155685291619</v>
      </c>
      <c r="W95" s="264">
        <v>1.242130272139377</v>
      </c>
      <c r="DA95" s="72" t="s">
        <v>1345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1.7951319281274341E-2</v>
      </c>
      <c r="L96" s="231">
        <v>1.4093118063019491E-2</v>
      </c>
      <c r="M96" s="231">
        <v>2.268401479181413E-2</v>
      </c>
      <c r="N96" s="231">
        <v>6.5630469234686699E-3</v>
      </c>
      <c r="O96" s="231">
        <v>6.3934050422014769E-4</v>
      </c>
      <c r="P96" s="231">
        <v>0</v>
      </c>
      <c r="Q96" s="231">
        <v>3.8352247754788119E-4</v>
      </c>
      <c r="R96" s="231">
        <v>0</v>
      </c>
      <c r="S96" s="231">
        <v>2.6834614352568508E-4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9.4120813995958855E-2</v>
      </c>
      <c r="C98" s="231">
        <v>6.3552988368463473E-2</v>
      </c>
      <c r="D98" s="231">
        <v>3.3813754029038363E-2</v>
      </c>
      <c r="E98" s="231">
        <v>2.351631703042888E-2</v>
      </c>
      <c r="F98" s="231">
        <v>1.5698822357108431E-2</v>
      </c>
      <c r="G98" s="231">
        <v>1.612070374956754E-2</v>
      </c>
      <c r="H98" s="231">
        <v>0.1359797645742859</v>
      </c>
      <c r="I98" s="231">
        <v>2.995722437518673E-2</v>
      </c>
      <c r="J98" s="231">
        <v>5.6437980204276539E-2</v>
      </c>
      <c r="K98" s="231">
        <v>4.4233515319753461E-2</v>
      </c>
      <c r="L98" s="231">
        <v>0.10932612968769249</v>
      </c>
      <c r="M98" s="231">
        <v>7.1766693044723232E-2</v>
      </c>
      <c r="N98" s="231">
        <v>4.1437352643858887E-2</v>
      </c>
      <c r="O98" s="231">
        <v>8.149001388149632E-2</v>
      </c>
      <c r="P98" s="231">
        <v>3.3481619451634817E-2</v>
      </c>
      <c r="Q98" s="231">
        <v>3.1917092341508073E-2</v>
      </c>
      <c r="R98" s="231">
        <v>3.6628206947019341E-2</v>
      </c>
      <c r="S98" s="231">
        <v>5.0220242776910687E-2</v>
      </c>
      <c r="T98" s="231">
        <v>6.6960996774632173E-2</v>
      </c>
      <c r="U98" s="231">
        <v>4.3188302841460878E-2</v>
      </c>
      <c r="V98" s="231">
        <v>4.4199977167688857E-2</v>
      </c>
      <c r="W98" s="231">
        <v>2.0793920938015489E-2</v>
      </c>
      <c r="DA98" s="73" t="s">
        <v>1348</v>
      </c>
    </row>
    <row r="99" spans="1:105" ht="12" customHeight="1" x14ac:dyDescent="0.25">
      <c r="A99" s="64" t="s">
        <v>160</v>
      </c>
      <c r="B99" s="231">
        <v>0.26443857615169603</v>
      </c>
      <c r="C99" s="231">
        <v>0.2380517741893485</v>
      </c>
      <c r="D99" s="231">
        <v>0.18444912520099249</v>
      </c>
      <c r="E99" s="231">
        <v>0.18607796781760921</v>
      </c>
      <c r="F99" s="231">
        <v>0.16124421631813551</v>
      </c>
      <c r="G99" s="231">
        <v>0.22755921613989691</v>
      </c>
      <c r="H99" s="231">
        <v>0.11625998477182729</v>
      </c>
      <c r="I99" s="231">
        <v>0.12527516786150139</v>
      </c>
      <c r="J99" s="231">
        <v>0.25188505364033981</v>
      </c>
      <c r="K99" s="231">
        <v>0.26965496198026861</v>
      </c>
      <c r="L99" s="231">
        <v>0.34486387381583278</v>
      </c>
      <c r="M99" s="231">
        <v>0.25351792902583442</v>
      </c>
      <c r="N99" s="231">
        <v>0.28929992852723552</v>
      </c>
      <c r="O99" s="231">
        <v>0.22008091347504671</v>
      </c>
      <c r="P99" s="231">
        <v>0.25105106320876008</v>
      </c>
      <c r="Q99" s="231">
        <v>0.1921045035155641</v>
      </c>
      <c r="R99" s="231">
        <v>6.9004939076529256E-2</v>
      </c>
      <c r="S99" s="231">
        <v>7.0819490294215567E-2</v>
      </c>
      <c r="T99" s="231">
        <v>7.3443331867260597E-2</v>
      </c>
      <c r="U99" s="231">
        <v>5.5314934043169763E-2</v>
      </c>
      <c r="V99" s="231">
        <v>9.0399493605217207E-2</v>
      </c>
      <c r="W99" s="231">
        <v>5.0110334637507213E-2</v>
      </c>
      <c r="DA99" s="73" t="s">
        <v>1349</v>
      </c>
    </row>
    <row r="100" spans="1:105" ht="12" customHeight="1" x14ac:dyDescent="0.25">
      <c r="A100" s="64" t="s">
        <v>70</v>
      </c>
      <c r="B100" s="231">
        <v>1.6506327213865259</v>
      </c>
      <c r="C100" s="231">
        <v>1.2738911159625479</v>
      </c>
      <c r="D100" s="231">
        <v>0.78517023949124409</v>
      </c>
      <c r="E100" s="231">
        <v>0.63389335324358465</v>
      </c>
      <c r="F100" s="231">
        <v>0.61316275731202874</v>
      </c>
      <c r="G100" s="231">
        <v>0.83456394212009832</v>
      </c>
      <c r="H100" s="231">
        <v>0.96263114837935759</v>
      </c>
      <c r="I100" s="231">
        <v>0.65076080795984004</v>
      </c>
      <c r="J100" s="231">
        <v>0.51072799983291439</v>
      </c>
      <c r="K100" s="231">
        <v>0.45122183568666602</v>
      </c>
      <c r="L100" s="231">
        <v>0.44314172012266229</v>
      </c>
      <c r="M100" s="231">
        <v>0.10428349922155659</v>
      </c>
      <c r="N100" s="231">
        <v>0.10111236238334979</v>
      </c>
      <c r="O100" s="231">
        <v>0.24393541193208981</v>
      </c>
      <c r="P100" s="231">
        <v>0.17855176019017319</v>
      </c>
      <c r="Q100" s="231">
        <v>0.1171254402644711</v>
      </c>
      <c r="R100" s="231">
        <v>8.020361376308538E-2</v>
      </c>
      <c r="S100" s="231">
        <v>5.419136262369801E-2</v>
      </c>
      <c r="T100" s="231">
        <v>5.2975177372759162E-2</v>
      </c>
      <c r="U100" s="231">
        <v>5.987947434122274E-2</v>
      </c>
      <c r="V100" s="231">
        <v>5.4642990789437178E-2</v>
      </c>
      <c r="W100" s="231">
        <v>1.480158983477343E-2</v>
      </c>
      <c r="DA100" s="73" t="s">
        <v>1350</v>
      </c>
    </row>
    <row r="101" spans="1:105" ht="12" customHeight="1" x14ac:dyDescent="0.25">
      <c r="A101" s="64" t="s">
        <v>34</v>
      </c>
      <c r="B101" s="231">
        <v>0.16163929668536531</v>
      </c>
      <c r="C101" s="231">
        <v>0.15290641405791711</v>
      </c>
      <c r="D101" s="231">
        <v>9.2436473803957558E-2</v>
      </c>
      <c r="E101" s="231">
        <v>7.7827556672790357E-2</v>
      </c>
      <c r="F101" s="231">
        <v>6.7079075679963379E-2</v>
      </c>
      <c r="G101" s="231">
        <v>0.20717999686620819</v>
      </c>
      <c r="H101" s="231">
        <v>0.1229201307941626</v>
      </c>
      <c r="I101" s="231">
        <v>1.071328056086271</v>
      </c>
      <c r="J101" s="231">
        <v>1.104584877740765</v>
      </c>
      <c r="K101" s="231">
        <v>0.80902147596789076</v>
      </c>
      <c r="L101" s="231">
        <v>0.92790930326276455</v>
      </c>
      <c r="M101" s="231">
        <v>0.97113115162958685</v>
      </c>
      <c r="N101" s="231">
        <v>0.95223246177307652</v>
      </c>
      <c r="O101" s="231">
        <v>1.0146712090534751</v>
      </c>
      <c r="P101" s="231">
        <v>0.9235696320598078</v>
      </c>
      <c r="Q101" s="231">
        <v>0.49050964765309291</v>
      </c>
      <c r="R101" s="231">
        <v>0.3926311993615228</v>
      </c>
      <c r="S101" s="231">
        <v>0.43440022897272618</v>
      </c>
      <c r="T101" s="231">
        <v>0.38121172654370961</v>
      </c>
      <c r="U101" s="231">
        <v>0.32069357652346431</v>
      </c>
      <c r="V101" s="231">
        <v>0.17043575440943429</v>
      </c>
      <c r="W101" s="231">
        <v>0.1753412568382913</v>
      </c>
      <c r="DA101" s="73" t="s">
        <v>1351</v>
      </c>
    </row>
    <row r="102" spans="1:105" ht="12" customHeight="1" x14ac:dyDescent="0.25">
      <c r="A102" s="64" t="s">
        <v>162</v>
      </c>
      <c r="B102" s="231">
        <v>2.131612271999658</v>
      </c>
      <c r="C102" s="231">
        <v>2.1179683333182422</v>
      </c>
      <c r="D102" s="231">
        <v>1.475373087355041</v>
      </c>
      <c r="E102" s="231">
        <v>1.5367319044479291</v>
      </c>
      <c r="F102" s="231">
        <v>1.7005284134374881</v>
      </c>
      <c r="G102" s="231">
        <v>2.630398443220503</v>
      </c>
      <c r="H102" s="231">
        <v>1.9524550640800189</v>
      </c>
      <c r="I102" s="231">
        <v>1.356743992131056</v>
      </c>
      <c r="J102" s="231">
        <v>1.7439443549943849</v>
      </c>
      <c r="K102" s="231">
        <v>2.0529219577980209</v>
      </c>
      <c r="L102" s="231">
        <v>2.0861200213381901</v>
      </c>
      <c r="M102" s="231">
        <v>2.0972680350817079</v>
      </c>
      <c r="N102" s="231">
        <v>2.383662622161665</v>
      </c>
      <c r="O102" s="231">
        <v>2.1248427338227138</v>
      </c>
      <c r="P102" s="231">
        <v>2.1335371005140358</v>
      </c>
      <c r="Q102" s="231">
        <v>1.408719350496932</v>
      </c>
      <c r="R102" s="231">
        <v>1.4477048122606091</v>
      </c>
      <c r="S102" s="231">
        <v>1.4934732299744231</v>
      </c>
      <c r="T102" s="231">
        <v>1.5302334441280749</v>
      </c>
      <c r="U102" s="231">
        <v>1.4141692137109909</v>
      </c>
      <c r="V102" s="231">
        <v>1.5148373525573851</v>
      </c>
      <c r="W102" s="231">
        <v>0.98108316989078936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882.29375850999998</v>
      </c>
      <c r="C108" s="281">
        <v>1041.1918251300001</v>
      </c>
      <c r="D108" s="281">
        <v>810.89779395000005</v>
      </c>
      <c r="E108" s="281">
        <v>0.29746979000000001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118.4370143492412</v>
      </c>
      <c r="C110" s="225">
        <v>163.76874910962141</v>
      </c>
      <c r="D110" s="225">
        <v>224.5041961093938</v>
      </c>
      <c r="E110" s="225">
        <v>215.9180960334923</v>
      </c>
      <c r="F110" s="225">
        <v>195.76620755852011</v>
      </c>
      <c r="G110" s="225">
        <v>112.65753515005819</v>
      </c>
      <c r="H110" s="225">
        <v>96.932368534149262</v>
      </c>
      <c r="I110" s="225">
        <v>83.092022808438713</v>
      </c>
      <c r="J110" s="225">
        <v>59.681596384129392</v>
      </c>
      <c r="K110" s="225">
        <v>81.502983443893427</v>
      </c>
      <c r="L110" s="225">
        <v>86.578787162332318</v>
      </c>
      <c r="M110" s="225">
        <v>102.1506341655318</v>
      </c>
      <c r="N110" s="225">
        <v>83.787064666837608</v>
      </c>
      <c r="O110" s="225">
        <v>64.637378500341896</v>
      </c>
      <c r="P110" s="225">
        <v>75.100099173580276</v>
      </c>
      <c r="Q110" s="225">
        <v>171.21810998130181</v>
      </c>
      <c r="R110" s="225">
        <v>196.84067750835021</v>
      </c>
      <c r="S110" s="225">
        <v>195.62746716600131</v>
      </c>
      <c r="T110" s="225">
        <v>226.82832012024701</v>
      </c>
      <c r="U110" s="225">
        <v>239.0765403854609</v>
      </c>
      <c r="V110" s="225">
        <v>229.9766856868998</v>
      </c>
      <c r="W110" s="225">
        <v>252.43483669731299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5.1207820164848874</v>
      </c>
      <c r="C115" s="262">
        <v>7.6585963813973228</v>
      </c>
      <c r="D115" s="262">
        <v>10.81497620166906</v>
      </c>
      <c r="E115" s="262">
        <v>10.88453690689399</v>
      </c>
      <c r="F115" s="262">
        <v>10.54444000043012</v>
      </c>
      <c r="G115" s="262">
        <v>5.6978283490426334</v>
      </c>
      <c r="H115" s="262">
        <v>4.0985078406192628</v>
      </c>
      <c r="I115" s="262">
        <v>2.661549009893192</v>
      </c>
      <c r="J115" s="262">
        <v>2.0582233314743168</v>
      </c>
      <c r="K115" s="262">
        <v>3.4459696782186979</v>
      </c>
      <c r="L115" s="262">
        <v>3.8417746225213492</v>
      </c>
      <c r="M115" s="262">
        <v>5.2014820297934454</v>
      </c>
      <c r="N115" s="262">
        <v>4.2504167758158626</v>
      </c>
      <c r="O115" s="262">
        <v>2.8310945503622822</v>
      </c>
      <c r="P115" s="262">
        <v>3.4670505185995628</v>
      </c>
      <c r="Q115" s="262">
        <v>8.431030099887538</v>
      </c>
      <c r="R115" s="262">
        <v>9.8438277849082887</v>
      </c>
      <c r="S115" s="262">
        <v>10.16318663162132</v>
      </c>
      <c r="T115" s="262">
        <v>12.94178690533473</v>
      </c>
      <c r="U115" s="262">
        <v>13.05312598061716</v>
      </c>
      <c r="V115" s="262">
        <v>12.774378309075329</v>
      </c>
      <c r="W115" s="262">
        <v>13.65953164388929</v>
      </c>
      <c r="DA115" s="68" t="s">
        <v>1364</v>
      </c>
    </row>
    <row r="116" spans="1:105" ht="12" customHeight="1" x14ac:dyDescent="0.25">
      <c r="A116" s="37" t="s">
        <v>160</v>
      </c>
      <c r="B116" s="228">
        <v>0.56515173969168486</v>
      </c>
      <c r="C116" s="228">
        <v>0.77382296126514827</v>
      </c>
      <c r="D116" s="228">
        <v>1.2018232340652379</v>
      </c>
      <c r="E116" s="228">
        <v>1.1756216056547111</v>
      </c>
      <c r="F116" s="228">
        <v>0.91323179705683377</v>
      </c>
      <c r="G116" s="228">
        <v>0.45367829315497887</v>
      </c>
      <c r="H116" s="228">
        <v>0.23033257258029219</v>
      </c>
      <c r="I116" s="228">
        <v>0.22498089632502249</v>
      </c>
      <c r="J116" s="228">
        <v>0.25975952253697387</v>
      </c>
      <c r="K116" s="228">
        <v>0.4000826903308432</v>
      </c>
      <c r="L116" s="228">
        <v>0.54500125701825319</v>
      </c>
      <c r="M116" s="228">
        <v>0.56094811360631447</v>
      </c>
      <c r="N116" s="228">
        <v>0.46003086318496161</v>
      </c>
      <c r="O116" s="228">
        <v>0.26571009060187101</v>
      </c>
      <c r="P116" s="228">
        <v>0.36501343591927959</v>
      </c>
      <c r="Q116" s="228">
        <v>1.0117533215188019</v>
      </c>
      <c r="R116" s="228">
        <v>0.44785941145205449</v>
      </c>
      <c r="S116" s="228">
        <v>0.46011317938806429</v>
      </c>
      <c r="T116" s="228">
        <v>0.59269296960039675</v>
      </c>
      <c r="U116" s="228">
        <v>0.49135120224231038</v>
      </c>
      <c r="V116" s="228">
        <v>0.71939373496346048</v>
      </c>
      <c r="W116" s="228">
        <v>0.66377813539469255</v>
      </c>
      <c r="DA116" s="69" t="s">
        <v>1365</v>
      </c>
    </row>
    <row r="117" spans="1:105" ht="12" customHeight="1" x14ac:dyDescent="0.25">
      <c r="A117" s="37" t="s">
        <v>162</v>
      </c>
      <c r="B117" s="228">
        <v>4.5556302767932024</v>
      </c>
      <c r="C117" s="228">
        <v>6.8847734201321744</v>
      </c>
      <c r="D117" s="228">
        <v>9.6131529676038223</v>
      </c>
      <c r="E117" s="228">
        <v>9.7089153012392799</v>
      </c>
      <c r="F117" s="228">
        <v>9.6312082033732835</v>
      </c>
      <c r="G117" s="228">
        <v>5.2441500558876548</v>
      </c>
      <c r="H117" s="228">
        <v>3.8681752680389709</v>
      </c>
      <c r="I117" s="228">
        <v>2.4365681135681689</v>
      </c>
      <c r="J117" s="228">
        <v>1.798463808937343</v>
      </c>
      <c r="K117" s="228">
        <v>3.0458869878878549</v>
      </c>
      <c r="L117" s="228">
        <v>3.2967733655030962</v>
      </c>
      <c r="M117" s="228">
        <v>4.6405339161871302</v>
      </c>
      <c r="N117" s="228">
        <v>3.7903859126309012</v>
      </c>
      <c r="O117" s="228">
        <v>2.565384459760411</v>
      </c>
      <c r="P117" s="228">
        <v>3.1020370826802841</v>
      </c>
      <c r="Q117" s="228">
        <v>7.4192767783687366</v>
      </c>
      <c r="R117" s="228">
        <v>9.3959683734562347</v>
      </c>
      <c r="S117" s="228">
        <v>9.7030734522332516</v>
      </c>
      <c r="T117" s="228">
        <v>12.349093935734331</v>
      </c>
      <c r="U117" s="228">
        <v>12.561774778374851</v>
      </c>
      <c r="V117" s="228">
        <v>12.05498457411186</v>
      </c>
      <c r="W117" s="228">
        <v>12.9957535084946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61.664349368832987</v>
      </c>
      <c r="C121" s="263">
        <f t="shared" si="5"/>
        <v>84.0753174473939</v>
      </c>
      <c r="D121" s="263">
        <f t="shared" si="5"/>
        <v>114.7073379589437</v>
      </c>
      <c r="E121" s="263">
        <f t="shared" si="5"/>
        <v>109.33170696530409</v>
      </c>
      <c r="F121" s="263">
        <f t="shared" si="5"/>
        <v>97.427230971722338</v>
      </c>
      <c r="G121" s="263">
        <f t="shared" si="5"/>
        <v>57.08350350630576</v>
      </c>
      <c r="H121" s="263">
        <f t="shared" si="5"/>
        <v>50.673081638444764</v>
      </c>
      <c r="I121" s="263">
        <f t="shared" si="5"/>
        <v>47.90476260737492</v>
      </c>
      <c r="J121" s="263">
        <f t="shared" si="5"/>
        <v>34.119444066978737</v>
      </c>
      <c r="K121" s="263">
        <f t="shared" si="5"/>
        <v>44.280198978228157</v>
      </c>
      <c r="L121" s="263">
        <f t="shared" si="5"/>
        <v>46.827422234301672</v>
      </c>
      <c r="M121" s="263">
        <f t="shared" si="5"/>
        <v>54.142149074054728</v>
      </c>
      <c r="N121" s="263">
        <f t="shared" si="5"/>
        <v>44.316228733915992</v>
      </c>
      <c r="O121" s="263">
        <f t="shared" si="5"/>
        <v>35.306276076382943</v>
      </c>
      <c r="P121" s="263">
        <f t="shared" si="5"/>
        <v>40.590269362362143</v>
      </c>
      <c r="Q121" s="263">
        <f t="shared" si="5"/>
        <v>90.617401654655453</v>
      </c>
      <c r="R121" s="263">
        <f t="shared" si="5"/>
        <v>102.9854723225133</v>
      </c>
      <c r="S121" s="263">
        <f t="shared" si="5"/>
        <v>101.7111057990478</v>
      </c>
      <c r="T121" s="263">
        <f t="shared" si="5"/>
        <v>114.65434327055461</v>
      </c>
      <c r="U121" s="263">
        <f t="shared" si="5"/>
        <v>121.9057238946326</v>
      </c>
      <c r="V121" s="263">
        <f t="shared" si="5"/>
        <v>115.3495609176225</v>
      </c>
      <c r="W121" s="263">
        <f t="shared" si="5"/>
        <v>128.61293145369359</v>
      </c>
      <c r="DA121" s="70"/>
    </row>
    <row r="122" spans="1:105" ht="12" customHeight="1" x14ac:dyDescent="0.25">
      <c r="A122" s="60" t="s">
        <v>1054</v>
      </c>
      <c r="B122" s="264">
        <v>61.664349368832987</v>
      </c>
      <c r="C122" s="264">
        <v>84.0753174473939</v>
      </c>
      <c r="D122" s="264">
        <v>114.7073379589437</v>
      </c>
      <c r="E122" s="264">
        <v>109.33170696530409</v>
      </c>
      <c r="F122" s="264">
        <v>97.427230971722338</v>
      </c>
      <c r="G122" s="264">
        <v>57.08350350630576</v>
      </c>
      <c r="H122" s="264">
        <v>50.673081638444764</v>
      </c>
      <c r="I122" s="264">
        <v>47.90476260737492</v>
      </c>
      <c r="J122" s="264">
        <v>34.119444066978737</v>
      </c>
      <c r="K122" s="264">
        <v>44.280198978228157</v>
      </c>
      <c r="L122" s="264">
        <v>46.827422234301672</v>
      </c>
      <c r="M122" s="264">
        <v>54.142149074054728</v>
      </c>
      <c r="N122" s="264">
        <v>44.316228733915992</v>
      </c>
      <c r="O122" s="264">
        <v>35.306276076382943</v>
      </c>
      <c r="P122" s="264">
        <v>40.590269362362143</v>
      </c>
      <c r="Q122" s="264">
        <v>90.617401654655453</v>
      </c>
      <c r="R122" s="264">
        <v>102.9854723225133</v>
      </c>
      <c r="S122" s="264">
        <v>101.7111057990478</v>
      </c>
      <c r="T122" s="264">
        <v>114.65434327055461</v>
      </c>
      <c r="U122" s="264">
        <v>121.9057238946326</v>
      </c>
      <c r="V122" s="264">
        <v>115.3495609176225</v>
      </c>
      <c r="W122" s="264">
        <v>128.61293145369359</v>
      </c>
      <c r="DA122" s="72" t="s">
        <v>1370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0.21807596294000439</v>
      </c>
      <c r="L123" s="231">
        <v>0.16811924485124549</v>
      </c>
      <c r="M123" s="231">
        <v>0.34884491471917861</v>
      </c>
      <c r="N123" s="231">
        <v>7.7060352794658393E-2</v>
      </c>
      <c r="O123" s="231">
        <v>6.1244755782586136E-3</v>
      </c>
      <c r="P123" s="231">
        <v>0</v>
      </c>
      <c r="Q123" s="231">
        <v>1.550983472852643E-2</v>
      </c>
      <c r="R123" s="231">
        <v>0</v>
      </c>
      <c r="S123" s="231">
        <v>1.297619788897854E-2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1.348977276288263</v>
      </c>
      <c r="C125" s="231">
        <v>1.389163497618924</v>
      </c>
      <c r="D125" s="231">
        <v>1.5084868267860669</v>
      </c>
      <c r="E125" s="231">
        <v>1.045984466000639</v>
      </c>
      <c r="F125" s="231">
        <v>0.59799227719435999</v>
      </c>
      <c r="G125" s="231">
        <v>0.2350020450417086</v>
      </c>
      <c r="H125" s="231">
        <v>2.094224418941574</v>
      </c>
      <c r="I125" s="231">
        <v>0.44374297110209082</v>
      </c>
      <c r="J125" s="231">
        <v>0.52504168115086913</v>
      </c>
      <c r="K125" s="231">
        <v>0.53735696504707819</v>
      </c>
      <c r="L125" s="231">
        <v>1.3041703250775329</v>
      </c>
      <c r="M125" s="231">
        <v>1.103660271104141</v>
      </c>
      <c r="N125" s="231">
        <v>0.48653880596130122</v>
      </c>
      <c r="O125" s="231">
        <v>0.78062252679884558</v>
      </c>
      <c r="P125" s="231">
        <v>0.38606651869301112</v>
      </c>
      <c r="Q125" s="231">
        <v>1.2907426714516479</v>
      </c>
      <c r="R125" s="231">
        <v>1.86172336633604</v>
      </c>
      <c r="S125" s="231">
        <v>2.4284597488294541</v>
      </c>
      <c r="T125" s="231">
        <v>3.6475100254066928</v>
      </c>
      <c r="U125" s="231">
        <v>2.7808867458594002</v>
      </c>
      <c r="V125" s="231">
        <v>2.7198749610078421</v>
      </c>
      <c r="W125" s="231">
        <v>2.1530488292893208</v>
      </c>
      <c r="DA125" s="73" t="s">
        <v>1373</v>
      </c>
    </row>
    <row r="126" spans="1:105" ht="12" customHeight="1" x14ac:dyDescent="0.25">
      <c r="A126" s="64" t="s">
        <v>160</v>
      </c>
      <c r="B126" s="231">
        <v>3.790039790964594</v>
      </c>
      <c r="C126" s="231">
        <v>5.2034191268866197</v>
      </c>
      <c r="D126" s="231">
        <v>8.2285769080524709</v>
      </c>
      <c r="E126" s="231">
        <v>8.2765793449007763</v>
      </c>
      <c r="F126" s="231">
        <v>6.1420400783655964</v>
      </c>
      <c r="G126" s="231">
        <v>3.317279567425742</v>
      </c>
      <c r="H126" s="231">
        <v>1.790520080816332</v>
      </c>
      <c r="I126" s="231">
        <v>1.85564505229064</v>
      </c>
      <c r="J126" s="231">
        <v>2.3432828662794649</v>
      </c>
      <c r="K126" s="231">
        <v>3.2758185943881699</v>
      </c>
      <c r="L126" s="231">
        <v>4.1139408456762068</v>
      </c>
      <c r="M126" s="231">
        <v>3.8987119847371252</v>
      </c>
      <c r="N126" s="231">
        <v>3.3968299809131559</v>
      </c>
      <c r="O126" s="231">
        <v>2.108235237595157</v>
      </c>
      <c r="P126" s="231">
        <v>2.894794564139656</v>
      </c>
      <c r="Q126" s="231">
        <v>7.7687991566544996</v>
      </c>
      <c r="R126" s="231">
        <v>3.5073545275418851</v>
      </c>
      <c r="S126" s="231">
        <v>3.4245609360373588</v>
      </c>
      <c r="T126" s="231">
        <v>4.0006168096140229</v>
      </c>
      <c r="U126" s="231">
        <v>3.5617182618499599</v>
      </c>
      <c r="V126" s="231">
        <v>5.5627928994578513</v>
      </c>
      <c r="W126" s="231">
        <v>5.188535517096069</v>
      </c>
      <c r="DA126" s="73" t="s">
        <v>1374</v>
      </c>
    </row>
    <row r="127" spans="1:105" ht="12" customHeight="1" x14ac:dyDescent="0.25">
      <c r="A127" s="64" t="s">
        <v>70</v>
      </c>
      <c r="B127" s="231">
        <v>23.657530551572609</v>
      </c>
      <c r="C127" s="231">
        <v>27.845158562431141</v>
      </c>
      <c r="D127" s="231">
        <v>35.02772753477344</v>
      </c>
      <c r="E127" s="231">
        <v>28.195001782630449</v>
      </c>
      <c r="F127" s="231">
        <v>23.356312033798261</v>
      </c>
      <c r="G127" s="231">
        <v>12.165984572575161</v>
      </c>
      <c r="H127" s="231">
        <v>14.82548277444983</v>
      </c>
      <c r="I127" s="231">
        <v>9.6394288998309996</v>
      </c>
      <c r="J127" s="231">
        <v>4.7512949023426447</v>
      </c>
      <c r="K127" s="231">
        <v>5.4815267209675964</v>
      </c>
      <c r="L127" s="231">
        <v>5.2863142858779106</v>
      </c>
      <c r="M127" s="231">
        <v>1.603718245047578</v>
      </c>
      <c r="N127" s="231">
        <v>1.187216000132485</v>
      </c>
      <c r="O127" s="231">
        <v>2.3367461676354391</v>
      </c>
      <c r="P127" s="231">
        <v>2.058826830724394</v>
      </c>
      <c r="Q127" s="231">
        <v>4.7366095270936173</v>
      </c>
      <c r="R127" s="231">
        <v>4.0765561367310568</v>
      </c>
      <c r="S127" s="231">
        <v>2.620487986298162</v>
      </c>
      <c r="T127" s="231">
        <v>2.885672255076706</v>
      </c>
      <c r="U127" s="231">
        <v>3.8556281582955978</v>
      </c>
      <c r="V127" s="231">
        <v>3.3624927424491582</v>
      </c>
      <c r="W127" s="231">
        <v>1.5325895371236831</v>
      </c>
      <c r="DA127" s="73" t="s">
        <v>1375</v>
      </c>
    </row>
    <row r="128" spans="1:105" ht="12" customHeight="1" x14ac:dyDescent="0.25">
      <c r="A128" s="64" t="s">
        <v>34</v>
      </c>
      <c r="B128" s="231">
        <v>2.3166792649406598</v>
      </c>
      <c r="C128" s="231">
        <v>3.3422819982839331</v>
      </c>
      <c r="D128" s="231">
        <v>4.1237421591249106</v>
      </c>
      <c r="E128" s="231">
        <v>3.461699176839105</v>
      </c>
      <c r="F128" s="231">
        <v>2.555145112511644</v>
      </c>
      <c r="G128" s="231">
        <v>3.0201983555835641</v>
      </c>
      <c r="H128" s="231">
        <v>1.893092992876872</v>
      </c>
      <c r="I128" s="231">
        <v>15.8691035150277</v>
      </c>
      <c r="J128" s="231">
        <v>10.275936507360919</v>
      </c>
      <c r="K128" s="231">
        <v>9.8281432493309797</v>
      </c>
      <c r="L128" s="231">
        <v>11.06919069700591</v>
      </c>
      <c r="M128" s="231">
        <v>14.93448875256477</v>
      </c>
      <c r="N128" s="231">
        <v>11.18068639496749</v>
      </c>
      <c r="O128" s="231">
        <v>9.7199051190886721</v>
      </c>
      <c r="P128" s="231">
        <v>10.64940461243147</v>
      </c>
      <c r="Q128" s="231">
        <v>19.83644770050644</v>
      </c>
      <c r="R128" s="231">
        <v>19.956496348871219</v>
      </c>
      <c r="S128" s="231">
        <v>21.005941282059609</v>
      </c>
      <c r="T128" s="231">
        <v>20.765425566328329</v>
      </c>
      <c r="U128" s="231">
        <v>20.64939943831752</v>
      </c>
      <c r="V128" s="231">
        <v>10.487877383284649</v>
      </c>
      <c r="W128" s="231">
        <v>18.155223773676141</v>
      </c>
      <c r="DA128" s="73" t="s">
        <v>1376</v>
      </c>
    </row>
    <row r="129" spans="1:105" ht="12" customHeight="1" x14ac:dyDescent="0.25">
      <c r="A129" s="64" t="s">
        <v>162</v>
      </c>
      <c r="B129" s="231">
        <v>30.551122485066859</v>
      </c>
      <c r="C129" s="231">
        <v>46.295294262173293</v>
      </c>
      <c r="D129" s="231">
        <v>65.818804530206776</v>
      </c>
      <c r="E129" s="231">
        <v>68.352442194933147</v>
      </c>
      <c r="F129" s="231">
        <v>64.775741469852477</v>
      </c>
      <c r="G129" s="231">
        <v>38.345038965679592</v>
      </c>
      <c r="H129" s="231">
        <v>30.069761371360151</v>
      </c>
      <c r="I129" s="231">
        <v>20.096842169123491</v>
      </c>
      <c r="J129" s="231">
        <v>16.223888109844829</v>
      </c>
      <c r="K129" s="231">
        <v>24.939277485554339</v>
      </c>
      <c r="L129" s="231">
        <v>24.885686835812859</v>
      </c>
      <c r="M129" s="231">
        <v>32.252724905881927</v>
      </c>
      <c r="N129" s="231">
        <v>27.987897199146911</v>
      </c>
      <c r="O129" s="231">
        <v>20.35464254968656</v>
      </c>
      <c r="P129" s="231">
        <v>24.601176836373611</v>
      </c>
      <c r="Q129" s="231">
        <v>56.969292764220711</v>
      </c>
      <c r="R129" s="231">
        <v>73.583341943033119</v>
      </c>
      <c r="S129" s="231">
        <v>72.21867964793428</v>
      </c>
      <c r="T129" s="231">
        <v>83.355118614128884</v>
      </c>
      <c r="U129" s="231">
        <v>91.058091290310117</v>
      </c>
      <c r="V129" s="231">
        <v>93.216522931422944</v>
      </c>
      <c r="W129" s="231">
        <v>101.58353379650831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34.796112976736481</v>
      </c>
      <c r="C134" s="263">
        <v>47.596632891266019</v>
      </c>
      <c r="D134" s="263">
        <v>65.035499900559344</v>
      </c>
      <c r="E134" s="263">
        <v>62.14315731353993</v>
      </c>
      <c r="F134" s="263">
        <v>55.90024482860597</v>
      </c>
      <c r="G134" s="263">
        <v>32.134403780996408</v>
      </c>
      <c r="H134" s="263">
        <v>28.24272694522681</v>
      </c>
      <c r="I134" s="263">
        <v>21.93677229379141</v>
      </c>
      <c r="J134" s="263">
        <v>15.76779410441495</v>
      </c>
      <c r="K134" s="263">
        <v>22.161872582769149</v>
      </c>
      <c r="L134" s="263">
        <v>23.352429378350251</v>
      </c>
      <c r="M134" s="263">
        <v>26.528636446738119</v>
      </c>
      <c r="N134" s="263">
        <v>21.9215784537334</v>
      </c>
      <c r="O134" s="263">
        <v>16.980920235267369</v>
      </c>
      <c r="P134" s="263">
        <v>19.719396204422491</v>
      </c>
      <c r="Q134" s="263">
        <v>45.651725803456372</v>
      </c>
      <c r="R134" s="263">
        <v>52.482197225881549</v>
      </c>
      <c r="S134" s="263">
        <v>51.694483922148592</v>
      </c>
      <c r="T134" s="263">
        <v>60.022460958804473</v>
      </c>
      <c r="U134" s="263">
        <v>63.79167063631607</v>
      </c>
      <c r="V134" s="263">
        <v>63.100827393281413</v>
      </c>
      <c r="W134" s="263">
        <v>68.032059115357413</v>
      </c>
      <c r="DA134" s="70" t="s">
        <v>1382</v>
      </c>
    </row>
    <row r="135" spans="1:105" ht="12" customHeight="1" x14ac:dyDescent="0.25">
      <c r="A135" s="60" t="s">
        <v>1014</v>
      </c>
      <c r="B135" s="264">
        <v>34.796112976736481</v>
      </c>
      <c r="C135" s="264">
        <v>47.596632891266019</v>
      </c>
      <c r="D135" s="264">
        <v>65.035499900559344</v>
      </c>
      <c r="E135" s="264">
        <v>62.14315731353993</v>
      </c>
      <c r="F135" s="264">
        <v>55.90024482860597</v>
      </c>
      <c r="G135" s="264">
        <v>32.134403780996408</v>
      </c>
      <c r="H135" s="264">
        <v>28.24272694522681</v>
      </c>
      <c r="I135" s="264">
        <v>21.93677229379141</v>
      </c>
      <c r="J135" s="264">
        <v>15.76779410441495</v>
      </c>
      <c r="K135" s="264">
        <v>22.161872582769149</v>
      </c>
      <c r="L135" s="264">
        <v>23.352429378350251</v>
      </c>
      <c r="M135" s="264">
        <v>26.528636446738119</v>
      </c>
      <c r="N135" s="264">
        <v>21.9215784537334</v>
      </c>
      <c r="O135" s="264">
        <v>16.980920235267369</v>
      </c>
      <c r="P135" s="264">
        <v>19.719396204422491</v>
      </c>
      <c r="Q135" s="264">
        <v>45.651725803456372</v>
      </c>
      <c r="R135" s="264">
        <v>52.482197225881549</v>
      </c>
      <c r="S135" s="264">
        <v>51.694483922148592</v>
      </c>
      <c r="T135" s="264">
        <v>60.022460958804473</v>
      </c>
      <c r="U135" s="264">
        <v>63.79167063631607</v>
      </c>
      <c r="V135" s="264">
        <v>63.100827393281413</v>
      </c>
      <c r="W135" s="264">
        <v>68.032059115357413</v>
      </c>
      <c r="DA135" s="72" t="s">
        <v>1383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0.14028108343001819</v>
      </c>
      <c r="L136" s="232">
        <v>0.10979270013494601</v>
      </c>
      <c r="M136" s="232">
        <v>0.2360349952788707</v>
      </c>
      <c r="N136" s="232">
        <v>5.0981044830367597E-2</v>
      </c>
      <c r="O136" s="232">
        <v>4.0646339197862686E-3</v>
      </c>
      <c r="P136" s="232">
        <v>0</v>
      </c>
      <c r="Q136" s="232">
        <v>1.000340745255114E-2</v>
      </c>
      <c r="R136" s="232">
        <v>0</v>
      </c>
      <c r="S136" s="232">
        <v>8.3117091348127795E-3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0.79091842403596135</v>
      </c>
      <c r="C137" s="297">
        <v>0.81898945895318731</v>
      </c>
      <c r="D137" s="297">
        <v>0.88715866186005399</v>
      </c>
      <c r="E137" s="297">
        <v>0.61396781369915865</v>
      </c>
      <c r="F137" s="297">
        <v>0.35234720938239988</v>
      </c>
      <c r="G137" s="297">
        <v>0.13968163033460579</v>
      </c>
      <c r="H137" s="297">
        <v>1.2125178801485259</v>
      </c>
      <c r="I137" s="297">
        <v>0.30385791302050608</v>
      </c>
      <c r="J137" s="297">
        <v>0.34721188163791661</v>
      </c>
      <c r="K137" s="297">
        <v>0.34566403481253433</v>
      </c>
      <c r="L137" s="297">
        <v>0.85170726024155086</v>
      </c>
      <c r="M137" s="297">
        <v>0.74675718603852581</v>
      </c>
      <c r="N137" s="297">
        <v>0.32188091254295398</v>
      </c>
      <c r="O137" s="297">
        <v>0.51807616185776717</v>
      </c>
      <c r="P137" s="297">
        <v>0.25426782783176599</v>
      </c>
      <c r="Q137" s="297">
        <v>0.83249274314813582</v>
      </c>
      <c r="R137" s="297">
        <v>1.1767859563039511</v>
      </c>
      <c r="S137" s="297">
        <v>1.5555135063881049</v>
      </c>
      <c r="T137" s="297">
        <v>2.3318250273851659</v>
      </c>
      <c r="U137" s="297">
        <v>1.751963764449046</v>
      </c>
      <c r="V137" s="297">
        <v>1.636692781016275</v>
      </c>
      <c r="W137" s="297">
        <v>1.326085325406049</v>
      </c>
      <c r="DA137" s="122" t="s">
        <v>1385</v>
      </c>
    </row>
    <row r="138" spans="1:105" ht="12" customHeight="1" x14ac:dyDescent="0.25">
      <c r="A138" s="59" t="s">
        <v>160</v>
      </c>
      <c r="B138" s="297">
        <v>2.2221369856957782</v>
      </c>
      <c r="C138" s="297">
        <v>3.067706157511322</v>
      </c>
      <c r="D138" s="297">
        <v>4.8393218615727838</v>
      </c>
      <c r="E138" s="297">
        <v>4.8581537207008969</v>
      </c>
      <c r="F138" s="297">
        <v>3.6189943650787102</v>
      </c>
      <c r="G138" s="297">
        <v>1.971740365797519</v>
      </c>
      <c r="H138" s="297">
        <v>1.0366785876043001</v>
      </c>
      <c r="I138" s="297">
        <v>1.270673497082025</v>
      </c>
      <c r="J138" s="297">
        <v>1.5496210728020161</v>
      </c>
      <c r="K138" s="297">
        <v>2.1072261946971031</v>
      </c>
      <c r="L138" s="297">
        <v>2.6866684658373781</v>
      </c>
      <c r="M138" s="297">
        <v>2.637941463621146</v>
      </c>
      <c r="N138" s="297">
        <v>2.2472508268879121</v>
      </c>
      <c r="O138" s="297">
        <v>1.399173586067991</v>
      </c>
      <c r="P138" s="297">
        <v>1.9065448315353211</v>
      </c>
      <c r="Q138" s="297">
        <v>5.0106570921812938</v>
      </c>
      <c r="R138" s="297">
        <v>2.2169811189045232</v>
      </c>
      <c r="S138" s="297">
        <v>2.1935511972240231</v>
      </c>
      <c r="T138" s="297">
        <v>2.5575634711506061</v>
      </c>
      <c r="U138" s="297">
        <v>2.2438890556145852</v>
      </c>
      <c r="V138" s="297">
        <v>3.3474270366670029</v>
      </c>
      <c r="W138" s="297">
        <v>3.1956733706965119</v>
      </c>
      <c r="DA138" s="122" t="s">
        <v>1386</v>
      </c>
    </row>
    <row r="139" spans="1:105" ht="12" customHeight="1" x14ac:dyDescent="0.25">
      <c r="A139" s="59" t="s">
        <v>70</v>
      </c>
      <c r="B139" s="297">
        <v>13.87063897170794</v>
      </c>
      <c r="C139" s="297">
        <v>16.416275970826739</v>
      </c>
      <c r="D139" s="297">
        <v>20.60021429153338</v>
      </c>
      <c r="E139" s="297">
        <v>16.549790330934929</v>
      </c>
      <c r="F139" s="297">
        <v>13.76193586509917</v>
      </c>
      <c r="G139" s="297">
        <v>7.2312756232455531</v>
      </c>
      <c r="H139" s="297">
        <v>8.5836851023538365</v>
      </c>
      <c r="I139" s="297">
        <v>6.6007056763910477</v>
      </c>
      <c r="J139" s="297">
        <v>3.142047769698864</v>
      </c>
      <c r="K139" s="297">
        <v>3.5260855754170359</v>
      </c>
      <c r="L139" s="297">
        <v>3.452303867543665</v>
      </c>
      <c r="M139" s="297">
        <v>1.085105765991071</v>
      </c>
      <c r="N139" s="297">
        <v>0.78542999001529867</v>
      </c>
      <c r="O139" s="297">
        <v>1.550829554879565</v>
      </c>
      <c r="P139" s="297">
        <v>1.3559669144640789</v>
      </c>
      <c r="Q139" s="297">
        <v>3.054980009297287</v>
      </c>
      <c r="R139" s="297">
        <v>2.5767705871527951</v>
      </c>
      <c r="S139" s="297">
        <v>1.6785143167307339</v>
      </c>
      <c r="T139" s="297">
        <v>1.844788016578129</v>
      </c>
      <c r="U139" s="297">
        <v>2.4290528309292112</v>
      </c>
      <c r="V139" s="297">
        <v>2.023389926626221</v>
      </c>
      <c r="W139" s="297">
        <v>0.94393794855149815</v>
      </c>
      <c r="DA139" s="122" t="s">
        <v>1387</v>
      </c>
    </row>
    <row r="140" spans="1:105" ht="12" customHeight="1" x14ac:dyDescent="0.25">
      <c r="A140" s="59" t="s">
        <v>162</v>
      </c>
      <c r="B140" s="297">
        <v>17.912418595296799</v>
      </c>
      <c r="C140" s="297">
        <v>27.293661303974769</v>
      </c>
      <c r="D140" s="297">
        <v>38.70880508559312</v>
      </c>
      <c r="E140" s="297">
        <v>40.121245448204952</v>
      </c>
      <c r="F140" s="297">
        <v>38.166967389045688</v>
      </c>
      <c r="G140" s="297">
        <v>22.791706161618741</v>
      </c>
      <c r="H140" s="297">
        <v>17.409845375120149</v>
      </c>
      <c r="I140" s="297">
        <v>13.761535207297831</v>
      </c>
      <c r="J140" s="297">
        <v>10.72891338027615</v>
      </c>
      <c r="K140" s="297">
        <v>16.042615694412461</v>
      </c>
      <c r="L140" s="297">
        <v>16.251957084592711</v>
      </c>
      <c r="M140" s="297">
        <v>21.822797035808499</v>
      </c>
      <c r="N140" s="297">
        <v>18.516035679456859</v>
      </c>
      <c r="O140" s="297">
        <v>13.50877629854226</v>
      </c>
      <c r="P140" s="297">
        <v>16.202616630591319</v>
      </c>
      <c r="Q140" s="297">
        <v>36.743592551377112</v>
      </c>
      <c r="R140" s="297">
        <v>46.511659563520283</v>
      </c>
      <c r="S140" s="297">
        <v>46.258593192670922</v>
      </c>
      <c r="T140" s="297">
        <v>53.288284443690557</v>
      </c>
      <c r="U140" s="297">
        <v>57.366764985323229</v>
      </c>
      <c r="V140" s="297">
        <v>56.093317648971912</v>
      </c>
      <c r="W140" s="297">
        <v>62.566362470703361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16.855769987186779</v>
      </c>
      <c r="C142" s="263">
        <f t="shared" si="6"/>
        <v>24.43820238956414</v>
      </c>
      <c r="D142" s="263">
        <f t="shared" si="6"/>
        <v>33.946382048221679</v>
      </c>
      <c r="E142" s="263">
        <f t="shared" si="6"/>
        <v>33.558694847754253</v>
      </c>
      <c r="F142" s="263">
        <f t="shared" si="6"/>
        <v>31.894291757761611</v>
      </c>
      <c r="G142" s="263">
        <f t="shared" si="6"/>
        <v>17.741799513713438</v>
      </c>
      <c r="H142" s="263">
        <f t="shared" si="6"/>
        <v>13.918052109858422</v>
      </c>
      <c r="I142" s="263">
        <f t="shared" si="6"/>
        <v>10.588938897379212</v>
      </c>
      <c r="J142" s="263">
        <f t="shared" si="6"/>
        <v>7.736134881261389</v>
      </c>
      <c r="K142" s="263">
        <f t="shared" si="6"/>
        <v>11.614942204677387</v>
      </c>
      <c r="L142" s="263">
        <f t="shared" si="6"/>
        <v>12.557160927159057</v>
      </c>
      <c r="M142" s="263">
        <f t="shared" si="6"/>
        <v>16.278366614945529</v>
      </c>
      <c r="N142" s="263">
        <f t="shared" si="6"/>
        <v>13.298840703372363</v>
      </c>
      <c r="O142" s="263">
        <f t="shared" si="6"/>
        <v>9.5190876383293208</v>
      </c>
      <c r="P142" s="263">
        <f t="shared" si="6"/>
        <v>11.323383088196074</v>
      </c>
      <c r="Q142" s="263">
        <f t="shared" si="6"/>
        <v>26.517952423302372</v>
      </c>
      <c r="R142" s="263">
        <f t="shared" si="6"/>
        <v>31.529180175046989</v>
      </c>
      <c r="S142" s="263">
        <f t="shared" si="6"/>
        <v>32.058690813183539</v>
      </c>
      <c r="T142" s="263">
        <f t="shared" si="6"/>
        <v>39.209728985553127</v>
      </c>
      <c r="U142" s="263">
        <f t="shared" si="6"/>
        <v>40.326019873895071</v>
      </c>
      <c r="V142" s="263">
        <f t="shared" si="6"/>
        <v>38.751919066920607</v>
      </c>
      <c r="W142" s="263">
        <f t="shared" si="6"/>
        <v>42.130314484372676</v>
      </c>
      <c r="DA142" s="70"/>
    </row>
    <row r="143" spans="1:105" ht="12" customHeight="1" x14ac:dyDescent="0.25">
      <c r="A143" s="60" t="s">
        <v>1024</v>
      </c>
      <c r="B143" s="264">
        <v>9.9206891356894573</v>
      </c>
      <c r="C143" s="264">
        <v>14.98267208589599</v>
      </c>
      <c r="D143" s="264">
        <v>21.045821657206279</v>
      </c>
      <c r="E143" s="264">
        <v>21.26270477897998</v>
      </c>
      <c r="F143" s="264">
        <v>20.937138542943131</v>
      </c>
      <c r="G143" s="264">
        <v>11.32190347726794</v>
      </c>
      <c r="H143" s="264">
        <v>8.2191041479626605</v>
      </c>
      <c r="I143" s="264">
        <v>5.2013299263219999</v>
      </c>
      <c r="J143" s="264">
        <v>3.898891715078991</v>
      </c>
      <c r="K143" s="264">
        <v>6.6349697704005992</v>
      </c>
      <c r="L143" s="264">
        <v>7.290715037660628</v>
      </c>
      <c r="M143" s="264">
        <v>10.18926999517045</v>
      </c>
      <c r="N143" s="264">
        <v>8.3148161827391593</v>
      </c>
      <c r="O143" s="264">
        <v>5.5483674140637769</v>
      </c>
      <c r="P143" s="264">
        <v>6.7583985761838044</v>
      </c>
      <c r="Q143" s="264">
        <v>16.326666640511402</v>
      </c>
      <c r="R143" s="264">
        <v>19.946919364763399</v>
      </c>
      <c r="S143" s="264">
        <v>20.619751629822719</v>
      </c>
      <c r="T143" s="264">
        <v>26.31512864199529</v>
      </c>
      <c r="U143" s="264">
        <v>26.615893032000749</v>
      </c>
      <c r="V143" s="264">
        <v>25.779131072943159</v>
      </c>
      <c r="W143" s="264">
        <v>27.665861566131689</v>
      </c>
      <c r="DA143" s="72" t="s">
        <v>1390</v>
      </c>
    </row>
    <row r="144" spans="1:105" ht="12" customHeight="1" x14ac:dyDescent="0.25">
      <c r="A144" s="60" t="s">
        <v>1026</v>
      </c>
      <c r="B144" s="264">
        <v>6.9350808514973208</v>
      </c>
      <c r="C144" s="264">
        <v>9.455530303668148</v>
      </c>
      <c r="D144" s="264">
        <v>12.9005603910154</v>
      </c>
      <c r="E144" s="264">
        <v>12.29599006877427</v>
      </c>
      <c r="F144" s="264">
        <v>10.957153214818479</v>
      </c>
      <c r="G144" s="264">
        <v>6.4198960364454987</v>
      </c>
      <c r="H144" s="264">
        <v>5.6989479618957608</v>
      </c>
      <c r="I144" s="264">
        <v>5.3876089710572117</v>
      </c>
      <c r="J144" s="264">
        <v>3.837243166182398</v>
      </c>
      <c r="K144" s="264">
        <v>4.9799724342767888</v>
      </c>
      <c r="L144" s="264">
        <v>5.2664458894984278</v>
      </c>
      <c r="M144" s="264">
        <v>6.0890966197750789</v>
      </c>
      <c r="N144" s="264">
        <v>4.9840245206332048</v>
      </c>
      <c r="O144" s="264">
        <v>3.9707202242655431</v>
      </c>
      <c r="P144" s="264">
        <v>4.564984512012269</v>
      </c>
      <c r="Q144" s="264">
        <v>10.19128578279097</v>
      </c>
      <c r="R144" s="264">
        <v>11.582260810283589</v>
      </c>
      <c r="S144" s="264">
        <v>11.438939183360819</v>
      </c>
      <c r="T144" s="264">
        <v>12.89460034355784</v>
      </c>
      <c r="U144" s="264">
        <v>13.71012684189432</v>
      </c>
      <c r="V144" s="264">
        <v>12.97278799397745</v>
      </c>
      <c r="W144" s="264">
        <v>14.46445291824099</v>
      </c>
      <c r="DA144" s="72" t="s">
        <v>1391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2.452591246379815E-2</v>
      </c>
      <c r="L145" s="231">
        <v>1.890753032619126E-2</v>
      </c>
      <c r="M145" s="231">
        <v>3.9232842200942163E-2</v>
      </c>
      <c r="N145" s="231">
        <v>8.6665923267808861E-3</v>
      </c>
      <c r="O145" s="231">
        <v>6.8878912601827934E-4</v>
      </c>
      <c r="P145" s="231">
        <v>0</v>
      </c>
      <c r="Q145" s="231">
        <v>1.7443135123721401E-3</v>
      </c>
      <c r="R145" s="231">
        <v>0</v>
      </c>
      <c r="S145" s="231">
        <v>1.459368053440927E-3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0.15171272499666039</v>
      </c>
      <c r="C147" s="231">
        <v>0.1562322682480996</v>
      </c>
      <c r="D147" s="231">
        <v>0.16965196607535371</v>
      </c>
      <c r="E147" s="231">
        <v>0.1176366395716982</v>
      </c>
      <c r="F147" s="231">
        <v>6.7253199512552819E-2</v>
      </c>
      <c r="G147" s="231">
        <v>2.6429504232395151E-2</v>
      </c>
      <c r="H147" s="231">
        <v>0.23552694247481171</v>
      </c>
      <c r="I147" s="231">
        <v>4.990555180384415E-2</v>
      </c>
      <c r="J147" s="231">
        <v>5.9048810965444662E-2</v>
      </c>
      <c r="K147" s="231">
        <v>6.0433849328835242E-2</v>
      </c>
      <c r="L147" s="231">
        <v>0.14667351137426601</v>
      </c>
      <c r="M147" s="231">
        <v>0.1241231488053489</v>
      </c>
      <c r="N147" s="231">
        <v>5.4718585232296418E-2</v>
      </c>
      <c r="O147" s="231">
        <v>8.7792709941189553E-2</v>
      </c>
      <c r="P147" s="231">
        <v>4.3418969770973918E-2</v>
      </c>
      <c r="Q147" s="231">
        <v>0.1451633703528401</v>
      </c>
      <c r="R147" s="231">
        <v>0.2093787123486284</v>
      </c>
      <c r="S147" s="231">
        <v>0.27311671776514967</v>
      </c>
      <c r="T147" s="231">
        <v>0.41021720316127619</v>
      </c>
      <c r="U147" s="231">
        <v>0.31275241884153893</v>
      </c>
      <c r="V147" s="231">
        <v>0.30589072865635741</v>
      </c>
      <c r="W147" s="231">
        <v>0.24214262959352589</v>
      </c>
      <c r="DA147" s="73" t="s">
        <v>1394</v>
      </c>
    </row>
    <row r="148" spans="1:105" ht="12" customHeight="1" x14ac:dyDescent="0.25">
      <c r="A148" s="64" t="s">
        <v>160</v>
      </c>
      <c r="B148" s="231">
        <v>0.42624681278184873</v>
      </c>
      <c r="C148" s="231">
        <v>0.58520251520606048</v>
      </c>
      <c r="D148" s="231">
        <v>0.92542687524001543</v>
      </c>
      <c r="E148" s="231">
        <v>0.93082546914426179</v>
      </c>
      <c r="F148" s="231">
        <v>0.69076451746576684</v>
      </c>
      <c r="G148" s="231">
        <v>0.37307783577694409</v>
      </c>
      <c r="H148" s="231">
        <v>0.20137083507390269</v>
      </c>
      <c r="I148" s="231">
        <v>0.20869511477925309</v>
      </c>
      <c r="J148" s="231">
        <v>0.26353729994579589</v>
      </c>
      <c r="K148" s="231">
        <v>0.3684149275789273</v>
      </c>
      <c r="L148" s="231">
        <v>0.46267434384805067</v>
      </c>
      <c r="M148" s="231">
        <v>0.43846863070153991</v>
      </c>
      <c r="N148" s="231">
        <v>0.38202447277144891</v>
      </c>
      <c r="O148" s="231">
        <v>0.23710266914918371</v>
      </c>
      <c r="P148" s="231">
        <v>0.32556306125448731</v>
      </c>
      <c r="Q148" s="231">
        <v>0.87371797192227163</v>
      </c>
      <c r="R148" s="231">
        <v>0.39445461554909622</v>
      </c>
      <c r="S148" s="231">
        <v>0.38514323454942989</v>
      </c>
      <c r="T148" s="231">
        <v>0.44992935650036198</v>
      </c>
      <c r="U148" s="231">
        <v>0.40056863275149568</v>
      </c>
      <c r="V148" s="231">
        <v>0.62561948537113921</v>
      </c>
      <c r="W148" s="231">
        <v>0.583528630079304</v>
      </c>
      <c r="DA148" s="73" t="s">
        <v>1395</v>
      </c>
    </row>
    <row r="149" spans="1:105" ht="12" customHeight="1" x14ac:dyDescent="0.25">
      <c r="A149" s="64" t="s">
        <v>70</v>
      </c>
      <c r="B149" s="231">
        <v>2.6606440966496012</v>
      </c>
      <c r="C149" s="231">
        <v>3.1316056672905672</v>
      </c>
      <c r="D149" s="231">
        <v>3.9393932634380771</v>
      </c>
      <c r="E149" s="231">
        <v>3.1709507839140909</v>
      </c>
      <c r="F149" s="231">
        <v>2.6267675570263829</v>
      </c>
      <c r="G149" s="231">
        <v>1.368247415442966</v>
      </c>
      <c r="H149" s="231">
        <v>1.667347872079499</v>
      </c>
      <c r="I149" s="231">
        <v>1.084098339913337</v>
      </c>
      <c r="J149" s="231">
        <v>0.53435436576109485</v>
      </c>
      <c r="K149" s="231">
        <v>0.61647988487116256</v>
      </c>
      <c r="L149" s="231">
        <v>0.59452531899279604</v>
      </c>
      <c r="M149" s="231">
        <v>0.18036216722084969</v>
      </c>
      <c r="N149" s="231">
        <v>0.13352024359915601</v>
      </c>
      <c r="O149" s="231">
        <v>0.26280215015402458</v>
      </c>
      <c r="P149" s="231">
        <v>0.23154595283092791</v>
      </c>
      <c r="Q149" s="231">
        <v>0.53270277508140695</v>
      </c>
      <c r="R149" s="231">
        <v>0.45846987267794947</v>
      </c>
      <c r="S149" s="231">
        <v>0.2947131728684142</v>
      </c>
      <c r="T149" s="231">
        <v>0.32453712079534908</v>
      </c>
      <c r="U149" s="231">
        <v>0.43362320830071771</v>
      </c>
      <c r="V149" s="231">
        <v>0.37816273535911321</v>
      </c>
      <c r="W149" s="231">
        <v>0.17236267731519489</v>
      </c>
      <c r="DA149" s="73" t="s">
        <v>1396</v>
      </c>
    </row>
    <row r="150" spans="1:105" ht="12" customHeight="1" x14ac:dyDescent="0.25">
      <c r="A150" s="64" t="s">
        <v>34</v>
      </c>
      <c r="B150" s="231">
        <v>0.26054532600762798</v>
      </c>
      <c r="C150" s="231">
        <v>0.37588973408220971</v>
      </c>
      <c r="D150" s="231">
        <v>0.46377664853322742</v>
      </c>
      <c r="E150" s="231">
        <v>0.3893199866805836</v>
      </c>
      <c r="F150" s="231">
        <v>0.28736438678022869</v>
      </c>
      <c r="G150" s="231">
        <v>0.33966659825194978</v>
      </c>
      <c r="H150" s="231">
        <v>0.21290669729566331</v>
      </c>
      <c r="I150" s="231">
        <v>1.784718675279201</v>
      </c>
      <c r="J150" s="231">
        <v>1.1556831659269919</v>
      </c>
      <c r="K150" s="231">
        <v>1.105322098616961</v>
      </c>
      <c r="L150" s="231">
        <v>1.2448964957891491</v>
      </c>
      <c r="M150" s="231">
        <v>1.6796072290541739</v>
      </c>
      <c r="N150" s="231">
        <v>1.257435859098291</v>
      </c>
      <c r="O150" s="231">
        <v>1.0931490976507869</v>
      </c>
      <c r="P150" s="231">
        <v>1.197685255150831</v>
      </c>
      <c r="Q150" s="231">
        <v>2.230906026214249</v>
      </c>
      <c r="R150" s="231">
        <v>2.2444072970627098</v>
      </c>
      <c r="S150" s="231">
        <v>2.362433118065439</v>
      </c>
      <c r="T150" s="231">
        <v>2.3353835188768479</v>
      </c>
      <c r="U150" s="231">
        <v>2.322334640766933</v>
      </c>
      <c r="V150" s="231">
        <v>1.1795190958494299</v>
      </c>
      <c r="W150" s="231">
        <v>2.0418271827434231</v>
      </c>
      <c r="DA150" s="73" t="s">
        <v>1397</v>
      </c>
    </row>
    <row r="151" spans="1:105" ht="12" customHeight="1" x14ac:dyDescent="0.25">
      <c r="A151" s="64" t="s">
        <v>162</v>
      </c>
      <c r="B151" s="231">
        <v>3.4359318910615819</v>
      </c>
      <c r="C151" s="231">
        <v>5.2066001188412123</v>
      </c>
      <c r="D151" s="231">
        <v>7.4023116377287241</v>
      </c>
      <c r="E151" s="231">
        <v>7.6872571894636312</v>
      </c>
      <c r="F151" s="231">
        <v>7.2850035540335529</v>
      </c>
      <c r="G151" s="231">
        <v>4.3124746827412439</v>
      </c>
      <c r="H151" s="231">
        <v>3.381795614971884</v>
      </c>
      <c r="I151" s="231">
        <v>2.2601912892815772</v>
      </c>
      <c r="J151" s="231">
        <v>1.82461952358307</v>
      </c>
      <c r="K151" s="231">
        <v>2.804795761417104</v>
      </c>
      <c r="L151" s="231">
        <v>2.7987686891679751</v>
      </c>
      <c r="M151" s="231">
        <v>3.6273026017922252</v>
      </c>
      <c r="N151" s="231">
        <v>3.1476587676052321</v>
      </c>
      <c r="O151" s="231">
        <v>2.28918480824434</v>
      </c>
      <c r="P151" s="231">
        <v>2.7667712730050482</v>
      </c>
      <c r="Q151" s="231">
        <v>6.4070513257078314</v>
      </c>
      <c r="R151" s="231">
        <v>8.275550312645203</v>
      </c>
      <c r="S151" s="231">
        <v>8.1220735720589516</v>
      </c>
      <c r="T151" s="231">
        <v>9.3745331442240065</v>
      </c>
      <c r="U151" s="231">
        <v>10.240847941233641</v>
      </c>
      <c r="V151" s="231">
        <v>10.48359594874141</v>
      </c>
      <c r="W151" s="231">
        <v>11.424591798509541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0</v>
      </c>
      <c r="C160" s="234">
        <f t="shared" si="7"/>
        <v>0</v>
      </c>
      <c r="D160" s="234">
        <f t="shared" si="7"/>
        <v>0</v>
      </c>
      <c r="E160" s="234">
        <f t="shared" si="7"/>
        <v>0</v>
      </c>
      <c r="F160" s="234">
        <f t="shared" si="7"/>
        <v>0</v>
      </c>
      <c r="G160" s="234">
        <f t="shared" si="7"/>
        <v>0</v>
      </c>
      <c r="H160" s="234">
        <f t="shared" si="7"/>
        <v>0</v>
      </c>
      <c r="I160" s="234">
        <f t="shared" si="7"/>
        <v>0</v>
      </c>
      <c r="J160" s="234">
        <f t="shared" si="7"/>
        <v>0</v>
      </c>
      <c r="K160" s="234">
        <f t="shared" si="7"/>
        <v>0</v>
      </c>
      <c r="L160" s="234">
        <f t="shared" si="7"/>
        <v>0</v>
      </c>
      <c r="M160" s="234">
        <f t="shared" si="7"/>
        <v>0</v>
      </c>
      <c r="N160" s="234">
        <f t="shared" si="7"/>
        <v>0</v>
      </c>
      <c r="O160" s="234">
        <f t="shared" si="7"/>
        <v>0</v>
      </c>
      <c r="P160" s="234">
        <f t="shared" si="7"/>
        <v>0</v>
      </c>
      <c r="Q160" s="234">
        <f t="shared" si="7"/>
        <v>0</v>
      </c>
      <c r="R160" s="234">
        <f t="shared" si="7"/>
        <v>0</v>
      </c>
      <c r="S160" s="234">
        <f t="shared" si="7"/>
        <v>0</v>
      </c>
      <c r="T160" s="234">
        <f t="shared" si="7"/>
        <v>0</v>
      </c>
      <c r="U160" s="234">
        <f t="shared" si="7"/>
        <v>0</v>
      </c>
      <c r="V160" s="234">
        <f t="shared" si="7"/>
        <v>0</v>
      </c>
      <c r="W160" s="234">
        <f t="shared" si="7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0</v>
      </c>
      <c r="C165" s="270">
        <f t="shared" si="12"/>
        <v>0</v>
      </c>
      <c r="D165" s="270">
        <f t="shared" si="12"/>
        <v>0</v>
      </c>
      <c r="E165" s="270">
        <f t="shared" si="12"/>
        <v>0</v>
      </c>
      <c r="F165" s="270">
        <f t="shared" si="12"/>
        <v>0</v>
      </c>
      <c r="G165" s="270">
        <f t="shared" si="12"/>
        <v>0</v>
      </c>
      <c r="H165" s="270">
        <f t="shared" si="12"/>
        <v>0</v>
      </c>
      <c r="I165" s="270">
        <f t="shared" si="12"/>
        <v>0</v>
      </c>
      <c r="J165" s="270">
        <f t="shared" si="12"/>
        <v>0</v>
      </c>
      <c r="K165" s="270">
        <f t="shared" si="12"/>
        <v>0</v>
      </c>
      <c r="L165" s="270">
        <f t="shared" si="12"/>
        <v>0</v>
      </c>
      <c r="M165" s="270">
        <f t="shared" si="12"/>
        <v>0</v>
      </c>
      <c r="N165" s="270">
        <f t="shared" si="12"/>
        <v>0</v>
      </c>
      <c r="O165" s="270">
        <f t="shared" si="12"/>
        <v>0</v>
      </c>
      <c r="P165" s="270">
        <f t="shared" si="12"/>
        <v>0</v>
      </c>
      <c r="Q165" s="270">
        <f t="shared" si="12"/>
        <v>0</v>
      </c>
      <c r="R165" s="270">
        <f t="shared" si="12"/>
        <v>0</v>
      </c>
      <c r="S165" s="270">
        <f t="shared" si="12"/>
        <v>0</v>
      </c>
      <c r="T165" s="270">
        <f t="shared" si="12"/>
        <v>0</v>
      </c>
      <c r="U165" s="270">
        <f t="shared" si="12"/>
        <v>0</v>
      </c>
      <c r="V165" s="270">
        <f t="shared" si="12"/>
        <v>0</v>
      </c>
      <c r="W165" s="270">
        <f t="shared" si="12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</v>
      </c>
      <c r="C167" s="271">
        <f t="shared" si="14"/>
        <v>0</v>
      </c>
      <c r="D167" s="271">
        <f t="shared" si="14"/>
        <v>0</v>
      </c>
      <c r="E167" s="271">
        <f t="shared" si="14"/>
        <v>0</v>
      </c>
      <c r="F167" s="271">
        <f t="shared" si="14"/>
        <v>0</v>
      </c>
      <c r="G167" s="271">
        <f t="shared" si="14"/>
        <v>0</v>
      </c>
      <c r="H167" s="271">
        <f t="shared" si="14"/>
        <v>0</v>
      </c>
      <c r="I167" s="271">
        <f t="shared" si="14"/>
        <v>0</v>
      </c>
      <c r="J167" s="271">
        <f t="shared" si="14"/>
        <v>0</v>
      </c>
      <c r="K167" s="271">
        <f t="shared" si="14"/>
        <v>0</v>
      </c>
      <c r="L167" s="271">
        <f t="shared" si="14"/>
        <v>0</v>
      </c>
      <c r="M167" s="271">
        <f t="shared" si="14"/>
        <v>0</v>
      </c>
      <c r="N167" s="271">
        <f t="shared" si="14"/>
        <v>0</v>
      </c>
      <c r="O167" s="271">
        <f t="shared" si="14"/>
        <v>0</v>
      </c>
      <c r="P167" s="271">
        <f t="shared" si="14"/>
        <v>0</v>
      </c>
      <c r="Q167" s="271">
        <f t="shared" si="14"/>
        <v>0</v>
      </c>
      <c r="R167" s="271">
        <f t="shared" si="14"/>
        <v>0</v>
      </c>
      <c r="S167" s="271">
        <f t="shared" si="14"/>
        <v>0</v>
      </c>
      <c r="T167" s="271">
        <f t="shared" si="14"/>
        <v>0</v>
      </c>
      <c r="U167" s="271">
        <f t="shared" si="14"/>
        <v>0</v>
      </c>
      <c r="V167" s="271">
        <f t="shared" si="14"/>
        <v>0</v>
      </c>
      <c r="W167" s="271">
        <f t="shared" si="14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</v>
      </c>
      <c r="C168" s="271">
        <f t="shared" si="15"/>
        <v>0</v>
      </c>
      <c r="D168" s="271">
        <f t="shared" si="15"/>
        <v>0</v>
      </c>
      <c r="E168" s="271">
        <f t="shared" si="15"/>
        <v>0</v>
      </c>
      <c r="F168" s="271">
        <f t="shared" si="15"/>
        <v>0</v>
      </c>
      <c r="G168" s="271">
        <f t="shared" si="15"/>
        <v>0</v>
      </c>
      <c r="H168" s="271">
        <f t="shared" si="15"/>
        <v>0</v>
      </c>
      <c r="I168" s="271">
        <f t="shared" si="15"/>
        <v>0</v>
      </c>
      <c r="J168" s="271">
        <f t="shared" si="15"/>
        <v>0</v>
      </c>
      <c r="K168" s="271">
        <f t="shared" si="15"/>
        <v>0</v>
      </c>
      <c r="L168" s="271">
        <f t="shared" si="15"/>
        <v>0</v>
      </c>
      <c r="M168" s="271">
        <f t="shared" si="15"/>
        <v>0</v>
      </c>
      <c r="N168" s="271">
        <f t="shared" si="15"/>
        <v>0</v>
      </c>
      <c r="O168" s="271">
        <f t="shared" si="15"/>
        <v>0</v>
      </c>
      <c r="P168" s="271">
        <f t="shared" si="15"/>
        <v>0</v>
      </c>
      <c r="Q168" s="271">
        <f t="shared" si="15"/>
        <v>0</v>
      </c>
      <c r="R168" s="271">
        <f t="shared" si="15"/>
        <v>0</v>
      </c>
      <c r="S168" s="271">
        <f t="shared" si="15"/>
        <v>0</v>
      </c>
      <c r="T168" s="271">
        <f t="shared" si="15"/>
        <v>0</v>
      </c>
      <c r="U168" s="271">
        <f t="shared" si="15"/>
        <v>0</v>
      </c>
      <c r="V168" s="271">
        <f t="shared" si="15"/>
        <v>0</v>
      </c>
      <c r="W168" s="271">
        <f t="shared" si="15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</v>
      </c>
      <c r="C169" s="320">
        <f t="shared" si="16"/>
        <v>0</v>
      </c>
      <c r="D169" s="320">
        <f t="shared" si="16"/>
        <v>0</v>
      </c>
      <c r="E169" s="320">
        <f t="shared" si="16"/>
        <v>0</v>
      </c>
      <c r="F169" s="320">
        <f t="shared" si="16"/>
        <v>0</v>
      </c>
      <c r="G169" s="320">
        <f t="shared" si="16"/>
        <v>0</v>
      </c>
      <c r="H169" s="320">
        <f t="shared" si="16"/>
        <v>0</v>
      </c>
      <c r="I169" s="320">
        <f t="shared" si="16"/>
        <v>0</v>
      </c>
      <c r="J169" s="320">
        <f t="shared" si="16"/>
        <v>0</v>
      </c>
      <c r="K169" s="320">
        <f t="shared" si="16"/>
        <v>0</v>
      </c>
      <c r="L169" s="320">
        <f t="shared" si="16"/>
        <v>0</v>
      </c>
      <c r="M169" s="320">
        <f t="shared" si="16"/>
        <v>0</v>
      </c>
      <c r="N169" s="320">
        <f t="shared" si="16"/>
        <v>0</v>
      </c>
      <c r="O169" s="320">
        <f t="shared" si="16"/>
        <v>0</v>
      </c>
      <c r="P169" s="320">
        <f t="shared" si="16"/>
        <v>0</v>
      </c>
      <c r="Q169" s="320">
        <f t="shared" si="16"/>
        <v>0</v>
      </c>
      <c r="R169" s="320">
        <f t="shared" si="16"/>
        <v>0</v>
      </c>
      <c r="S169" s="320">
        <f t="shared" si="16"/>
        <v>0</v>
      </c>
      <c r="T169" s="320">
        <f t="shared" si="16"/>
        <v>0</v>
      </c>
      <c r="U169" s="320">
        <f t="shared" si="16"/>
        <v>0</v>
      </c>
      <c r="V169" s="320">
        <f t="shared" si="16"/>
        <v>0</v>
      </c>
      <c r="W169" s="320">
        <f t="shared" si="16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0</v>
      </c>
      <c r="C171" s="271">
        <f t="shared" si="18"/>
        <v>0</v>
      </c>
      <c r="D171" s="271">
        <f t="shared" si="18"/>
        <v>0</v>
      </c>
      <c r="E171" s="271">
        <f t="shared" si="18"/>
        <v>0</v>
      </c>
      <c r="F171" s="271">
        <f t="shared" si="18"/>
        <v>0</v>
      </c>
      <c r="G171" s="271">
        <f t="shared" si="18"/>
        <v>0</v>
      </c>
      <c r="H171" s="271">
        <f t="shared" si="18"/>
        <v>0</v>
      </c>
      <c r="I171" s="271">
        <f t="shared" si="18"/>
        <v>0</v>
      </c>
      <c r="J171" s="271">
        <f t="shared" si="18"/>
        <v>0</v>
      </c>
      <c r="K171" s="271">
        <f t="shared" si="18"/>
        <v>0</v>
      </c>
      <c r="L171" s="271">
        <f t="shared" si="18"/>
        <v>0</v>
      </c>
      <c r="M171" s="271">
        <f t="shared" si="18"/>
        <v>0</v>
      </c>
      <c r="N171" s="271">
        <f t="shared" si="18"/>
        <v>0</v>
      </c>
      <c r="O171" s="271">
        <f t="shared" si="18"/>
        <v>0</v>
      </c>
      <c r="P171" s="271">
        <f t="shared" si="18"/>
        <v>0</v>
      </c>
      <c r="Q171" s="271">
        <f t="shared" si="18"/>
        <v>0</v>
      </c>
      <c r="R171" s="271">
        <f t="shared" si="18"/>
        <v>0</v>
      </c>
      <c r="S171" s="271">
        <f t="shared" si="18"/>
        <v>0</v>
      </c>
      <c r="T171" s="271">
        <f t="shared" si="18"/>
        <v>0</v>
      </c>
      <c r="U171" s="271">
        <f t="shared" si="18"/>
        <v>0</v>
      </c>
      <c r="V171" s="271">
        <f t="shared" si="18"/>
        <v>0</v>
      </c>
      <c r="W171" s="271">
        <f t="shared" si="18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0</v>
      </c>
      <c r="C172" s="320">
        <f t="shared" si="19"/>
        <v>0</v>
      </c>
      <c r="D172" s="320">
        <f t="shared" si="19"/>
        <v>0</v>
      </c>
      <c r="E172" s="320">
        <f t="shared" si="19"/>
        <v>0</v>
      </c>
      <c r="F172" s="320">
        <f t="shared" si="19"/>
        <v>0</v>
      </c>
      <c r="G172" s="320">
        <f t="shared" si="19"/>
        <v>0</v>
      </c>
      <c r="H172" s="320">
        <f t="shared" si="19"/>
        <v>0</v>
      </c>
      <c r="I172" s="320">
        <f t="shared" si="19"/>
        <v>0</v>
      </c>
      <c r="J172" s="320">
        <f t="shared" si="19"/>
        <v>0</v>
      </c>
      <c r="K172" s="320">
        <f t="shared" si="19"/>
        <v>0</v>
      </c>
      <c r="L172" s="320">
        <f t="shared" si="19"/>
        <v>0</v>
      </c>
      <c r="M172" s="320">
        <f t="shared" si="19"/>
        <v>0</v>
      </c>
      <c r="N172" s="320">
        <f t="shared" si="19"/>
        <v>0</v>
      </c>
      <c r="O172" s="320">
        <f t="shared" si="19"/>
        <v>0</v>
      </c>
      <c r="P172" s="320">
        <f t="shared" si="19"/>
        <v>0</v>
      </c>
      <c r="Q172" s="320">
        <f t="shared" si="19"/>
        <v>0</v>
      </c>
      <c r="R172" s="320">
        <f t="shared" si="19"/>
        <v>0</v>
      </c>
      <c r="S172" s="320">
        <f t="shared" si="19"/>
        <v>0</v>
      </c>
      <c r="T172" s="320">
        <f t="shared" si="19"/>
        <v>0</v>
      </c>
      <c r="U172" s="320">
        <f t="shared" si="19"/>
        <v>0</v>
      </c>
      <c r="V172" s="320">
        <f t="shared" si="19"/>
        <v>0</v>
      </c>
      <c r="W172" s="320">
        <f t="shared" si="19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0</v>
      </c>
      <c r="C173" s="320">
        <f t="shared" si="20"/>
        <v>0</v>
      </c>
      <c r="D173" s="320">
        <f t="shared" si="20"/>
        <v>0</v>
      </c>
      <c r="E173" s="320">
        <f t="shared" si="20"/>
        <v>0</v>
      </c>
      <c r="F173" s="320">
        <f t="shared" si="20"/>
        <v>0</v>
      </c>
      <c r="G173" s="320">
        <f t="shared" si="20"/>
        <v>0</v>
      </c>
      <c r="H173" s="320">
        <f t="shared" si="20"/>
        <v>0</v>
      </c>
      <c r="I173" s="320">
        <f t="shared" si="20"/>
        <v>0</v>
      </c>
      <c r="J173" s="320">
        <f t="shared" si="20"/>
        <v>0</v>
      </c>
      <c r="K173" s="320">
        <f t="shared" si="20"/>
        <v>0</v>
      </c>
      <c r="L173" s="320">
        <f t="shared" si="20"/>
        <v>0</v>
      </c>
      <c r="M173" s="320">
        <f t="shared" si="20"/>
        <v>0</v>
      </c>
      <c r="N173" s="320">
        <f t="shared" si="20"/>
        <v>0</v>
      </c>
      <c r="O173" s="320">
        <f t="shared" si="20"/>
        <v>0</v>
      </c>
      <c r="P173" s="320">
        <f t="shared" si="20"/>
        <v>0</v>
      </c>
      <c r="Q173" s="320">
        <f t="shared" si="20"/>
        <v>0</v>
      </c>
      <c r="R173" s="320">
        <f t="shared" si="20"/>
        <v>0</v>
      </c>
      <c r="S173" s="320">
        <f t="shared" si="20"/>
        <v>0</v>
      </c>
      <c r="T173" s="320">
        <f t="shared" si="20"/>
        <v>0</v>
      </c>
      <c r="U173" s="320">
        <f t="shared" si="20"/>
        <v>0</v>
      </c>
      <c r="V173" s="320">
        <f t="shared" si="20"/>
        <v>0</v>
      </c>
      <c r="W173" s="320">
        <f t="shared" si="20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</v>
      </c>
      <c r="C176" s="312">
        <f t="shared" si="23"/>
        <v>0</v>
      </c>
      <c r="D176" s="312">
        <f t="shared" si="23"/>
        <v>0</v>
      </c>
      <c r="E176" s="312">
        <f t="shared" si="23"/>
        <v>0</v>
      </c>
      <c r="F176" s="312">
        <f t="shared" si="23"/>
        <v>0</v>
      </c>
      <c r="G176" s="312">
        <f t="shared" si="23"/>
        <v>0</v>
      </c>
      <c r="H176" s="312">
        <f t="shared" si="23"/>
        <v>0</v>
      </c>
      <c r="I176" s="312">
        <f t="shared" si="23"/>
        <v>0</v>
      </c>
      <c r="J176" s="312">
        <f t="shared" si="23"/>
        <v>0</v>
      </c>
      <c r="K176" s="312">
        <f t="shared" si="23"/>
        <v>0</v>
      </c>
      <c r="L176" s="312">
        <f t="shared" si="23"/>
        <v>0</v>
      </c>
      <c r="M176" s="312">
        <f t="shared" si="23"/>
        <v>0</v>
      </c>
      <c r="N176" s="312">
        <f t="shared" si="23"/>
        <v>0</v>
      </c>
      <c r="O176" s="312">
        <f t="shared" si="23"/>
        <v>0</v>
      </c>
      <c r="P176" s="312">
        <f t="shared" si="23"/>
        <v>0</v>
      </c>
      <c r="Q176" s="312">
        <f t="shared" si="23"/>
        <v>0</v>
      </c>
      <c r="R176" s="312">
        <f t="shared" si="23"/>
        <v>0</v>
      </c>
      <c r="S176" s="312">
        <f t="shared" si="23"/>
        <v>0</v>
      </c>
      <c r="T176" s="312">
        <f t="shared" si="23"/>
        <v>0</v>
      </c>
      <c r="U176" s="312">
        <f t="shared" si="23"/>
        <v>0</v>
      </c>
      <c r="V176" s="312">
        <f t="shared" si="23"/>
        <v>0</v>
      </c>
      <c r="W176" s="312">
        <f t="shared" si="23"/>
        <v>0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1</v>
      </c>
      <c r="D178" s="234">
        <f t="shared" si="24"/>
        <v>1</v>
      </c>
      <c r="E178" s="234">
        <f t="shared" si="24"/>
        <v>1</v>
      </c>
      <c r="F178" s="234">
        <f t="shared" si="24"/>
        <v>1</v>
      </c>
      <c r="G178" s="234">
        <f t="shared" si="24"/>
        <v>1</v>
      </c>
      <c r="H178" s="234">
        <f t="shared" si="24"/>
        <v>1</v>
      </c>
      <c r="I178" s="234">
        <f t="shared" si="24"/>
        <v>0.99999999999999989</v>
      </c>
      <c r="J178" s="234">
        <f t="shared" si="24"/>
        <v>1</v>
      </c>
      <c r="K178" s="234">
        <f t="shared" si="24"/>
        <v>1.0000000000000002</v>
      </c>
      <c r="L178" s="234">
        <f t="shared" si="24"/>
        <v>0.99999999999999989</v>
      </c>
      <c r="M178" s="234">
        <f t="shared" si="24"/>
        <v>1</v>
      </c>
      <c r="N178" s="234">
        <f t="shared" si="24"/>
        <v>0.99999999999999989</v>
      </c>
      <c r="O178" s="234">
        <f t="shared" si="24"/>
        <v>1</v>
      </c>
      <c r="P178" s="234">
        <f t="shared" si="24"/>
        <v>1</v>
      </c>
      <c r="Q178" s="234">
        <f t="shared" si="24"/>
        <v>1</v>
      </c>
      <c r="R178" s="234">
        <f t="shared" si="24"/>
        <v>0.99999999999999978</v>
      </c>
      <c r="S178" s="234">
        <f t="shared" si="24"/>
        <v>1</v>
      </c>
      <c r="T178" s="234">
        <f t="shared" si="24"/>
        <v>1.0000000000000002</v>
      </c>
      <c r="U178" s="234">
        <f t="shared" si="24"/>
        <v>1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6.5254038026475482E-3</v>
      </c>
      <c r="C183" s="270">
        <f t="shared" si="29"/>
        <v>5.7841762563431475E-3</v>
      </c>
      <c r="D183" s="270">
        <f t="shared" si="29"/>
        <v>5.2968979894029529E-3</v>
      </c>
      <c r="E183" s="270">
        <f t="shared" si="29"/>
        <v>2.9345856811385813E-2</v>
      </c>
      <c r="F183" s="270">
        <f t="shared" si="29"/>
        <v>3.1681695837682537E-2</v>
      </c>
      <c r="G183" s="270">
        <f t="shared" si="29"/>
        <v>2.9539450020233667E-2</v>
      </c>
      <c r="H183" s="270">
        <f t="shared" si="29"/>
        <v>2.428062010068922E-2</v>
      </c>
      <c r="I183" s="270">
        <f t="shared" si="29"/>
        <v>1.7960345928199971E-2</v>
      </c>
      <c r="J183" s="270">
        <f t="shared" si="29"/>
        <v>1.9403292408143917E-2</v>
      </c>
      <c r="K183" s="270">
        <f t="shared" si="29"/>
        <v>2.4197933029585051E-2</v>
      </c>
      <c r="L183" s="270">
        <f t="shared" si="29"/>
        <v>2.5478999995862246E-2</v>
      </c>
      <c r="M183" s="270">
        <f t="shared" si="29"/>
        <v>2.9701260718936841E-2</v>
      </c>
      <c r="N183" s="270">
        <f t="shared" si="29"/>
        <v>2.9576504557337829E-2</v>
      </c>
      <c r="O183" s="270">
        <f t="shared" si="29"/>
        <v>2.5169148726492546E-2</v>
      </c>
      <c r="P183" s="270">
        <f t="shared" si="29"/>
        <v>2.6650904616666755E-2</v>
      </c>
      <c r="Q183" s="270">
        <f t="shared" si="29"/>
        <v>2.860088208691387E-2</v>
      </c>
      <c r="R183" s="270">
        <f t="shared" si="29"/>
        <v>2.9200638395871076E-2</v>
      </c>
      <c r="S183" s="270">
        <f t="shared" si="29"/>
        <v>3.0465429440530219E-2</v>
      </c>
      <c r="T183" s="270">
        <f t="shared" si="29"/>
        <v>3.3846320004335267E-2</v>
      </c>
      <c r="U183" s="270">
        <f t="shared" si="29"/>
        <v>3.2222661058384325E-2</v>
      </c>
      <c r="V183" s="270">
        <f t="shared" si="29"/>
        <v>3.2828484739695317E-2</v>
      </c>
      <c r="W183" s="270">
        <f t="shared" si="29"/>
        <v>3.188418029411768E-2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0.16387824873551826</v>
      </c>
      <c r="C184" s="271">
        <f t="shared" si="30"/>
        <v>0.13242711261707835</v>
      </c>
      <c r="D184" s="271">
        <f t="shared" si="30"/>
        <v>0.11716645772419217</v>
      </c>
      <c r="E184" s="271">
        <f t="shared" si="30"/>
        <v>0.61475068956445689</v>
      </c>
      <c r="F184" s="271">
        <f t="shared" si="30"/>
        <v>0.61049388428098594</v>
      </c>
      <c r="G184" s="271">
        <f t="shared" si="30"/>
        <v>0.61719119492835661</v>
      </c>
      <c r="H184" s="271">
        <f t="shared" si="30"/>
        <v>0.62607646450393994</v>
      </c>
      <c r="I184" s="271">
        <f t="shared" si="30"/>
        <v>0.67417862642102233</v>
      </c>
      <c r="J184" s="271">
        <f t="shared" si="30"/>
        <v>0.67081217444107288</v>
      </c>
      <c r="K184" s="271">
        <f t="shared" si="30"/>
        <v>0.6484738095375473</v>
      </c>
      <c r="L184" s="271">
        <f t="shared" si="30"/>
        <v>0.64768942261083784</v>
      </c>
      <c r="M184" s="271">
        <f t="shared" si="30"/>
        <v>0.6447618459221528</v>
      </c>
      <c r="N184" s="271">
        <f t="shared" si="30"/>
        <v>0.64312320910647125</v>
      </c>
      <c r="O184" s="271">
        <f t="shared" si="30"/>
        <v>0.65460922934292021</v>
      </c>
      <c r="P184" s="271">
        <f t="shared" si="30"/>
        <v>0.65071343949839056</v>
      </c>
      <c r="Q184" s="271">
        <f t="shared" si="30"/>
        <v>0.64110099499563977</v>
      </c>
      <c r="R184" s="271">
        <f t="shared" si="30"/>
        <v>0.63711871469586578</v>
      </c>
      <c r="S184" s="271">
        <f t="shared" si="30"/>
        <v>0.63586048579347665</v>
      </c>
      <c r="T184" s="271">
        <f t="shared" si="30"/>
        <v>0.6253509021669873</v>
      </c>
      <c r="U184" s="271">
        <f t="shared" si="30"/>
        <v>0.62760591681753253</v>
      </c>
      <c r="V184" s="271">
        <f t="shared" si="30"/>
        <v>0.61822002414698829</v>
      </c>
      <c r="W184" s="271">
        <f t="shared" si="30"/>
        <v>0.6260948664254633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0.16387824873551826</v>
      </c>
      <c r="C185" s="320">
        <f t="shared" si="31"/>
        <v>0.13242711261707835</v>
      </c>
      <c r="D185" s="320">
        <f t="shared" si="31"/>
        <v>0.11716645772419217</v>
      </c>
      <c r="E185" s="320">
        <f t="shared" si="31"/>
        <v>0.61475068956445689</v>
      </c>
      <c r="F185" s="320">
        <f t="shared" si="31"/>
        <v>0.61049388428098594</v>
      </c>
      <c r="G185" s="320">
        <f t="shared" si="31"/>
        <v>0.61719119492835661</v>
      </c>
      <c r="H185" s="320">
        <f t="shared" si="31"/>
        <v>0.62607646450393994</v>
      </c>
      <c r="I185" s="320">
        <f t="shared" si="31"/>
        <v>0.67417862642102233</v>
      </c>
      <c r="J185" s="320">
        <f t="shared" si="31"/>
        <v>0.67081217444107288</v>
      </c>
      <c r="K185" s="320">
        <f t="shared" si="31"/>
        <v>0.6484738095375473</v>
      </c>
      <c r="L185" s="320">
        <f t="shared" si="31"/>
        <v>0.64768942261083784</v>
      </c>
      <c r="M185" s="320">
        <f t="shared" si="31"/>
        <v>0.6447618459221528</v>
      </c>
      <c r="N185" s="320">
        <f t="shared" si="31"/>
        <v>0.64312320910647125</v>
      </c>
      <c r="O185" s="320">
        <f t="shared" si="31"/>
        <v>0.65460922934292021</v>
      </c>
      <c r="P185" s="320">
        <f t="shared" si="31"/>
        <v>0.65071343949839056</v>
      </c>
      <c r="Q185" s="320">
        <f t="shared" si="31"/>
        <v>0.64110099499563977</v>
      </c>
      <c r="R185" s="320">
        <f t="shared" si="31"/>
        <v>0.63711871469586578</v>
      </c>
      <c r="S185" s="320">
        <f t="shared" si="31"/>
        <v>0.63586048579347665</v>
      </c>
      <c r="T185" s="320">
        <f t="shared" si="31"/>
        <v>0.6253509021669873</v>
      </c>
      <c r="U185" s="320">
        <f t="shared" si="31"/>
        <v>0.62760591681753253</v>
      </c>
      <c r="V185" s="320">
        <f t="shared" si="31"/>
        <v>0.61822002414698829</v>
      </c>
      <c r="W185" s="320">
        <f t="shared" si="31"/>
        <v>0.6260948664254633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8.2361578127083723E-2</v>
      </c>
      <c r="C187" s="271">
        <f t="shared" si="33"/>
        <v>6.677153979351852E-2</v>
      </c>
      <c r="D187" s="271">
        <f t="shared" si="33"/>
        <v>5.9165610268373664E-2</v>
      </c>
      <c r="E187" s="271">
        <f t="shared" si="33"/>
        <v>0.3112095941115669</v>
      </c>
      <c r="F187" s="271">
        <f t="shared" si="33"/>
        <v>0.31197617911087905</v>
      </c>
      <c r="G187" s="271">
        <f t="shared" si="33"/>
        <v>0.30944688444177954</v>
      </c>
      <c r="H187" s="271">
        <f t="shared" si="33"/>
        <v>0.31078743741421661</v>
      </c>
      <c r="I187" s="271">
        <f t="shared" si="33"/>
        <v>0.27496396475285279</v>
      </c>
      <c r="J187" s="271">
        <f t="shared" si="33"/>
        <v>0.2761065417941454</v>
      </c>
      <c r="K187" s="271">
        <f t="shared" si="33"/>
        <v>0.28906539036942125</v>
      </c>
      <c r="L187" s="271">
        <f t="shared" si="33"/>
        <v>0.2876771630736969</v>
      </c>
      <c r="M187" s="271">
        <f t="shared" si="33"/>
        <v>0.28137501706623436</v>
      </c>
      <c r="N187" s="271">
        <f t="shared" si="33"/>
        <v>0.28334136130958076</v>
      </c>
      <c r="O187" s="271">
        <f t="shared" si="33"/>
        <v>0.28041303620685576</v>
      </c>
      <c r="P187" s="271">
        <f t="shared" si="33"/>
        <v>0.28155822761244564</v>
      </c>
      <c r="Q187" s="271">
        <f t="shared" si="33"/>
        <v>0.28765956039718321</v>
      </c>
      <c r="R187" s="271">
        <f t="shared" si="33"/>
        <v>0.28917661691583768</v>
      </c>
      <c r="S187" s="271">
        <f t="shared" si="33"/>
        <v>0.28783555022756824</v>
      </c>
      <c r="T187" s="271">
        <f t="shared" si="33"/>
        <v>0.29157738319318188</v>
      </c>
      <c r="U187" s="271">
        <f t="shared" si="33"/>
        <v>0.29250525589269771</v>
      </c>
      <c r="V187" s="271">
        <f t="shared" si="33"/>
        <v>0.3012096923072819</v>
      </c>
      <c r="W187" s="271">
        <f t="shared" si="33"/>
        <v>0.29496866875299743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8.2361578127083723E-2</v>
      </c>
      <c r="C188" s="320">
        <f t="shared" si="34"/>
        <v>6.677153979351852E-2</v>
      </c>
      <c r="D188" s="320">
        <f t="shared" si="34"/>
        <v>5.9165610268373664E-2</v>
      </c>
      <c r="E188" s="320">
        <f t="shared" si="34"/>
        <v>0.3112095941115669</v>
      </c>
      <c r="F188" s="320">
        <f t="shared" si="34"/>
        <v>0.31197617911087905</v>
      </c>
      <c r="G188" s="320">
        <f t="shared" si="34"/>
        <v>0.30944688444177954</v>
      </c>
      <c r="H188" s="320">
        <f t="shared" si="34"/>
        <v>0.31078743741421661</v>
      </c>
      <c r="I188" s="320">
        <f t="shared" si="34"/>
        <v>0.27496396475285279</v>
      </c>
      <c r="J188" s="320">
        <f t="shared" si="34"/>
        <v>0.2761065417941454</v>
      </c>
      <c r="K188" s="320">
        <f t="shared" si="34"/>
        <v>0.28906539036942125</v>
      </c>
      <c r="L188" s="320">
        <f t="shared" si="34"/>
        <v>0.2876771630736969</v>
      </c>
      <c r="M188" s="320">
        <f t="shared" si="34"/>
        <v>0.28137501706623436</v>
      </c>
      <c r="N188" s="320">
        <f t="shared" si="34"/>
        <v>0.28334136130958076</v>
      </c>
      <c r="O188" s="320">
        <f t="shared" si="34"/>
        <v>0.28041303620685576</v>
      </c>
      <c r="P188" s="320">
        <f t="shared" si="34"/>
        <v>0.28155822761244564</v>
      </c>
      <c r="Q188" s="320">
        <f t="shared" si="34"/>
        <v>0.28765956039718321</v>
      </c>
      <c r="R188" s="320">
        <f t="shared" si="34"/>
        <v>0.28917661691583768</v>
      </c>
      <c r="S188" s="320">
        <f t="shared" si="34"/>
        <v>0.28783555022756824</v>
      </c>
      <c r="T188" s="320">
        <f t="shared" si="34"/>
        <v>0.29157738319318188</v>
      </c>
      <c r="U188" s="320">
        <f t="shared" si="34"/>
        <v>0.29250525589269771</v>
      </c>
      <c r="V188" s="320">
        <f t="shared" si="34"/>
        <v>0.3012096923072819</v>
      </c>
      <c r="W188" s="320">
        <f t="shared" si="34"/>
        <v>0.29496866875299743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1.0117214038176404E-2</v>
      </c>
      <c r="C190" s="271">
        <f t="shared" si="36"/>
        <v>8.7430941338567485E-3</v>
      </c>
      <c r="D190" s="271">
        <f t="shared" si="36"/>
        <v>7.8882799216437784E-3</v>
      </c>
      <c r="E190" s="271">
        <f t="shared" si="36"/>
        <v>4.3062051284990611E-2</v>
      </c>
      <c r="F190" s="271">
        <f t="shared" si="36"/>
        <v>4.5848240770452485E-2</v>
      </c>
      <c r="G190" s="271">
        <f t="shared" si="36"/>
        <v>4.382247060963021E-2</v>
      </c>
      <c r="H190" s="271">
        <f t="shared" si="36"/>
        <v>3.8855477981154254E-2</v>
      </c>
      <c r="I190" s="271">
        <f t="shared" si="36"/>
        <v>3.2897062897924885E-2</v>
      </c>
      <c r="J190" s="271">
        <f t="shared" si="36"/>
        <v>3.3677991356637856E-2</v>
      </c>
      <c r="K190" s="271">
        <f t="shared" si="36"/>
        <v>3.8262867063446483E-2</v>
      </c>
      <c r="L190" s="271">
        <f t="shared" si="36"/>
        <v>3.9154414319602905E-2</v>
      </c>
      <c r="M190" s="271">
        <f t="shared" si="36"/>
        <v>4.416187629267599E-2</v>
      </c>
      <c r="N190" s="271">
        <f t="shared" si="36"/>
        <v>4.3958925026610085E-2</v>
      </c>
      <c r="O190" s="271">
        <f t="shared" si="36"/>
        <v>3.9808585723731506E-2</v>
      </c>
      <c r="P190" s="271">
        <f t="shared" si="36"/>
        <v>4.1077428272497073E-2</v>
      </c>
      <c r="Q190" s="271">
        <f t="shared" si="36"/>
        <v>4.2638562520263122E-2</v>
      </c>
      <c r="R190" s="271">
        <f t="shared" si="36"/>
        <v>4.4504029992425351E-2</v>
      </c>
      <c r="S190" s="271">
        <f t="shared" si="36"/>
        <v>4.5838534538424854E-2</v>
      </c>
      <c r="T190" s="271">
        <f t="shared" si="36"/>
        <v>4.9225394635495724E-2</v>
      </c>
      <c r="U190" s="271">
        <f t="shared" si="36"/>
        <v>4.7666166231385532E-2</v>
      </c>
      <c r="V190" s="271">
        <f t="shared" si="36"/>
        <v>4.7741798806034429E-2</v>
      </c>
      <c r="W190" s="271">
        <f t="shared" si="36"/>
        <v>4.7052284527421634E-2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6.5227119386487113E-3</v>
      </c>
      <c r="C191" s="320">
        <f t="shared" si="37"/>
        <v>5.8384405998498879E-3</v>
      </c>
      <c r="D191" s="320">
        <f t="shared" si="37"/>
        <v>5.3183532746759396E-3</v>
      </c>
      <c r="E191" s="320">
        <f t="shared" si="37"/>
        <v>2.957812244528359E-2</v>
      </c>
      <c r="F191" s="320">
        <f t="shared" si="37"/>
        <v>3.2457680609302736E-2</v>
      </c>
      <c r="G191" s="320">
        <f t="shared" si="37"/>
        <v>3.0285011776027503E-2</v>
      </c>
      <c r="H191" s="320">
        <f t="shared" si="37"/>
        <v>2.5123129829470972E-2</v>
      </c>
      <c r="I191" s="320">
        <f t="shared" si="37"/>
        <v>1.8109642927150942E-2</v>
      </c>
      <c r="J191" s="320">
        <f t="shared" si="37"/>
        <v>1.8964411073578769E-2</v>
      </c>
      <c r="K191" s="320">
        <f t="shared" si="37"/>
        <v>2.4039256011602009E-2</v>
      </c>
      <c r="L191" s="320">
        <f t="shared" si="37"/>
        <v>2.4948007994295685E-2</v>
      </c>
      <c r="M191" s="320">
        <f t="shared" si="37"/>
        <v>3.0019683373572484E-2</v>
      </c>
      <c r="N191" s="320">
        <f t="shared" si="37"/>
        <v>2.9852673933342396E-2</v>
      </c>
      <c r="O191" s="320">
        <f t="shared" si="37"/>
        <v>2.5450400501476601E-2</v>
      </c>
      <c r="P191" s="320">
        <f t="shared" si="37"/>
        <v>2.6804693223669882E-2</v>
      </c>
      <c r="Q191" s="320">
        <f t="shared" si="37"/>
        <v>2.8576666629245667E-2</v>
      </c>
      <c r="R191" s="320">
        <f t="shared" si="37"/>
        <v>3.0529481354682163E-2</v>
      </c>
      <c r="S191" s="320">
        <f t="shared" si="37"/>
        <v>3.1891583867258821E-2</v>
      </c>
      <c r="T191" s="320">
        <f t="shared" si="37"/>
        <v>3.5508960953021376E-2</v>
      </c>
      <c r="U191" s="320">
        <f t="shared" si="37"/>
        <v>3.3900271104464502E-2</v>
      </c>
      <c r="V191" s="320">
        <f t="shared" si="37"/>
        <v>3.4181773653747194E-2</v>
      </c>
      <c r="W191" s="320">
        <f t="shared" si="37"/>
        <v>3.3319532748374368E-2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3.5945020995276937E-3</v>
      </c>
      <c r="C192" s="320">
        <f t="shared" si="38"/>
        <v>2.9046535340068597E-3</v>
      </c>
      <c r="D192" s="320">
        <f t="shared" si="38"/>
        <v>2.5699266469678371E-3</v>
      </c>
      <c r="E192" s="320">
        <f t="shared" si="38"/>
        <v>1.3483928839707025E-2</v>
      </c>
      <c r="F192" s="320">
        <f t="shared" si="38"/>
        <v>1.3390560161149749E-2</v>
      </c>
      <c r="G192" s="320">
        <f t="shared" si="38"/>
        <v>1.3537458833602706E-2</v>
      </c>
      <c r="H192" s="320">
        <f t="shared" si="38"/>
        <v>1.3732348151683282E-2</v>
      </c>
      <c r="I192" s="320">
        <f t="shared" si="38"/>
        <v>1.4787419970773942E-2</v>
      </c>
      <c r="J192" s="320">
        <f t="shared" si="38"/>
        <v>1.4713580283059085E-2</v>
      </c>
      <c r="K192" s="320">
        <f t="shared" si="38"/>
        <v>1.4223611051844474E-2</v>
      </c>
      <c r="L192" s="320">
        <f t="shared" si="38"/>
        <v>1.420640632530722E-2</v>
      </c>
      <c r="M192" s="320">
        <f t="shared" si="38"/>
        <v>1.4142192919103508E-2</v>
      </c>
      <c r="N192" s="320">
        <f t="shared" si="38"/>
        <v>1.4106251093267689E-2</v>
      </c>
      <c r="O192" s="320">
        <f t="shared" si="38"/>
        <v>1.4358185222254903E-2</v>
      </c>
      <c r="P192" s="320">
        <f t="shared" si="38"/>
        <v>1.427273504882719E-2</v>
      </c>
      <c r="Q192" s="320">
        <f t="shared" si="38"/>
        <v>1.4061895891017456E-2</v>
      </c>
      <c r="R192" s="320">
        <f t="shared" si="38"/>
        <v>1.3974548637743188E-2</v>
      </c>
      <c r="S192" s="320">
        <f t="shared" si="38"/>
        <v>1.3946950671166036E-2</v>
      </c>
      <c r="T192" s="320">
        <f t="shared" si="38"/>
        <v>1.3716433682474353E-2</v>
      </c>
      <c r="U192" s="320">
        <f t="shared" si="38"/>
        <v>1.3765895126921031E-2</v>
      </c>
      <c r="V192" s="320">
        <f t="shared" si="38"/>
        <v>1.3560025152287233E-2</v>
      </c>
      <c r="W192" s="320">
        <f t="shared" si="38"/>
        <v>1.3732751779047269E-2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0.73711755529657408</v>
      </c>
      <c r="C195" s="312">
        <f t="shared" si="41"/>
        <v>0.78627407719920328</v>
      </c>
      <c r="D195" s="312">
        <f t="shared" si="41"/>
        <v>0.81048275409638748</v>
      </c>
      <c r="E195" s="312">
        <f t="shared" si="41"/>
        <v>1.631808227599829E-3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0.99999999999999956</v>
      </c>
      <c r="C197" s="234">
        <f t="shared" si="42"/>
        <v>0.99999999999999989</v>
      </c>
      <c r="D197" s="234">
        <f t="shared" si="42"/>
        <v>1</v>
      </c>
      <c r="E197" s="234">
        <f t="shared" si="42"/>
        <v>0.99999999999999978</v>
      </c>
      <c r="F197" s="234">
        <f t="shared" si="42"/>
        <v>0.99999999999999956</v>
      </c>
      <c r="G197" s="234">
        <f t="shared" si="42"/>
        <v>1.0000000000000004</v>
      </c>
      <c r="H197" s="234">
        <f t="shared" si="42"/>
        <v>1</v>
      </c>
      <c r="I197" s="234">
        <f t="shared" si="42"/>
        <v>1.0000000000000002</v>
      </c>
      <c r="J197" s="234">
        <f t="shared" si="42"/>
        <v>1</v>
      </c>
      <c r="K197" s="234">
        <f t="shared" si="42"/>
        <v>0.99999999999999944</v>
      </c>
      <c r="L197" s="234">
        <f t="shared" si="42"/>
        <v>1</v>
      </c>
      <c r="M197" s="234">
        <f t="shared" si="42"/>
        <v>1.0000000000000004</v>
      </c>
      <c r="N197" s="234">
        <f t="shared" si="42"/>
        <v>1</v>
      </c>
      <c r="O197" s="234">
        <f t="shared" si="42"/>
        <v>1.0000000000000002</v>
      </c>
      <c r="P197" s="234">
        <f t="shared" si="42"/>
        <v>0.99999999999999989</v>
      </c>
      <c r="Q197" s="234">
        <f t="shared" si="42"/>
        <v>0.99999999999999944</v>
      </c>
      <c r="R197" s="234">
        <f t="shared" si="42"/>
        <v>0.99999999999999956</v>
      </c>
      <c r="S197" s="234">
        <f t="shared" si="42"/>
        <v>0.99999999999999978</v>
      </c>
      <c r="T197" s="234">
        <f t="shared" si="42"/>
        <v>0.99999999999999967</v>
      </c>
      <c r="U197" s="234">
        <f t="shared" si="42"/>
        <v>0.99999999999999989</v>
      </c>
      <c r="V197" s="234">
        <f t="shared" si="42"/>
        <v>1.0000000000000002</v>
      </c>
      <c r="W197" s="234">
        <f t="shared" si="42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4.3236331518666786E-2</v>
      </c>
      <c r="C202" s="270">
        <f t="shared" si="47"/>
        <v>4.6764699755207327E-2</v>
      </c>
      <c r="D202" s="270">
        <f t="shared" si="47"/>
        <v>4.8172712978599576E-2</v>
      </c>
      <c r="E202" s="270">
        <f t="shared" si="47"/>
        <v>5.0410489471922844E-2</v>
      </c>
      <c r="F202" s="270">
        <f t="shared" si="47"/>
        <v>5.3862411352470448E-2</v>
      </c>
      <c r="G202" s="270">
        <f t="shared" si="47"/>
        <v>5.0576540144014415E-2</v>
      </c>
      <c r="H202" s="270">
        <f t="shared" si="47"/>
        <v>4.2282138594141122E-2</v>
      </c>
      <c r="I202" s="270">
        <f t="shared" si="47"/>
        <v>3.2031342118474561E-2</v>
      </c>
      <c r="J202" s="270">
        <f t="shared" si="47"/>
        <v>3.4486733870638255E-2</v>
      </c>
      <c r="K202" s="270">
        <f t="shared" si="47"/>
        <v>4.2280288801831406E-2</v>
      </c>
      <c r="L202" s="270">
        <f t="shared" si="47"/>
        <v>4.4373162854755066E-2</v>
      </c>
      <c r="M202" s="270">
        <f t="shared" si="47"/>
        <v>5.0919723330984046E-2</v>
      </c>
      <c r="N202" s="270">
        <f t="shared" si="47"/>
        <v>5.072879438749632E-2</v>
      </c>
      <c r="O202" s="270">
        <f t="shared" si="47"/>
        <v>4.3799649924653232E-2</v>
      </c>
      <c r="P202" s="270">
        <f t="shared" si="47"/>
        <v>4.6165724902521146E-2</v>
      </c>
      <c r="Q202" s="270">
        <f t="shared" si="47"/>
        <v>4.9241462254245562E-2</v>
      </c>
      <c r="R202" s="270">
        <f t="shared" si="47"/>
        <v>5.0009113510040129E-2</v>
      </c>
      <c r="S202" s="270">
        <f t="shared" si="47"/>
        <v>5.1951736526840903E-2</v>
      </c>
      <c r="T202" s="270">
        <f t="shared" si="47"/>
        <v>5.7055428080911526E-2</v>
      </c>
      <c r="U202" s="270">
        <f t="shared" si="47"/>
        <v>5.4598104688865438E-2</v>
      </c>
      <c r="V202" s="270">
        <f t="shared" si="47"/>
        <v>5.5546405805964698E-2</v>
      </c>
      <c r="W202" s="270">
        <f t="shared" si="47"/>
        <v>5.411111961645778E-2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0.52065099502593182</v>
      </c>
      <c r="C203" s="271">
        <f t="shared" si="48"/>
        <v>0.51337827213369414</v>
      </c>
      <c r="D203" s="271">
        <f t="shared" si="48"/>
        <v>0.51093627623356508</v>
      </c>
      <c r="E203" s="271">
        <f t="shared" si="48"/>
        <v>0.50635731313759369</v>
      </c>
      <c r="F203" s="271">
        <f t="shared" si="48"/>
        <v>0.49767134066076524</v>
      </c>
      <c r="G203" s="271">
        <f t="shared" si="48"/>
        <v>0.50669938260473535</v>
      </c>
      <c r="H203" s="271">
        <f t="shared" si="48"/>
        <v>0.52276739343878353</v>
      </c>
      <c r="I203" s="271">
        <f t="shared" si="48"/>
        <v>0.57652661456822518</v>
      </c>
      <c r="J203" s="271">
        <f t="shared" si="48"/>
        <v>0.57169121025810599</v>
      </c>
      <c r="K203" s="271">
        <f t="shared" si="48"/>
        <v>0.54329543664755042</v>
      </c>
      <c r="L203" s="271">
        <f t="shared" si="48"/>
        <v>0.54086484425453807</v>
      </c>
      <c r="M203" s="271">
        <f t="shared" si="48"/>
        <v>0.53002264270155319</v>
      </c>
      <c r="N203" s="271">
        <f t="shared" si="48"/>
        <v>0.52891492153509079</v>
      </c>
      <c r="O203" s="271">
        <f t="shared" si="48"/>
        <v>0.5462207301027252</v>
      </c>
      <c r="P203" s="271">
        <f t="shared" si="48"/>
        <v>0.54048223383227612</v>
      </c>
      <c r="Q203" s="271">
        <f t="shared" si="48"/>
        <v>0.52925126708005066</v>
      </c>
      <c r="R203" s="271">
        <f t="shared" si="48"/>
        <v>0.52319202324501524</v>
      </c>
      <c r="S203" s="271">
        <f t="shared" si="48"/>
        <v>0.51992241821921659</v>
      </c>
      <c r="T203" s="271">
        <f t="shared" si="48"/>
        <v>0.50546749722333462</v>
      </c>
      <c r="U203" s="271">
        <f t="shared" si="48"/>
        <v>0.50990249272507093</v>
      </c>
      <c r="V203" s="271">
        <f t="shared" si="48"/>
        <v>0.50157067257967347</v>
      </c>
      <c r="W203" s="271">
        <f t="shared" si="48"/>
        <v>0.50948962962631617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0.52065099502593182</v>
      </c>
      <c r="C204" s="320">
        <f t="shared" si="49"/>
        <v>0.51337827213369414</v>
      </c>
      <c r="D204" s="320">
        <f t="shared" si="49"/>
        <v>0.51093627623356508</v>
      </c>
      <c r="E204" s="320">
        <f t="shared" si="49"/>
        <v>0.50635731313759369</v>
      </c>
      <c r="F204" s="320">
        <f t="shared" si="49"/>
        <v>0.49767134066076524</v>
      </c>
      <c r="G204" s="320">
        <f t="shared" si="49"/>
        <v>0.50669938260473535</v>
      </c>
      <c r="H204" s="320">
        <f t="shared" si="49"/>
        <v>0.52276739343878353</v>
      </c>
      <c r="I204" s="320">
        <f t="shared" si="49"/>
        <v>0.57652661456822518</v>
      </c>
      <c r="J204" s="320">
        <f t="shared" si="49"/>
        <v>0.57169121025810599</v>
      </c>
      <c r="K204" s="320">
        <f t="shared" si="49"/>
        <v>0.54329543664755042</v>
      </c>
      <c r="L204" s="320">
        <f t="shared" si="49"/>
        <v>0.54086484425453807</v>
      </c>
      <c r="M204" s="320">
        <f t="shared" si="49"/>
        <v>0.53002264270155319</v>
      </c>
      <c r="N204" s="320">
        <f t="shared" si="49"/>
        <v>0.52891492153509079</v>
      </c>
      <c r="O204" s="320">
        <f t="shared" si="49"/>
        <v>0.5462207301027252</v>
      </c>
      <c r="P204" s="320">
        <f t="shared" si="49"/>
        <v>0.54048223383227612</v>
      </c>
      <c r="Q204" s="320">
        <f t="shared" si="49"/>
        <v>0.52925126708005066</v>
      </c>
      <c r="R204" s="320">
        <f t="shared" si="49"/>
        <v>0.52319202324501524</v>
      </c>
      <c r="S204" s="320">
        <f t="shared" si="49"/>
        <v>0.51992241821921659</v>
      </c>
      <c r="T204" s="320">
        <f t="shared" si="49"/>
        <v>0.50546749722333462</v>
      </c>
      <c r="U204" s="320">
        <f t="shared" si="49"/>
        <v>0.50990249272507093</v>
      </c>
      <c r="V204" s="320">
        <f t="shared" si="49"/>
        <v>0.50157067257967347</v>
      </c>
      <c r="W204" s="320">
        <f t="shared" si="49"/>
        <v>0.50948962962631617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0.29379424302381879</v>
      </c>
      <c r="C206" s="271">
        <f t="shared" si="51"/>
        <v>0.29063318337619104</v>
      </c>
      <c r="D206" s="271">
        <f t="shared" si="51"/>
        <v>0.28968500824309584</v>
      </c>
      <c r="E206" s="271">
        <f t="shared" si="51"/>
        <v>0.28780893521727119</v>
      </c>
      <c r="F206" s="271">
        <f t="shared" si="51"/>
        <v>0.28554593525491773</v>
      </c>
      <c r="G206" s="271">
        <f t="shared" si="51"/>
        <v>0.28523971999026831</v>
      </c>
      <c r="H206" s="271">
        <f t="shared" si="51"/>
        <v>0.29136528254003102</v>
      </c>
      <c r="I206" s="271">
        <f t="shared" si="51"/>
        <v>0.26400575593597825</v>
      </c>
      <c r="J206" s="271">
        <f t="shared" si="51"/>
        <v>0.26419859822328651</v>
      </c>
      <c r="K206" s="271">
        <f t="shared" si="51"/>
        <v>0.27191486306786988</v>
      </c>
      <c r="L206" s="271">
        <f t="shared" si="51"/>
        <v>0.26972460742104448</v>
      </c>
      <c r="M206" s="271">
        <f t="shared" si="51"/>
        <v>0.25970114295863617</v>
      </c>
      <c r="N206" s="271">
        <f t="shared" si="51"/>
        <v>0.26163440073834954</v>
      </c>
      <c r="O206" s="271">
        <f t="shared" si="51"/>
        <v>0.26271053420239732</v>
      </c>
      <c r="P206" s="271">
        <f t="shared" si="51"/>
        <v>0.26257483573816165</v>
      </c>
      <c r="Q206" s="271">
        <f t="shared" si="51"/>
        <v>0.26662907217257481</v>
      </c>
      <c r="R206" s="271">
        <f t="shared" si="51"/>
        <v>0.26662272194046471</v>
      </c>
      <c r="S206" s="271">
        <f t="shared" si="51"/>
        <v>0.26424962031677696</v>
      </c>
      <c r="T206" s="271">
        <f t="shared" si="51"/>
        <v>0.26461625658994059</v>
      </c>
      <c r="U206" s="271">
        <f t="shared" si="51"/>
        <v>0.26682530428734391</v>
      </c>
      <c r="V206" s="271">
        <f t="shared" si="51"/>
        <v>0.27437923633350214</v>
      </c>
      <c r="W206" s="271">
        <f t="shared" si="51"/>
        <v>0.26950344891158035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0.29379424302381879</v>
      </c>
      <c r="C207" s="320">
        <f t="shared" si="52"/>
        <v>0.29063318337619104</v>
      </c>
      <c r="D207" s="320">
        <f t="shared" si="52"/>
        <v>0.28968500824309584</v>
      </c>
      <c r="E207" s="320">
        <f t="shared" si="52"/>
        <v>0.28780893521727119</v>
      </c>
      <c r="F207" s="320">
        <f t="shared" si="52"/>
        <v>0.28554593525491773</v>
      </c>
      <c r="G207" s="320">
        <f t="shared" si="52"/>
        <v>0.28523971999026831</v>
      </c>
      <c r="H207" s="320">
        <f t="shared" si="52"/>
        <v>0.29136528254003102</v>
      </c>
      <c r="I207" s="320">
        <f t="shared" si="52"/>
        <v>0.26400575593597825</v>
      </c>
      <c r="J207" s="320">
        <f t="shared" si="52"/>
        <v>0.26419859822328651</v>
      </c>
      <c r="K207" s="320">
        <f t="shared" si="52"/>
        <v>0.27191486306786988</v>
      </c>
      <c r="L207" s="320">
        <f t="shared" si="52"/>
        <v>0.26972460742104448</v>
      </c>
      <c r="M207" s="320">
        <f t="shared" si="52"/>
        <v>0.25970114295863617</v>
      </c>
      <c r="N207" s="320">
        <f t="shared" si="52"/>
        <v>0.26163440073834954</v>
      </c>
      <c r="O207" s="320">
        <f t="shared" si="52"/>
        <v>0.26271053420239732</v>
      </c>
      <c r="P207" s="320">
        <f t="shared" si="52"/>
        <v>0.26257483573816165</v>
      </c>
      <c r="Q207" s="320">
        <f t="shared" si="52"/>
        <v>0.26662907217257481</v>
      </c>
      <c r="R207" s="320">
        <f t="shared" si="52"/>
        <v>0.26662272194046471</v>
      </c>
      <c r="S207" s="320">
        <f t="shared" si="52"/>
        <v>0.26424962031677696</v>
      </c>
      <c r="T207" s="320">
        <f t="shared" si="52"/>
        <v>0.26461625658994059</v>
      </c>
      <c r="U207" s="320">
        <f t="shared" si="52"/>
        <v>0.26682530428734391</v>
      </c>
      <c r="V207" s="320">
        <f t="shared" si="52"/>
        <v>0.27437923633350214</v>
      </c>
      <c r="W207" s="320">
        <f t="shared" si="52"/>
        <v>0.26950344891158035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0.14231843043158215</v>
      </c>
      <c r="C209" s="271">
        <f t="shared" si="54"/>
        <v>0.14922384473490732</v>
      </c>
      <c r="D209" s="271">
        <f t="shared" si="54"/>
        <v>0.15120600254473943</v>
      </c>
      <c r="E209" s="271">
        <f t="shared" si="54"/>
        <v>0.15542326217321206</v>
      </c>
      <c r="F209" s="271">
        <f t="shared" si="54"/>
        <v>0.16292031273184621</v>
      </c>
      <c r="G209" s="271">
        <f t="shared" si="54"/>
        <v>0.15748435726098231</v>
      </c>
      <c r="H209" s="271">
        <f t="shared" si="54"/>
        <v>0.14358518542704438</v>
      </c>
      <c r="I209" s="271">
        <f t="shared" si="54"/>
        <v>0.12743628737732227</v>
      </c>
      <c r="J209" s="271">
        <f t="shared" si="54"/>
        <v>0.1296234576479692</v>
      </c>
      <c r="K209" s="271">
        <f t="shared" si="54"/>
        <v>0.14250941148274776</v>
      </c>
      <c r="L209" s="271">
        <f t="shared" si="54"/>
        <v>0.14503738546966247</v>
      </c>
      <c r="M209" s="271">
        <f t="shared" si="54"/>
        <v>0.15935649100882684</v>
      </c>
      <c r="N209" s="271">
        <f t="shared" si="54"/>
        <v>0.15872188333906345</v>
      </c>
      <c r="O209" s="271">
        <f t="shared" si="54"/>
        <v>0.14726908577022457</v>
      </c>
      <c r="P209" s="271">
        <f t="shared" si="54"/>
        <v>0.15077720552704099</v>
      </c>
      <c r="Q209" s="271">
        <f t="shared" si="54"/>
        <v>0.15487819849312853</v>
      </c>
      <c r="R209" s="271">
        <f t="shared" si="54"/>
        <v>0.16017614130447952</v>
      </c>
      <c r="S209" s="271">
        <f t="shared" si="54"/>
        <v>0.16387622493716525</v>
      </c>
      <c r="T209" s="271">
        <f t="shared" si="54"/>
        <v>0.17286081810581294</v>
      </c>
      <c r="U209" s="271">
        <f t="shared" si="54"/>
        <v>0.16867409829871974</v>
      </c>
      <c r="V209" s="271">
        <f t="shared" si="54"/>
        <v>0.16850368528085993</v>
      </c>
      <c r="W209" s="271">
        <f t="shared" si="54"/>
        <v>0.16689580184564567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8.3763417966918871E-2</v>
      </c>
      <c r="C210" s="320">
        <f t="shared" si="55"/>
        <v>9.1486759026699796E-2</v>
      </c>
      <c r="D210" s="320">
        <f t="shared" si="55"/>
        <v>9.374355589750899E-2</v>
      </c>
      <c r="E210" s="320">
        <f t="shared" si="55"/>
        <v>9.8475788595698804E-2</v>
      </c>
      <c r="F210" s="320">
        <f t="shared" si="55"/>
        <v>0.10694970702072994</v>
      </c>
      <c r="G210" s="320">
        <f t="shared" si="55"/>
        <v>0.10049841284195797</v>
      </c>
      <c r="H210" s="320">
        <f t="shared" si="55"/>
        <v>8.4792152221753167E-2</v>
      </c>
      <c r="I210" s="320">
        <f t="shared" si="55"/>
        <v>6.2597223542303265E-2</v>
      </c>
      <c r="J210" s="320">
        <f t="shared" si="55"/>
        <v>6.5328207542983713E-2</v>
      </c>
      <c r="K210" s="320">
        <f t="shared" si="55"/>
        <v>8.140769196465189E-2</v>
      </c>
      <c r="L210" s="320">
        <f t="shared" si="55"/>
        <v>8.4209022517152871E-2</v>
      </c>
      <c r="M210" s="320">
        <f t="shared" si="55"/>
        <v>9.9747496218761292E-2</v>
      </c>
      <c r="N210" s="320">
        <f t="shared" si="55"/>
        <v>9.9237468406386489E-2</v>
      </c>
      <c r="O210" s="320">
        <f t="shared" si="55"/>
        <v>8.5838373133193036E-2</v>
      </c>
      <c r="P210" s="320">
        <f t="shared" si="55"/>
        <v>8.9991872854428459E-2</v>
      </c>
      <c r="Q210" s="320">
        <f t="shared" si="55"/>
        <v>9.5355956459830013E-2</v>
      </c>
      <c r="R210" s="320">
        <f t="shared" si="55"/>
        <v>0.10133535210940954</v>
      </c>
      <c r="S210" s="320">
        <f t="shared" si="55"/>
        <v>0.10540315186070297</v>
      </c>
      <c r="T210" s="320">
        <f t="shared" si="55"/>
        <v>0.11601341767220699</v>
      </c>
      <c r="U210" s="320">
        <f t="shared" si="55"/>
        <v>0.11132791611041463</v>
      </c>
      <c r="V210" s="320">
        <f t="shared" si="55"/>
        <v>0.11209454121814758</v>
      </c>
      <c r="W210" s="320">
        <f t="shared" si="55"/>
        <v>0.1095960523044012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5.855501246466327E-2</v>
      </c>
      <c r="C211" s="320">
        <f t="shared" si="56"/>
        <v>5.7737085708207535E-2</v>
      </c>
      <c r="D211" s="320">
        <f t="shared" si="56"/>
        <v>5.7462446647230436E-2</v>
      </c>
      <c r="E211" s="320">
        <f t="shared" si="56"/>
        <v>5.6947473577513244E-2</v>
      </c>
      <c r="F211" s="320">
        <f t="shared" si="56"/>
        <v>5.5970605711116277E-2</v>
      </c>
      <c r="G211" s="320">
        <f t="shared" si="56"/>
        <v>5.6985944419024354E-2</v>
      </c>
      <c r="H211" s="320">
        <f t="shared" si="56"/>
        <v>5.8793033205291195E-2</v>
      </c>
      <c r="I211" s="320">
        <f t="shared" si="56"/>
        <v>6.4839063835018987E-2</v>
      </c>
      <c r="J211" s="320">
        <f t="shared" si="56"/>
        <v>6.4295250104985505E-2</v>
      </c>
      <c r="K211" s="320">
        <f t="shared" si="56"/>
        <v>6.1101719518095884E-2</v>
      </c>
      <c r="L211" s="320">
        <f t="shared" si="56"/>
        <v>6.0828362952509589E-2</v>
      </c>
      <c r="M211" s="320">
        <f t="shared" si="56"/>
        <v>5.9608994790065567E-2</v>
      </c>
      <c r="N211" s="320">
        <f t="shared" si="56"/>
        <v>5.9484414932676956E-2</v>
      </c>
      <c r="O211" s="320">
        <f t="shared" si="56"/>
        <v>6.143071263703153E-2</v>
      </c>
      <c r="P211" s="320">
        <f t="shared" si="56"/>
        <v>6.0785332672612512E-2</v>
      </c>
      <c r="Q211" s="320">
        <f t="shared" si="56"/>
        <v>5.9522242033298513E-2</v>
      </c>
      <c r="R211" s="320">
        <f t="shared" si="56"/>
        <v>5.8840789195069992E-2</v>
      </c>
      <c r="S211" s="320">
        <f t="shared" si="56"/>
        <v>5.8473073076462274E-2</v>
      </c>
      <c r="T211" s="320">
        <f t="shared" si="56"/>
        <v>5.6847400433605956E-2</v>
      </c>
      <c r="U211" s="320">
        <f t="shared" si="56"/>
        <v>5.7346182188305089E-2</v>
      </c>
      <c r="V211" s="320">
        <f t="shared" si="56"/>
        <v>5.6409144062712357E-2</v>
      </c>
      <c r="W211" s="320">
        <f t="shared" si="56"/>
        <v>5.7299749541244498E-2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0</v>
      </c>
      <c r="C217" s="322">
        <f>IF(C$5=0,0,(C$5-C$16-C$59)/(CHI_fec!C$5-CHI_fec!C$16))</f>
        <v>0</v>
      </c>
      <c r="D217" s="322">
        <f>IF(D$5=0,0,(D$5-D$16-D$59)/(CHI_fec!D$5-CHI_fec!D$16))</f>
        <v>0</v>
      </c>
      <c r="E217" s="322">
        <f>IF(E$5=0,0,(E$5-E$16-E$59)/(CHI_fec!E$5-CHI_fec!E$16))</f>
        <v>0</v>
      </c>
      <c r="F217" s="322">
        <f>IF(F$5=0,0,(F$5-F$16-F$59)/(CHI_fec!F$5-CHI_fec!F$16))</f>
        <v>0</v>
      </c>
      <c r="G217" s="322">
        <f>IF(G$5=0,0,(G$5-G$16-G$59)/(CHI_fec!G$5-CHI_fec!G$16))</f>
        <v>0</v>
      </c>
      <c r="H217" s="322">
        <f>IF(H$5=0,0,(H$5-H$16-H$59)/(CHI_fec!H$5-CHI_fec!H$16))</f>
        <v>0</v>
      </c>
      <c r="I217" s="322">
        <f>IF(I$5=0,0,(I$5-I$16-I$59)/(CHI_fec!I$5-CHI_fec!I$16))</f>
        <v>0</v>
      </c>
      <c r="J217" s="322">
        <f>IF(J$5=0,0,(J$5-J$16-J$59)/(CHI_fec!J$5-CHI_fec!J$16))</f>
        <v>0</v>
      </c>
      <c r="K217" s="322">
        <f>IF(K$5=0,0,(K$5-K$16-K$59)/(CHI_fec!K$5-CHI_fec!K$16))</f>
        <v>0</v>
      </c>
      <c r="L217" s="322">
        <f>IF(L$5=0,0,(L$5-L$16-L$59)/(CHI_fec!L$5-CHI_fec!L$16))</f>
        <v>0</v>
      </c>
      <c r="M217" s="322">
        <f>IF(M$5=0,0,(M$5-M$16-M$59)/(CHI_fec!M$5-CHI_fec!M$16))</f>
        <v>0</v>
      </c>
      <c r="N217" s="322">
        <f>IF(N$5=0,0,(N$5-N$16-N$59)/(CHI_fec!N$5-CHI_fec!N$16))</f>
        <v>0</v>
      </c>
      <c r="O217" s="322">
        <f>IF(O$5=0,0,(O$5-O$16-O$59)/(CHI_fec!O$5-CHI_fec!O$16))</f>
        <v>0</v>
      </c>
      <c r="P217" s="322">
        <f>IF(P$5=0,0,(P$5-P$16-P$59)/(CHI_fec!P$5-CHI_fec!P$16))</f>
        <v>0</v>
      </c>
      <c r="Q217" s="322">
        <f>IF(Q$5=0,0,(Q$5-Q$16-Q$59)/(CHI_fec!Q$5-CHI_fec!Q$16))</f>
        <v>0</v>
      </c>
      <c r="R217" s="322">
        <f>IF(R$5=0,0,(R$5-R$16-R$59)/(CHI_fec!R$5-CHI_fec!R$16))</f>
        <v>0</v>
      </c>
      <c r="S217" s="322">
        <f>IF(S$5=0,0,(S$5-S$16-S$59)/(CHI_fec!S$5-CHI_fec!S$16))</f>
        <v>0</v>
      </c>
      <c r="T217" s="322">
        <f>IF(T$5=0,0,(T$5-T$16-T$59)/(CHI_fec!T$5-CHI_fec!T$16))</f>
        <v>0</v>
      </c>
      <c r="U217" s="322">
        <f>IF(U$5=0,0,(U$5-U$16-U$59)/(CHI_fec!U$5-CHI_fec!U$16))</f>
        <v>0</v>
      </c>
      <c r="V217" s="322">
        <f>IF(V$5=0,0,(V$5-V$16-V$59)/(CHI_fec!V$5-CHI_fec!V$16))</f>
        <v>0</v>
      </c>
      <c r="W217" s="322">
        <f>IF(W$5=0,0,(W$5-W$16-W$59)/(CHI_fec!W$5-CHI_fec!W$16))</f>
        <v>0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0</v>
      </c>
      <c r="C222" s="277">
        <f>IF(C$10=0,0,C$10/CHI_fec!C$10)</f>
        <v>0</v>
      </c>
      <c r="D222" s="277">
        <f>IF(D$10=0,0,D$10/CHI_fec!D$10)</f>
        <v>0</v>
      </c>
      <c r="E222" s="277">
        <f>IF(E$10=0,0,E$10/CHI_fec!E$10)</f>
        <v>0</v>
      </c>
      <c r="F222" s="277">
        <f>IF(F$10=0,0,F$10/CHI_fec!F$10)</f>
        <v>0</v>
      </c>
      <c r="G222" s="277">
        <f>IF(G$10=0,0,G$10/CHI_fec!G$10)</f>
        <v>0</v>
      </c>
      <c r="H222" s="277">
        <f>IF(H$10=0,0,H$10/CHI_fec!H$10)</f>
        <v>0</v>
      </c>
      <c r="I222" s="277">
        <f>IF(I$10=0,0,I$10/CHI_fec!I$10)</f>
        <v>0</v>
      </c>
      <c r="J222" s="277">
        <f>IF(J$10=0,0,J$10/CHI_fec!J$10)</f>
        <v>0</v>
      </c>
      <c r="K222" s="277">
        <f>IF(K$10=0,0,K$10/CHI_fec!K$10)</f>
        <v>0</v>
      </c>
      <c r="L222" s="277">
        <f>IF(L$10=0,0,L$10/CHI_fec!L$10)</f>
        <v>0</v>
      </c>
      <c r="M222" s="277">
        <f>IF(M$10=0,0,M$10/CHI_fec!M$10)</f>
        <v>0</v>
      </c>
      <c r="N222" s="277">
        <f>IF(N$10=0,0,N$10/CHI_fec!N$10)</f>
        <v>0</v>
      </c>
      <c r="O222" s="277">
        <f>IF(O$10=0,0,O$10/CHI_fec!O$10)</f>
        <v>0</v>
      </c>
      <c r="P222" s="277">
        <f>IF(P$10=0,0,P$10/CHI_fec!P$10)</f>
        <v>0</v>
      </c>
      <c r="Q222" s="277">
        <f>IF(Q$10=0,0,Q$10/CHI_fec!Q$10)</f>
        <v>0</v>
      </c>
      <c r="R222" s="277">
        <f>IF(R$10=0,0,R$10/CHI_fec!R$10)</f>
        <v>0</v>
      </c>
      <c r="S222" s="277">
        <f>IF(S$10=0,0,S$10/CHI_fec!S$10)</f>
        <v>0</v>
      </c>
      <c r="T222" s="277">
        <f>IF(T$10=0,0,T$10/CHI_fec!T$10)</f>
        <v>0</v>
      </c>
      <c r="U222" s="277">
        <f>IF(U$10=0,0,U$10/CHI_fec!U$10)</f>
        <v>0</v>
      </c>
      <c r="V222" s="277">
        <f>IF(V$10=0,0,V$10/CHI_fec!V$10)</f>
        <v>0</v>
      </c>
      <c r="W222" s="277">
        <f>IF(W$10=0,0,W$10/CHI_fec!W$10)</f>
        <v>0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0</v>
      </c>
      <c r="C224" s="278">
        <f>IF(C$25=0,0,C$25/CHI_fec!C$25)</f>
        <v>0</v>
      </c>
      <c r="D224" s="278">
        <f>IF(D$25=0,0,D$25/CHI_fec!D$25)</f>
        <v>0</v>
      </c>
      <c r="E224" s="278">
        <f>IF(E$25=0,0,E$25/CHI_fec!E$25)</f>
        <v>0</v>
      </c>
      <c r="F224" s="278">
        <f>IF(F$25=0,0,F$25/CHI_fec!F$25)</f>
        <v>0</v>
      </c>
      <c r="G224" s="278">
        <f>IF(G$25=0,0,G$25/CHI_fec!G$25)</f>
        <v>0</v>
      </c>
      <c r="H224" s="278">
        <f>IF(H$25=0,0,H$25/CHI_fec!H$25)</f>
        <v>0</v>
      </c>
      <c r="I224" s="278">
        <f>IF(I$25=0,0,I$25/CHI_fec!I$25)</f>
        <v>0</v>
      </c>
      <c r="J224" s="278">
        <f>IF(J$25=0,0,J$25/CHI_fec!J$25)</f>
        <v>0</v>
      </c>
      <c r="K224" s="278">
        <f>IF(K$25=0,0,K$25/CHI_fec!K$25)</f>
        <v>0</v>
      </c>
      <c r="L224" s="278">
        <f>IF(L$25=0,0,L$25/CHI_fec!L$25)</f>
        <v>0</v>
      </c>
      <c r="M224" s="278">
        <f>IF(M$25=0,0,M$25/CHI_fec!M$25)</f>
        <v>0</v>
      </c>
      <c r="N224" s="278">
        <f>IF(N$25=0,0,N$25/CHI_fec!N$25)</f>
        <v>0</v>
      </c>
      <c r="O224" s="278">
        <f>IF(O$25=0,0,O$25/CHI_fec!O$25)</f>
        <v>0</v>
      </c>
      <c r="P224" s="278">
        <f>IF(P$25=0,0,P$25/CHI_fec!P$25)</f>
        <v>0</v>
      </c>
      <c r="Q224" s="278">
        <f>IF(Q$25=0,0,Q$25/CHI_fec!Q$25)</f>
        <v>0</v>
      </c>
      <c r="R224" s="278">
        <f>IF(R$25=0,0,R$25/CHI_fec!R$25)</f>
        <v>0</v>
      </c>
      <c r="S224" s="278">
        <f>IF(S$25=0,0,S$25/CHI_fec!S$25)</f>
        <v>0</v>
      </c>
      <c r="T224" s="278">
        <f>IF(T$25=0,0,T$25/CHI_fec!T$25)</f>
        <v>0</v>
      </c>
      <c r="U224" s="278">
        <f>IF(U$25=0,0,U$25/CHI_fec!U$25)</f>
        <v>0</v>
      </c>
      <c r="V224" s="278">
        <f>IF(V$25=0,0,V$25/CHI_fec!V$25)</f>
        <v>0</v>
      </c>
      <c r="W224" s="278">
        <f>IF(W$25=0,0,W$25/CHI_fec!W$25)</f>
        <v>0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0</v>
      </c>
      <c r="C225" s="278">
        <f>IF(C$36=0,0,C$36/CHI_fec!C$36)</f>
        <v>0</v>
      </c>
      <c r="D225" s="278">
        <f>IF(D$36=0,0,D$36/CHI_fec!D$36)</f>
        <v>0</v>
      </c>
      <c r="E225" s="278">
        <f>IF(E$36=0,0,E$36/CHI_fec!E$36)</f>
        <v>0</v>
      </c>
      <c r="F225" s="278">
        <f>IF(F$36=0,0,F$36/CHI_fec!F$36)</f>
        <v>0</v>
      </c>
      <c r="G225" s="278">
        <f>IF(G$36=0,0,G$36/CHI_fec!G$36)</f>
        <v>0</v>
      </c>
      <c r="H225" s="278">
        <f>IF(H$36=0,0,H$36/CHI_fec!H$36)</f>
        <v>0</v>
      </c>
      <c r="I225" s="278">
        <f>IF(I$36=0,0,I$36/CHI_fec!I$36)</f>
        <v>0</v>
      </c>
      <c r="J225" s="278">
        <f>IF(J$36=0,0,J$36/CHI_fec!J$36)</f>
        <v>0</v>
      </c>
      <c r="K225" s="278">
        <f>IF(K$36=0,0,K$36/CHI_fec!K$36)</f>
        <v>0</v>
      </c>
      <c r="L225" s="278">
        <f>IF(L$36=0,0,L$36/CHI_fec!L$36)</f>
        <v>0</v>
      </c>
      <c r="M225" s="278">
        <f>IF(M$36=0,0,M$36/CHI_fec!M$36)</f>
        <v>0</v>
      </c>
      <c r="N225" s="278">
        <f>IF(N$36=0,0,N$36/CHI_fec!N$36)</f>
        <v>0</v>
      </c>
      <c r="O225" s="278">
        <f>IF(O$36=0,0,O$36/CHI_fec!O$36)</f>
        <v>0</v>
      </c>
      <c r="P225" s="278">
        <f>IF(P$36=0,0,P$36/CHI_fec!P$36)</f>
        <v>0</v>
      </c>
      <c r="Q225" s="278">
        <f>IF(Q$36=0,0,Q$36/CHI_fec!Q$36)</f>
        <v>0</v>
      </c>
      <c r="R225" s="278">
        <f>IF(R$36=0,0,R$36/CHI_fec!R$36)</f>
        <v>0</v>
      </c>
      <c r="S225" s="278">
        <f>IF(S$36=0,0,S$36/CHI_fec!S$36)</f>
        <v>0</v>
      </c>
      <c r="T225" s="278">
        <f>IF(T$36=0,0,T$36/CHI_fec!T$36)</f>
        <v>0</v>
      </c>
      <c r="U225" s="278">
        <f>IF(U$36=0,0,U$36/CHI_fec!U$36)</f>
        <v>0</v>
      </c>
      <c r="V225" s="278">
        <f>IF(V$36=0,0,V$36/CHI_fec!V$36)</f>
        <v>0</v>
      </c>
      <c r="W225" s="278">
        <f>IF(W$36=0,0,W$36/CHI_fec!W$36)</f>
        <v>0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0</v>
      </c>
      <c r="C226" s="278">
        <f>IF(C$44=0,0,C$44/CHI_fec!C$44)</f>
        <v>0</v>
      </c>
      <c r="D226" s="278">
        <f>IF(D$44=0,0,D$44/CHI_fec!D$44)</f>
        <v>0</v>
      </c>
      <c r="E226" s="278">
        <f>IF(E$44=0,0,E$44/CHI_fec!E$44)</f>
        <v>0</v>
      </c>
      <c r="F226" s="278">
        <f>IF(F$44=0,0,F$44/CHI_fec!F$44)</f>
        <v>0</v>
      </c>
      <c r="G226" s="278">
        <f>IF(G$44=0,0,G$44/CHI_fec!G$44)</f>
        <v>0</v>
      </c>
      <c r="H226" s="278">
        <f>IF(H$44=0,0,H$44/CHI_fec!H$44)</f>
        <v>0</v>
      </c>
      <c r="I226" s="278">
        <f>IF(I$44=0,0,I$44/CHI_fec!I$44)</f>
        <v>0</v>
      </c>
      <c r="J226" s="278">
        <f>IF(J$44=0,0,J$44/CHI_fec!J$44)</f>
        <v>0</v>
      </c>
      <c r="K226" s="278">
        <f>IF(K$44=0,0,K$44/CHI_fec!K$44)</f>
        <v>0</v>
      </c>
      <c r="L226" s="278">
        <f>IF(L$44=0,0,L$44/CHI_fec!L$44)</f>
        <v>0</v>
      </c>
      <c r="M226" s="278">
        <f>IF(M$44=0,0,M$44/CHI_fec!M$44)</f>
        <v>0</v>
      </c>
      <c r="N226" s="278">
        <f>IF(N$44=0,0,N$44/CHI_fec!N$44)</f>
        <v>0</v>
      </c>
      <c r="O226" s="278">
        <f>IF(O$44=0,0,O$44/CHI_fec!O$44)</f>
        <v>0</v>
      </c>
      <c r="P226" s="278">
        <f>IF(P$44=0,0,P$44/CHI_fec!P$44)</f>
        <v>0</v>
      </c>
      <c r="Q226" s="278">
        <f>IF(Q$44=0,0,Q$44/CHI_fec!Q$44)</f>
        <v>0</v>
      </c>
      <c r="R226" s="278">
        <f>IF(R$44=0,0,R$44/CHI_fec!R$44)</f>
        <v>0</v>
      </c>
      <c r="S226" s="278">
        <f>IF(S$44=0,0,S$44/CHI_fec!S$44)</f>
        <v>0</v>
      </c>
      <c r="T226" s="278">
        <f>IF(T$44=0,0,T$44/CHI_fec!T$44)</f>
        <v>0</v>
      </c>
      <c r="U226" s="278">
        <f>IF(U$44=0,0,U$44/CHI_fec!U$44)</f>
        <v>0</v>
      </c>
      <c r="V226" s="278">
        <f>IF(V$44=0,0,V$44/CHI_fec!V$44)</f>
        <v>0</v>
      </c>
      <c r="W226" s="278">
        <f>IF(W$44=0,0,W$44/CHI_fec!W$44)</f>
        <v>0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1.7197578753710279</v>
      </c>
      <c r="C229" s="322">
        <f>IF(C$61=0,0,(C$61-C$108)/CHI_fec!C$61)</f>
        <v>1.7461812573481497</v>
      </c>
      <c r="D229" s="322">
        <f>IF(D$61=0,0,(D$61-D$108)/CHI_fec!D$61)</f>
        <v>1.7758671487607405</v>
      </c>
      <c r="E229" s="322">
        <f>IF(E$61=0,0,(E$61-E$108)/CHI_fec!E$61)</f>
        <v>1.7609363978589727</v>
      </c>
      <c r="F229" s="322">
        <f>IF(F$61=0,0,(F$61-F$108)/CHI_fec!F$61)</f>
        <v>1.7986736666576311</v>
      </c>
      <c r="G229" s="322">
        <f>IF(G$61=0,0,(G$61-G$108)/CHI_fec!G$61)</f>
        <v>1.6694437813388632</v>
      </c>
      <c r="H229" s="322">
        <f>IF(H$61=0,0,(H$61-H$108)/CHI_fec!H$61)</f>
        <v>1.5988150129354648</v>
      </c>
      <c r="I229" s="322">
        <f>IF(I$61=0,0,(I$61-I$108)/CHI_fec!I$61)</f>
        <v>1.6179644432551357</v>
      </c>
      <c r="J229" s="322">
        <f>IF(J$61=0,0,(J$61-J$108)/CHI_fec!J$61)</f>
        <v>1.543693748514829</v>
      </c>
      <c r="K229" s="322">
        <f>IF(K$61=0,0,(K$61-K$108)/CHI_fec!K$61)</f>
        <v>1.5965690196365385</v>
      </c>
      <c r="L229" s="322">
        <f>IF(L$61=0,0,(L$61-L$108)/CHI_fec!L$61)</f>
        <v>1.6693181416475804</v>
      </c>
      <c r="M229" s="322">
        <f>IF(M$61=0,0,(M$61-M$108)/CHI_fec!M$61)</f>
        <v>1.7691819973857439</v>
      </c>
      <c r="N229" s="322">
        <f>IF(N$61=0,0,(N$61-N$108)/CHI_fec!N$61)</f>
        <v>1.7083643211713431</v>
      </c>
      <c r="O229" s="322">
        <f>IF(O$61=0,0,(O$61-O$108)/CHI_fec!O$61)</f>
        <v>1.6224610034935374</v>
      </c>
      <c r="P229" s="322">
        <f>IF(P$61=0,0,(P$61-P$108)/CHI_fec!P$61)</f>
        <v>1.6419447306189199</v>
      </c>
      <c r="Q229" s="322">
        <f>IF(Q$61=0,0,(Q$61-Q$108)/CHI_fec!Q$61)</f>
        <v>1.722401102638184</v>
      </c>
      <c r="R229" s="322">
        <f>IF(R$61=0,0,(R$61-R$108)/CHI_fec!R$61)</f>
        <v>1.6503110949507633</v>
      </c>
      <c r="S229" s="322">
        <f>IF(S$61=0,0,(S$61-S$108)/CHI_fec!S$61)</f>
        <v>1.7094215990402919</v>
      </c>
      <c r="T229" s="322">
        <f>IF(T$61=0,0,(T$61-T$108)/CHI_fec!T$61)</f>
        <v>1.7899263953835598</v>
      </c>
      <c r="U229" s="322">
        <f>IF(U$61=0,0,(U$61-U$108)/CHI_fec!U$61)</f>
        <v>1.7010677301008836</v>
      </c>
      <c r="V229" s="322">
        <f>IF(V$61=0,0,(V$61-V$108)/CHI_fec!V$61)</f>
        <v>1.6244897973198218</v>
      </c>
      <c r="W229" s="322">
        <f>IF(W$61=0,0,(W$61-W$108)/CHI_fec!W$61)</f>
        <v>1.6271447900780989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1.4481751090379831</v>
      </c>
      <c r="C234" s="277">
        <f>IF(C$66=0,0,C$66/CHI_fec!C$66)</f>
        <v>1.5936488305484391</v>
      </c>
      <c r="D234" s="277">
        <f>IF(D$66=0,0,D$66/CHI_fec!D$66)</f>
        <v>1.6717042985131749</v>
      </c>
      <c r="E234" s="277">
        <f>IF(E$66=0,0,E$66/CHI_fec!E$66)</f>
        <v>1.7263613110491718</v>
      </c>
      <c r="F234" s="277">
        <f>IF(F$66=0,0,F$66/CHI_fec!F$66)</f>
        <v>1.8644762347832073</v>
      </c>
      <c r="G234" s="277">
        <f>IF(G$66=0,0,G$66/CHI_fec!G$66)</f>
        <v>1.638587094540306</v>
      </c>
      <c r="H234" s="277">
        <f>IF(H$66=0,0,H$66/CHI_fec!H$66)</f>
        <v>1.307287945248865</v>
      </c>
      <c r="I234" s="277">
        <f>IF(I$66=0,0,I$66/CHI_fec!I$66)</f>
        <v>0.98313728834938574</v>
      </c>
      <c r="J234" s="277">
        <f>IF(J$66=0,0,J$66/CHI_fec!J$66)</f>
        <v>1.000106015683379</v>
      </c>
      <c r="K234" s="277">
        <f>IF(K$66=0,0,K$66/CHI_fec!K$66)</f>
        <v>1.302135214612413</v>
      </c>
      <c r="L234" s="277">
        <f>IF(L$66=0,0,L$66/CHI_fec!L$66)</f>
        <v>1.4373018169556884</v>
      </c>
      <c r="M234" s="277">
        <f>IF(M$66=0,0,M$66/CHI_fec!M$66)</f>
        <v>1.7491978259795398</v>
      </c>
      <c r="N234" s="277">
        <f>IF(N$66=0,0,N$66/CHI_fec!N$66)</f>
        <v>1.6823607162021785</v>
      </c>
      <c r="O234" s="277">
        <f>IF(O$66=0,0,O$66/CHI_fec!O$66)</f>
        <v>1.3771972179419867</v>
      </c>
      <c r="P234" s="277">
        <f>IF(P$66=0,0,P$66/CHI_fec!P$66)</f>
        <v>1.4715527369329113</v>
      </c>
      <c r="Q234" s="277">
        <f>IF(Q$66=0,0,Q$66/CHI_fec!Q$66)</f>
        <v>1.6525708348069543</v>
      </c>
      <c r="R234" s="277">
        <f>IF(R$66=0,0,R$66/CHI_fec!R$66)</f>
        <v>1.6073133337696404</v>
      </c>
      <c r="S234" s="277">
        <f>IF(S$66=0,0,S$66/CHI_fec!S$66)</f>
        <v>1.7255308702528467</v>
      </c>
      <c r="T234" s="277">
        <f>IF(T$66=0,0,T$66/CHI_fec!T$66)</f>
        <v>1.945302170500484</v>
      </c>
      <c r="U234" s="277">
        <f>IF(U$66=0,0,U$66/CHI_fec!U$66)</f>
        <v>1.7944335674462235</v>
      </c>
      <c r="V234" s="277">
        <f>IF(V$66=0,0,V$66/CHI_fec!V$66)</f>
        <v>1.7443379535329704</v>
      </c>
      <c r="W234" s="277">
        <f>IF(W$66=0,0,W$66/CHI_fec!W$66)</f>
        <v>1.7066280827293192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2.7007724818188037</v>
      </c>
      <c r="C235" s="278">
        <f>IF(C$72=0,0,C$72/CHI_fec!C$72)</f>
        <v>2.6567920184787139</v>
      </c>
      <c r="D235" s="278">
        <f>IF(D$72=0,0,D$72/CHI_fec!D$72)</f>
        <v>2.6392391620048818</v>
      </c>
      <c r="E235" s="278">
        <f>IF(E$72=0,0,E$72/CHI_fec!E$72)</f>
        <v>2.5999569082043736</v>
      </c>
      <c r="F235" s="278">
        <f>IF(F$72=0,0,F$72/CHI_fec!F$72)</f>
        <v>2.5726384588988247</v>
      </c>
      <c r="G235" s="278">
        <f>IF(G$72=0,0,G$72/CHI_fec!G$72)</f>
        <v>2.5641092637543785</v>
      </c>
      <c r="H235" s="278">
        <f>IF(H$72=0,0,H$72/CHI_fec!H$72)</f>
        <v>2.6124035637942331</v>
      </c>
      <c r="I235" s="278">
        <f>IF(I$72=0,0,I$72/CHI_fec!I$72)</f>
        <v>2.9240479290551535</v>
      </c>
      <c r="J235" s="278">
        <f>IF(J$72=0,0,J$72/CHI_fec!J$72)</f>
        <v>2.8581092867947619</v>
      </c>
      <c r="K235" s="278">
        <f>IF(K$72=0,0,K$72/CHI_fec!K$72)</f>
        <v>2.7178982754645094</v>
      </c>
      <c r="L235" s="278">
        <f>IF(L$72=0,0,L$72/CHI_fec!L$72)</f>
        <v>2.7614187954939093</v>
      </c>
      <c r="M235" s="278">
        <f>IF(M$72=0,0,M$72/CHI_fec!M$72)</f>
        <v>2.74311464997397</v>
      </c>
      <c r="N235" s="278">
        <f>IF(N$72=0,0,N$72/CHI_fec!N$72)</f>
        <v>2.7085740456505758</v>
      </c>
      <c r="O235" s="278">
        <f>IF(O$72=0,0,O$72/CHI_fec!O$72)</f>
        <v>2.755229013102019</v>
      </c>
      <c r="P235" s="278">
        <f>IF(P$72=0,0,P$72/CHI_fec!P$72)</f>
        <v>2.7347580881916755</v>
      </c>
      <c r="Q235" s="278">
        <f>IF(Q$72=0,0,Q$72/CHI_fec!Q$72)</f>
        <v>2.6826014071454201</v>
      </c>
      <c r="R235" s="278">
        <f>IF(R$72=0,0,R$72/CHI_fec!R$72)</f>
        <v>2.613175123711315</v>
      </c>
      <c r="S235" s="278">
        <f>IF(S$72=0,0,S$72/CHI_fec!S$72)</f>
        <v>2.6219276146852799</v>
      </c>
      <c r="T235" s="278">
        <f>IF(T$72=0,0,T$72/CHI_fec!T$72)</f>
        <v>2.5937051919757788</v>
      </c>
      <c r="U235" s="278">
        <f>IF(U$72=0,0,U$72/CHI_fec!U$72)</f>
        <v>2.5775172435682121</v>
      </c>
      <c r="V235" s="278">
        <f>IF(V$72=0,0,V$72/CHI_fec!V$72)</f>
        <v>2.4976534731425333</v>
      </c>
      <c r="W235" s="278">
        <f>IF(W$72=0,0,W$72/CHI_fec!W$72)</f>
        <v>2.5352166495149562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2.5816515222838836</v>
      </c>
      <c r="C236" s="278">
        <f>IF(C$85=0,0,C$85/CHI_fec!C$85)</f>
        <v>2.5549509749465087</v>
      </c>
      <c r="D236" s="278">
        <f>IF(D$85=0,0,D$85/CHI_fec!D$85)</f>
        <v>2.5470265283106706</v>
      </c>
      <c r="E236" s="278">
        <f>IF(E$85=0,0,E$85/CHI_fec!E$85)</f>
        <v>2.5131005307267342</v>
      </c>
      <c r="F236" s="278">
        <f>IF(F$85=0,0,F$85/CHI_fec!F$85)</f>
        <v>2.5072125837681174</v>
      </c>
      <c r="G236" s="278">
        <f>IF(G$85=0,0,G$85/CHI_fec!G$85)</f>
        <v>2.4528532918266372</v>
      </c>
      <c r="H236" s="278">
        <f>IF(H$85=0,0,H$85/CHI_fec!H$85)</f>
        <v>2.4579023027531934</v>
      </c>
      <c r="I236" s="278">
        <f>IF(I$85=0,0,I$85/CHI_fec!I$85)</f>
        <v>2.3530731088069565</v>
      </c>
      <c r="J236" s="278">
        <f>IF(J$85=0,0,J$85/CHI_fec!J$85)</f>
        <v>2.2887247091291725</v>
      </c>
      <c r="K236" s="278">
        <f>IF(K$85=0,0,K$85/CHI_fec!K$85)</f>
        <v>2.3559806254536992</v>
      </c>
      <c r="L236" s="278">
        <f>IF(L$85=0,0,L$85/CHI_fec!L$85)</f>
        <v>2.3976209716908281</v>
      </c>
      <c r="M236" s="278">
        <f>IF(M$85=0,0,M$85/CHI_fec!M$85)</f>
        <v>2.3680542117863923</v>
      </c>
      <c r="N236" s="278">
        <f>IF(N$85=0,0,N$85/CHI_fec!N$85)</f>
        <v>2.3425335158351466</v>
      </c>
      <c r="O236" s="278">
        <f>IF(O$85=0,0,O$85/CHI_fec!O$85)</f>
        <v>2.313381855636071</v>
      </c>
      <c r="P236" s="278">
        <f>IF(P$85=0,0,P$85/CHI_fec!P$85)</f>
        <v>2.3180698373202593</v>
      </c>
      <c r="Q236" s="278">
        <f>IF(Q$85=0,0,Q$85/CHI_fec!Q$85)</f>
        <v>2.3629505645057876</v>
      </c>
      <c r="R236" s="278">
        <f>IF(R$85=0,0,R$85/CHI_fec!R$85)</f>
        <v>2.3081749803183027</v>
      </c>
      <c r="S236" s="278">
        <f>IF(S$85=0,0,S$85/CHI_fec!S$85)</f>
        <v>2.3203960714754719</v>
      </c>
      <c r="T236" s="278">
        <f>IF(T$85=0,0,T$85/CHI_fec!T$85)</f>
        <v>2.3553539574950708</v>
      </c>
      <c r="U236" s="278">
        <f>IF(U$85=0,0,U$85/CHI_fec!U$85)</f>
        <v>2.3309561443185065</v>
      </c>
      <c r="V236" s="278">
        <f>IF(V$85=0,0,V$85/CHI_fec!V$85)</f>
        <v>2.3270530410576842</v>
      </c>
      <c r="W236" s="278">
        <f>IF(W$85=0,0,W$85/CHI_fec!W$85)</f>
        <v>2.3024640873559594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1.6500074008378036</v>
      </c>
      <c r="C237" s="278">
        <f>IF(C$93=0,0,C$93/CHI_fec!C$93)</f>
        <v>1.7641062065625364</v>
      </c>
      <c r="D237" s="278">
        <f>IF(D$93=0,0,D$93/CHI_fec!D$93)</f>
        <v>1.8185357675559666</v>
      </c>
      <c r="E237" s="278">
        <f>IF(E$93=0,0,E$93/CHI_fec!E$93)</f>
        <v>1.8533138970333258</v>
      </c>
      <c r="F237" s="278">
        <f>IF(F$93=0,0,F$93/CHI_fec!F$93)</f>
        <v>1.9704409395579778</v>
      </c>
      <c r="G237" s="278">
        <f>IF(G$93=0,0,G$93/CHI_fec!G$93)</f>
        <v>1.7878431809982998</v>
      </c>
      <c r="H237" s="278">
        <f>IF(H$93=0,0,H$93/CHI_fec!H$93)</f>
        <v>1.5461346207784721</v>
      </c>
      <c r="I237" s="278">
        <f>IF(I$93=0,0,I$93/CHI_fec!I$93)</f>
        <v>1.3354763767905038</v>
      </c>
      <c r="J237" s="278">
        <f>IF(J$93=0,0,J$93/CHI_fec!J$93)</f>
        <v>1.2973162820522808</v>
      </c>
      <c r="K237" s="278">
        <f>IF(K$93=0,0,K$93/CHI_fec!K$93)</f>
        <v>1.5246619217472035</v>
      </c>
      <c r="L237" s="278">
        <f>IF(L$93=0,0,L$93/CHI_fec!L$93)</f>
        <v>1.6289368815018839</v>
      </c>
      <c r="M237" s="278">
        <f>IF(M$93=0,0,M$93/CHI_fec!M$93)</f>
        <v>1.9020695016388331</v>
      </c>
      <c r="N237" s="278">
        <f>IF(N$93=0,0,N$93/CHI_fec!N$93)</f>
        <v>1.8367243754981073</v>
      </c>
      <c r="O237" s="278">
        <f>IF(O$93=0,0,O$93/CHI_fec!O$93)</f>
        <v>1.6084434375588472</v>
      </c>
      <c r="P237" s="278">
        <f>IF(P$93=0,0,P$93/CHI_fec!P$93)</f>
        <v>1.6728438054246788</v>
      </c>
      <c r="Q237" s="278">
        <f>IF(Q$93=0,0,Q$93/CHI_fec!Q$93)</f>
        <v>1.8043201881086635</v>
      </c>
      <c r="R237" s="278">
        <f>IF(R$93=0,0,R$93/CHI_fec!R$93)</f>
        <v>1.796475905140241</v>
      </c>
      <c r="S237" s="278">
        <f>IF(S$93=0,0,S$93/CHI_fec!S$93)</f>
        <v>1.8952676991664636</v>
      </c>
      <c r="T237" s="278">
        <f>IF(T$93=0,0,T$93/CHI_fec!T$93)</f>
        <v>2.0626833033498304</v>
      </c>
      <c r="U237" s="278">
        <f>IF(U$93=0,0,U$93/CHI_fec!U$93)</f>
        <v>1.9424262568165842</v>
      </c>
      <c r="V237" s="278">
        <f>IF(V$93=0,0,V$93/CHI_fec!V$93)</f>
        <v>1.8699052531008504</v>
      </c>
      <c r="W237" s="278">
        <f>IF(W$93=0,0,W$93/CHI_fec!W$93)</f>
        <v>1.853632442559872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1.3110183860880367</v>
      </c>
      <c r="C240" s="322">
        <f>IF(C$110=0,0,C$110/CHI_fec!C$110)</f>
        <v>1.3558354703311017</v>
      </c>
      <c r="D240" s="322">
        <f>IF(D$110=0,0,D$110/CHI_fec!D$110)</f>
        <v>1.3951032793365992</v>
      </c>
      <c r="E240" s="322">
        <f>IF(E$110=0,0,E$110/CHI_fec!E$110)</f>
        <v>1.3915502630173233</v>
      </c>
      <c r="F240" s="322">
        <f>IF(F$110=0,0,F$110/CHI_fec!F$110)</f>
        <v>1.4482764458679491</v>
      </c>
      <c r="G240" s="322">
        <f>IF(G$110=0,0,G$110/CHI_fec!G$110)</f>
        <v>1.2998173397611972</v>
      </c>
      <c r="H240" s="322">
        <f>IF(H$110=0,0,H$110/CHI_fec!H$110)</f>
        <v>1.2016276772287862</v>
      </c>
      <c r="I240" s="322">
        <f>IF(I$110=0,0,I$110/CHI_fec!I$110)</f>
        <v>1.1691247311249351</v>
      </c>
      <c r="J240" s="322">
        <f>IF(J$110=0,0,J$110/CHI_fec!J$110)</f>
        <v>1.1085152548722306</v>
      </c>
      <c r="K240" s="322">
        <f>IF(K$110=0,0,K$110/CHI_fec!K$110)</f>
        <v>1.1892181381249636</v>
      </c>
      <c r="L240" s="322">
        <f>IF(L$110=0,0,L$110/CHI_fec!L$110)</f>
        <v>1.2606402446045466</v>
      </c>
      <c r="M240" s="322">
        <f>IF(M$110=0,0,M$110/CHI_fec!M$110)</f>
        <v>1.3893598474803193</v>
      </c>
      <c r="N240" s="322">
        <f>IF(N$110=0,0,N$110/CHI_fec!N$110)</f>
        <v>1.3279925961749985</v>
      </c>
      <c r="O240" s="322">
        <f>IF(O$110=0,0,O$110/CHI_fec!O$110)</f>
        <v>1.2178739223936319</v>
      </c>
      <c r="P240" s="322">
        <f>IF(P$110=0,0,P$110/CHI_fec!P$110)</f>
        <v>1.2448890441686695</v>
      </c>
      <c r="Q240" s="322">
        <f>IF(Q$110=0,0,Q$110/CHI_fec!Q$110)</f>
        <v>1.3364803474982365</v>
      </c>
      <c r="R240" s="322">
        <f>IF(R$110=0,0,R$110/CHI_fec!R$110)</f>
        <v>1.3989308533327232</v>
      </c>
      <c r="S240" s="322">
        <f>IF(S$110=0,0,S$110/CHI_fec!S$110)</f>
        <v>1.424341053719071</v>
      </c>
      <c r="T240" s="322">
        <f>IF(T$110=0,0,T$110/CHI_fec!T$110)</f>
        <v>1.5849000859124893</v>
      </c>
      <c r="U240" s="322">
        <f>IF(U$110=0,0,U$110/CHI_fec!U$110)</f>
        <v>1.531202822169162</v>
      </c>
      <c r="V240" s="322">
        <f>IF(V$110=0,0,V$110/CHI_fec!V$110)</f>
        <v>1.4991473877801942</v>
      </c>
      <c r="W240" s="322">
        <f>IF(W$110=0,0,W$110/CHI_fec!W$110)</f>
        <v>1.4969348182643933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1.4481751090379835</v>
      </c>
      <c r="C245" s="277">
        <f>IF(C$115=0,0,C$115/CHI_fec!C$115)</f>
        <v>1.5936488305484395</v>
      </c>
      <c r="D245" s="277">
        <f>IF(D$115=0,0,D$115/CHI_fec!D$115)</f>
        <v>1.6717042985131747</v>
      </c>
      <c r="E245" s="277">
        <f>IF(E$115=0,0,E$115/CHI_fec!E$115)</f>
        <v>1.7263613110491718</v>
      </c>
      <c r="F245" s="277">
        <f>IF(F$115=0,0,F$115/CHI_fec!F$115)</f>
        <v>1.8644762347832069</v>
      </c>
      <c r="G245" s="277">
        <f>IF(G$115=0,0,G$115/CHI_fec!G$115)</f>
        <v>1.6385870945403065</v>
      </c>
      <c r="H245" s="277">
        <f>IF(H$115=0,0,H$115/CHI_fec!H$115)</f>
        <v>1.3072879452488648</v>
      </c>
      <c r="I245" s="277">
        <f>IF(I$115=0,0,I$115/CHI_fec!I$115)</f>
        <v>0.9831372883493853</v>
      </c>
      <c r="J245" s="277">
        <f>IF(J$115=0,0,J$115/CHI_fec!J$115)</f>
        <v>1.000106015683379</v>
      </c>
      <c r="K245" s="277">
        <f>IF(K$115=0,0,K$115/CHI_fec!K$115)</f>
        <v>1.3021352146124132</v>
      </c>
      <c r="L245" s="277">
        <f>IF(L$115=0,0,L$115/CHI_fec!L$115)</f>
        <v>1.4373018169556879</v>
      </c>
      <c r="M245" s="277">
        <f>IF(M$115=0,0,M$115/CHI_fec!M$115)</f>
        <v>1.7491978259795402</v>
      </c>
      <c r="N245" s="277">
        <f>IF(N$115=0,0,N$115/CHI_fec!N$115)</f>
        <v>1.6823607162021788</v>
      </c>
      <c r="O245" s="277">
        <f>IF(O$115=0,0,O$115/CHI_fec!O$115)</f>
        <v>1.3771972179419871</v>
      </c>
      <c r="P245" s="277">
        <f>IF(P$115=0,0,P$115/CHI_fec!P$115)</f>
        <v>1.4715527369329109</v>
      </c>
      <c r="Q245" s="277">
        <f>IF(Q$115=0,0,Q$115/CHI_fec!Q$115)</f>
        <v>1.6525708348069545</v>
      </c>
      <c r="R245" s="277">
        <f>IF(R$115=0,0,R$115/CHI_fec!R$115)</f>
        <v>1.6073133337696399</v>
      </c>
      <c r="S245" s="277">
        <f>IF(S$115=0,0,S$115/CHI_fec!S$115)</f>
        <v>1.7255308702528469</v>
      </c>
      <c r="T245" s="277">
        <f>IF(T$115=0,0,T$115/CHI_fec!T$115)</f>
        <v>1.9453021705004836</v>
      </c>
      <c r="U245" s="277">
        <f>IF(U$115=0,0,U$115/CHI_fec!U$115)</f>
        <v>1.7944335674462228</v>
      </c>
      <c r="V245" s="277">
        <f>IF(V$115=0,0,V$115/CHI_fec!V$115)</f>
        <v>1.7443379535329706</v>
      </c>
      <c r="W245" s="277">
        <f>IF(W$115=0,0,W$115/CHI_fec!W$115)</f>
        <v>1.7066280827293194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2.6996559092903607</v>
      </c>
      <c r="C246" s="278">
        <f>IF(C$121=0,0,C$121/CHI_fec!C$121)</f>
        <v>2.6557729751076486</v>
      </c>
      <c r="D246" s="278">
        <f>IF(D$121=0,0,D$121/CHI_fec!D$121)</f>
        <v>2.6382901020511325</v>
      </c>
      <c r="E246" s="278">
        <f>IF(E$121=0,0,E$121/CHI_fec!E$121)</f>
        <v>2.5990320045824449</v>
      </c>
      <c r="F246" s="278">
        <f>IF(F$121=0,0,F$121/CHI_fec!F$121)</f>
        <v>2.5717948560645771</v>
      </c>
      <c r="G246" s="278">
        <f>IF(G$121=0,0,G$121/CHI_fec!G$121)</f>
        <v>2.5630885885597903</v>
      </c>
      <c r="H246" s="278">
        <f>IF(H$121=0,0,H$121/CHI_fec!H$121)</f>
        <v>2.6112156347317002</v>
      </c>
      <c r="I246" s="278">
        <f>IF(I$121=0,0,I$121/CHI_fec!I$121)</f>
        <v>2.9225884870877668</v>
      </c>
      <c r="J246" s="278">
        <f>IF(J$121=0,0,J$121/CHI_fec!J$121)</f>
        <v>2.8565889055949039</v>
      </c>
      <c r="K246" s="278">
        <f>IF(K$121=0,0,K$121/CHI_fec!K$121)</f>
        <v>2.7166239917498469</v>
      </c>
      <c r="L246" s="278">
        <f>IF(L$121=0,0,L$121/CHI_fec!L$121)</f>
        <v>2.7602125569002043</v>
      </c>
      <c r="M246" s="278">
        <f>IF(M$121=0,0,M$121/CHI_fec!M$121)</f>
        <v>2.7421051324868873</v>
      </c>
      <c r="N246" s="278">
        <f>IF(N$121=0,0,N$121/CHI_fec!N$121)</f>
        <v>2.7075049889941831</v>
      </c>
      <c r="O246" s="278">
        <f>IF(O$121=0,0,O$121/CHI_fec!O$121)</f>
        <v>2.7539719114605647</v>
      </c>
      <c r="P246" s="278">
        <f>IF(P$121=0,0,P$121/CHI_fec!P$121)</f>
        <v>2.7335560542727966</v>
      </c>
      <c r="Q246" s="278">
        <f>IF(Q$121=0,0,Q$121/CHI_fec!Q$121)</f>
        <v>2.6815864288686533</v>
      </c>
      <c r="R246" s="278">
        <f>IF(R$121=0,0,R$121/CHI_fec!R$121)</f>
        <v>2.6121248244867976</v>
      </c>
      <c r="S246" s="278">
        <f>IF(S$121=0,0,S$121/CHI_fec!S$121)</f>
        <v>2.6209627857925386</v>
      </c>
      <c r="T246" s="278">
        <f>IF(T$121=0,0,T$121/CHI_fec!T$121)</f>
        <v>2.5928759599726496</v>
      </c>
      <c r="U246" s="278">
        <f>IF(U$121=0,0,U$121/CHI_fec!U$121)</f>
        <v>2.576573624576501</v>
      </c>
      <c r="V246" s="278">
        <f>IF(V$121=0,0,V$121/CHI_fec!V$121)</f>
        <v>2.4966628345287232</v>
      </c>
      <c r="W246" s="278">
        <f>IF(W$121=0,0,W$121/CHI_fec!W$121)</f>
        <v>2.5342027589849336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2.5816515222838827</v>
      </c>
      <c r="C247" s="278">
        <f>IF(C$134=0,0,C$134/CHI_fec!C$134)</f>
        <v>2.5549509749465091</v>
      </c>
      <c r="D247" s="278">
        <f>IF(D$134=0,0,D$134/CHI_fec!D$134)</f>
        <v>2.547026528310671</v>
      </c>
      <c r="E247" s="278">
        <f>IF(E$134=0,0,E$134/CHI_fec!E$134)</f>
        <v>2.5131005307267342</v>
      </c>
      <c r="F247" s="278">
        <f>IF(F$134=0,0,F$134/CHI_fec!F$134)</f>
        <v>2.507212583768117</v>
      </c>
      <c r="G247" s="278">
        <f>IF(G$134=0,0,G$134/CHI_fec!G$134)</f>
        <v>2.4528532918266364</v>
      </c>
      <c r="H247" s="278">
        <f>IF(H$134=0,0,H$134/CHI_fec!H$134)</f>
        <v>2.4579023027531948</v>
      </c>
      <c r="I247" s="278">
        <f>IF(I$134=0,0,I$134/CHI_fec!I$134)</f>
        <v>2.3530731088069565</v>
      </c>
      <c r="J247" s="278">
        <f>IF(J$134=0,0,J$134/CHI_fec!J$134)</f>
        <v>2.2887247091291729</v>
      </c>
      <c r="K247" s="278">
        <f>IF(K$134=0,0,K$134/CHI_fec!K$134)</f>
        <v>2.3559806254536992</v>
      </c>
      <c r="L247" s="278">
        <f>IF(L$134=0,0,L$134/CHI_fec!L$134)</f>
        <v>2.3976209716908281</v>
      </c>
      <c r="M247" s="278">
        <f>IF(M$134=0,0,M$134/CHI_fec!M$134)</f>
        <v>2.3680542117863927</v>
      </c>
      <c r="N247" s="278">
        <f>IF(N$134=0,0,N$134/CHI_fec!N$134)</f>
        <v>2.3425335158351479</v>
      </c>
      <c r="O247" s="278">
        <f>IF(O$134=0,0,O$134/CHI_fec!O$134)</f>
        <v>2.3133818556360715</v>
      </c>
      <c r="P247" s="278">
        <f>IF(P$134=0,0,P$134/CHI_fec!P$134)</f>
        <v>2.3180698373202602</v>
      </c>
      <c r="Q247" s="278">
        <f>IF(Q$134=0,0,Q$134/CHI_fec!Q$134)</f>
        <v>2.3629505645057871</v>
      </c>
      <c r="R247" s="278">
        <f>IF(R$134=0,0,R$134/CHI_fec!R$134)</f>
        <v>2.3081749803183018</v>
      </c>
      <c r="S247" s="278">
        <f>IF(S$134=0,0,S$134/CHI_fec!S$134)</f>
        <v>2.3203960714754714</v>
      </c>
      <c r="T247" s="278">
        <f>IF(T$134=0,0,T$134/CHI_fec!T$134)</f>
        <v>2.3553539574950713</v>
      </c>
      <c r="U247" s="278">
        <f>IF(U$134=0,0,U$134/CHI_fec!U$134)</f>
        <v>2.3309561443185065</v>
      </c>
      <c r="V247" s="278">
        <f>IF(V$134=0,0,V$134/CHI_fec!V$134)</f>
        <v>2.3270530410576842</v>
      </c>
      <c r="W247" s="278">
        <f>IF(W$134=0,0,W$134/CHI_fec!W$134)</f>
        <v>2.3024640873559599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1.7079724440756714</v>
      </c>
      <c r="C248" s="278">
        <f>IF(C$142=0,0,C$142/CHI_fec!C$142)</f>
        <v>1.8141214508436398</v>
      </c>
      <c r="D248" s="278">
        <f>IF(D$142=0,0,D$142/CHI_fec!D$142)</f>
        <v>1.8652863376326771</v>
      </c>
      <c r="E248" s="278">
        <f>IF(E$142=0,0,E$142/CHI_fec!E$142)</f>
        <v>1.8956262167492168</v>
      </c>
      <c r="F248" s="278">
        <f>IF(F$142=0,0,F$142/CHI_fec!F$142)</f>
        <v>2.0046539609003222</v>
      </c>
      <c r="G248" s="278">
        <f>IF(G$142=0,0,G$142/CHI_fec!G$142)</f>
        <v>1.8303824864697673</v>
      </c>
      <c r="H248" s="278">
        <f>IF(H$142=0,0,H$142/CHI_fec!H$142)</f>
        <v>1.6029326671304003</v>
      </c>
      <c r="I248" s="278">
        <f>IF(I$142=0,0,I$142/CHI_fec!I$142)</f>
        <v>1.4185646924471444</v>
      </c>
      <c r="J248" s="278">
        <f>IF(J$142=0,0,J$142/CHI_fec!J$142)</f>
        <v>1.3763165531582384</v>
      </c>
      <c r="K248" s="278">
        <f>IF(K$142=0,0,K$142/CHI_fec!K$142)</f>
        <v>1.5880305689077225</v>
      </c>
      <c r="L248" s="278">
        <f>IF(L$142=0,0,L$142/CHI_fec!L$142)</f>
        <v>1.6905828320383465</v>
      </c>
      <c r="M248" s="278">
        <f>IF(M$142=0,0,M$142/CHI_fec!M$142)</f>
        <v>1.9494931546772369</v>
      </c>
      <c r="N248" s="278">
        <f>IF(N$142=0,0,N$142/CHI_fec!N$142)</f>
        <v>1.8849550542926472</v>
      </c>
      <c r="O248" s="278">
        <f>IF(O$142=0,0,O$142/CHI_fec!O$142)</f>
        <v>1.6699111332543901</v>
      </c>
      <c r="P248" s="278">
        <f>IF(P$142=0,0,P$142/CHI_fec!P$142)</f>
        <v>1.7302764809400433</v>
      </c>
      <c r="Q248" s="278">
        <f>IF(Q$142=0,0,Q$142/CHI_fec!Q$142)</f>
        <v>1.8537882670987194</v>
      </c>
      <c r="R248" s="278">
        <f>IF(R$142=0,0,R$142/CHI_fec!R$142)</f>
        <v>1.8413208796860749</v>
      </c>
      <c r="S248" s="278">
        <f>IF(S$142=0,0,S$142/CHI_fec!S$142)</f>
        <v>1.935885758165063</v>
      </c>
      <c r="T248" s="278">
        <f>IF(T$142=0,0,T$142/CHI_fec!T$142)</f>
        <v>2.0925973206797233</v>
      </c>
      <c r="U248" s="278">
        <f>IF(U$142=0,0,U$142/CHI_fec!U$142)</f>
        <v>1.9775889686933845</v>
      </c>
      <c r="V248" s="278">
        <f>IF(V$142=0,0,V$142/CHI_fec!V$142)</f>
        <v>1.9039116410286008</v>
      </c>
      <c r="W248" s="278">
        <f>IF(W$142=0,0,W$142/CHI_fec!W$142)</f>
        <v>1.8906706581827286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IE: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1153.1526333251591</v>
      </c>
      <c r="C3" s="205">
        <f t="shared" si="0"/>
        <v>1077.7606218720048</v>
      </c>
      <c r="D3" s="205">
        <f t="shared" si="0"/>
        <v>1002.8412348541797</v>
      </c>
      <c r="E3" s="205">
        <f t="shared" si="0"/>
        <v>1014.1552125695391</v>
      </c>
      <c r="F3" s="205">
        <f t="shared" si="0"/>
        <v>1068.6668175914783</v>
      </c>
      <c r="G3" s="205">
        <f t="shared" si="0"/>
        <v>1179.0403160218427</v>
      </c>
      <c r="H3" s="205">
        <f t="shared" si="0"/>
        <v>1226.572191736424</v>
      </c>
      <c r="I3" s="205">
        <f t="shared" si="0"/>
        <v>1331.1997135279703</v>
      </c>
      <c r="J3" s="205">
        <f t="shared" si="0"/>
        <v>984.80166632333078</v>
      </c>
      <c r="K3" s="205">
        <f t="shared" si="0"/>
        <v>631.34850107696479</v>
      </c>
      <c r="L3" s="205">
        <f t="shared" si="0"/>
        <v>454.74153425839393</v>
      </c>
      <c r="M3" s="205">
        <f t="shared" si="0"/>
        <v>497.79646239654124</v>
      </c>
      <c r="N3" s="205">
        <f t="shared" si="0"/>
        <v>415.70412387639811</v>
      </c>
      <c r="O3" s="205">
        <f t="shared" si="0"/>
        <v>550.16832757328655</v>
      </c>
      <c r="P3" s="205">
        <f t="shared" si="0"/>
        <v>720.69387890224129</v>
      </c>
      <c r="Q3" s="205">
        <f t="shared" si="0"/>
        <v>577.00000000000011</v>
      </c>
      <c r="R3" s="205">
        <f t="shared" si="0"/>
        <v>791.39895654928682</v>
      </c>
      <c r="S3" s="205">
        <f t="shared" si="0"/>
        <v>818.2229190915474</v>
      </c>
      <c r="T3" s="205">
        <f t="shared" si="0"/>
        <v>821.17413996723678</v>
      </c>
      <c r="U3" s="205">
        <f t="shared" si="0"/>
        <v>907.48265472537798</v>
      </c>
      <c r="V3" s="205">
        <f t="shared" si="0"/>
        <v>942.45383423268652</v>
      </c>
      <c r="W3" s="205">
        <f t="shared" si="0"/>
        <v>963.75864001494494</v>
      </c>
      <c r="DA3" s="112"/>
    </row>
    <row r="4" spans="1:105" ht="12" customHeight="1" x14ac:dyDescent="0.25">
      <c r="A4" s="50" t="s">
        <v>49</v>
      </c>
      <c r="B4" s="243">
        <v>401.29174387591672</v>
      </c>
      <c r="C4" s="243">
        <v>419.64858492288829</v>
      </c>
      <c r="D4" s="243">
        <v>405.42977239226917</v>
      </c>
      <c r="E4" s="243">
        <v>423.83328786302468</v>
      </c>
      <c r="F4" s="243">
        <v>544.16388530483994</v>
      </c>
      <c r="G4" s="243">
        <v>553.31783638113495</v>
      </c>
      <c r="H4" s="243">
        <v>560.61154106589777</v>
      </c>
      <c r="I4" s="243">
        <v>585.07134540850393</v>
      </c>
      <c r="J4" s="243">
        <v>463.06360970621091</v>
      </c>
      <c r="K4" s="243">
        <v>351.6078189656651</v>
      </c>
      <c r="L4" s="243">
        <v>314.9546881247021</v>
      </c>
      <c r="M4" s="243">
        <v>281.95720986326302</v>
      </c>
      <c r="N4" s="243">
        <v>143.30492512700849</v>
      </c>
      <c r="O4" s="243">
        <v>189.65852504649069</v>
      </c>
      <c r="P4" s="243">
        <v>248.44348762411391</v>
      </c>
      <c r="Q4" s="243">
        <v>198.90815858942341</v>
      </c>
      <c r="R4" s="243">
        <v>272.81752020244312</v>
      </c>
      <c r="S4" s="243">
        <v>282.06449593095738</v>
      </c>
      <c r="T4" s="243">
        <v>283.08186492571309</v>
      </c>
      <c r="U4" s="243">
        <v>312.83484194673548</v>
      </c>
      <c r="V4" s="243">
        <v>324.89039293373543</v>
      </c>
      <c r="W4" s="243">
        <v>332.23475980939281</v>
      </c>
      <c r="DA4" s="83" t="s">
        <v>1406</v>
      </c>
    </row>
    <row r="5" spans="1:105" ht="12" customHeight="1" x14ac:dyDescent="0.25">
      <c r="A5" s="144" t="s">
        <v>50</v>
      </c>
      <c r="B5" s="284">
        <v>501.5886504007351</v>
      </c>
      <c r="C5" s="284">
        <v>460.23006039734969</v>
      </c>
      <c r="D5" s="284">
        <v>426.21152707556797</v>
      </c>
      <c r="E5" s="284">
        <v>459.71169698367731</v>
      </c>
      <c r="F5" s="284">
        <v>395.95955358591709</v>
      </c>
      <c r="G5" s="284">
        <v>497.38866731944029</v>
      </c>
      <c r="H5" s="284">
        <v>533.28838125828452</v>
      </c>
      <c r="I5" s="284">
        <v>599.48939771766641</v>
      </c>
      <c r="J5" s="284">
        <v>400.64501821505701</v>
      </c>
      <c r="K5" s="284">
        <v>222.71009306854529</v>
      </c>
      <c r="L5" s="284">
        <v>61.619999845700427</v>
      </c>
      <c r="M5" s="284">
        <v>131.25944548923849</v>
      </c>
      <c r="N5" s="284">
        <v>224.16111774968729</v>
      </c>
      <c r="O5" s="284">
        <v>296.66856828192738</v>
      </c>
      <c r="P5" s="284">
        <v>388.62146457348717</v>
      </c>
      <c r="Q5" s="284">
        <v>311.1370744544904</v>
      </c>
      <c r="R5" s="284">
        <v>426.74793079216892</v>
      </c>
      <c r="S5" s="284">
        <v>441.21227954550648</v>
      </c>
      <c r="T5" s="284">
        <v>442.8036733571721</v>
      </c>
      <c r="U5" s="284">
        <v>489.34401786732849</v>
      </c>
      <c r="V5" s="284">
        <v>508.20160969077182</v>
      </c>
      <c r="W5" s="284">
        <v>519.68985049304729</v>
      </c>
      <c r="DA5" s="94" t="s">
        <v>1407</v>
      </c>
    </row>
    <row r="6" spans="1:105" ht="12" customHeight="1" x14ac:dyDescent="0.25">
      <c r="A6" s="49" t="s">
        <v>58</v>
      </c>
      <c r="B6" s="244">
        <v>250.2722390485072</v>
      </c>
      <c r="C6" s="244">
        <v>197.88197655176671</v>
      </c>
      <c r="D6" s="244">
        <v>171.1999353863425</v>
      </c>
      <c r="E6" s="244">
        <v>130.61022772283721</v>
      </c>
      <c r="F6" s="244">
        <v>128.54337870072129</v>
      </c>
      <c r="G6" s="244">
        <v>128.33381232126749</v>
      </c>
      <c r="H6" s="244">
        <v>132.67226941224169</v>
      </c>
      <c r="I6" s="244">
        <v>146.63897040180001</v>
      </c>
      <c r="J6" s="244">
        <v>121.0930384020629</v>
      </c>
      <c r="K6" s="244">
        <v>57.030589042754379</v>
      </c>
      <c r="L6" s="244">
        <v>78.16684628799139</v>
      </c>
      <c r="M6" s="244">
        <v>84.57980704403974</v>
      </c>
      <c r="N6" s="244">
        <v>48.238080999702333</v>
      </c>
      <c r="O6" s="244">
        <v>63.841234244868517</v>
      </c>
      <c r="P6" s="244">
        <v>83.628926704640236</v>
      </c>
      <c r="Q6" s="244">
        <v>66.954766956086274</v>
      </c>
      <c r="R6" s="244">
        <v>91.833505554674744</v>
      </c>
      <c r="S6" s="244">
        <v>94.9461436150835</v>
      </c>
      <c r="T6" s="244">
        <v>95.288601684351647</v>
      </c>
      <c r="U6" s="244">
        <v>105.303794911314</v>
      </c>
      <c r="V6" s="244">
        <v>109.3618316081793</v>
      </c>
      <c r="W6" s="244">
        <v>111.8340297125048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2620</v>
      </c>
      <c r="C9" s="243">
        <v>3450</v>
      </c>
      <c r="D9" s="243">
        <v>3320</v>
      </c>
      <c r="E9" s="243">
        <v>3830</v>
      </c>
      <c r="F9" s="243">
        <v>5000</v>
      </c>
      <c r="G9" s="243">
        <v>5083</v>
      </c>
      <c r="H9" s="243">
        <v>4981</v>
      </c>
      <c r="I9" s="243">
        <v>4700</v>
      </c>
      <c r="J9" s="243">
        <v>4493</v>
      </c>
      <c r="K9" s="243">
        <v>2797</v>
      </c>
      <c r="L9" s="243">
        <v>2379</v>
      </c>
      <c r="M9" s="243">
        <v>2103</v>
      </c>
      <c r="N9" s="243">
        <v>1198</v>
      </c>
      <c r="O9" s="243">
        <v>2000</v>
      </c>
      <c r="P9" s="243">
        <v>2533</v>
      </c>
      <c r="Q9" s="243">
        <v>2911</v>
      </c>
      <c r="R9" s="243">
        <v>3505.2532080000001</v>
      </c>
      <c r="S9" s="243">
        <v>3630.3108820000002</v>
      </c>
      <c r="T9" s="243">
        <v>3774.4416900000001</v>
      </c>
      <c r="U9" s="243">
        <v>4132.5605939999996</v>
      </c>
      <c r="V9" s="243">
        <v>3943.1768000000002</v>
      </c>
      <c r="W9" s="243">
        <v>3983.4741567288329</v>
      </c>
      <c r="DA9" s="83" t="s">
        <v>1410</v>
      </c>
    </row>
    <row r="10" spans="1:105" ht="12" customHeight="1" x14ac:dyDescent="0.25">
      <c r="A10" s="144" t="s">
        <v>1411</v>
      </c>
      <c r="B10" s="284">
        <v>2817.9596999999999</v>
      </c>
      <c r="C10" s="284">
        <v>3255.7745500000001</v>
      </c>
      <c r="D10" s="284">
        <v>3003.2649500000002</v>
      </c>
      <c r="E10" s="284">
        <v>3574.6644000000001</v>
      </c>
      <c r="F10" s="284">
        <v>3130.6687999999999</v>
      </c>
      <c r="G10" s="284">
        <v>3931.7630401500001</v>
      </c>
      <c r="H10" s="284">
        <v>4077.2058596000011</v>
      </c>
      <c r="I10" s="284">
        <v>4143.9694635000014</v>
      </c>
      <c r="J10" s="284">
        <v>3345.0415979999998</v>
      </c>
      <c r="K10" s="284">
        <v>2738.559675</v>
      </c>
      <c r="L10" s="284">
        <v>1908.59148</v>
      </c>
      <c r="M10" s="284">
        <v>2264.9835750000002</v>
      </c>
      <c r="N10" s="284">
        <v>3377.2030719999998</v>
      </c>
      <c r="O10" s="284">
        <v>2302.3835779999999</v>
      </c>
      <c r="P10" s="284">
        <v>3517.5</v>
      </c>
      <c r="Q10" s="284">
        <v>3652.59072784</v>
      </c>
      <c r="R10" s="284">
        <v>3457.3968728</v>
      </c>
      <c r="S10" s="284">
        <v>3033.49498485</v>
      </c>
      <c r="T10" s="284">
        <v>3672.8547090000002</v>
      </c>
      <c r="U10" s="284">
        <v>3047.7571408499998</v>
      </c>
      <c r="V10" s="284">
        <v>2777.9537119000001</v>
      </c>
      <c r="W10" s="284">
        <v>3648.245969068736</v>
      </c>
      <c r="DA10" s="94" t="s">
        <v>1412</v>
      </c>
    </row>
    <row r="11" spans="1:105" ht="12" customHeight="1" x14ac:dyDescent="0.25">
      <c r="A11" s="49" t="s">
        <v>1413</v>
      </c>
      <c r="B11" s="244">
        <v>223.7416450806372</v>
      </c>
      <c r="C11" s="244">
        <v>222.75766305762369</v>
      </c>
      <c r="D11" s="244">
        <v>191.9637051835206</v>
      </c>
      <c r="E11" s="244">
        <v>161.612139140111</v>
      </c>
      <c r="F11" s="244">
        <v>161.72720503461039</v>
      </c>
      <c r="G11" s="244">
        <v>161.42827897740429</v>
      </c>
      <c r="H11" s="244">
        <v>161.40899999999999</v>
      </c>
      <c r="I11" s="244">
        <v>161.29893999999999</v>
      </c>
      <c r="J11" s="244">
        <v>160.88220999999999</v>
      </c>
      <c r="K11" s="244">
        <v>100.06317</v>
      </c>
      <c r="L11" s="244">
        <v>140</v>
      </c>
      <c r="M11" s="244">
        <v>140</v>
      </c>
      <c r="N11" s="244">
        <v>180</v>
      </c>
      <c r="O11" s="244">
        <v>140</v>
      </c>
      <c r="P11" s="244">
        <v>140</v>
      </c>
      <c r="Q11" s="244">
        <v>67</v>
      </c>
      <c r="R11" s="244">
        <v>75</v>
      </c>
      <c r="S11" s="244">
        <v>120</v>
      </c>
      <c r="T11" s="244">
        <v>180</v>
      </c>
      <c r="U11" s="244">
        <v>180</v>
      </c>
      <c r="V11" s="244">
        <v>180</v>
      </c>
      <c r="W11" s="244">
        <v>180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2911.1111111111109</v>
      </c>
      <c r="C14" s="243">
        <v>3638.646830066602</v>
      </c>
      <c r="D14" s="243">
        <v>3638.646830066602</v>
      </c>
      <c r="E14" s="243">
        <v>4123.6706427035951</v>
      </c>
      <c r="F14" s="243">
        <v>5336.2301742960799</v>
      </c>
      <c r="G14" s="243">
        <v>5578.7420806145756</v>
      </c>
      <c r="H14" s="243">
        <v>5578.7420806145756</v>
      </c>
      <c r="I14" s="243">
        <v>5578.7420806145756</v>
      </c>
      <c r="J14" s="243">
        <v>5336.2301742960799</v>
      </c>
      <c r="K14" s="243">
        <v>5336.2301742960799</v>
      </c>
      <c r="L14" s="243">
        <v>5336.2301742960799</v>
      </c>
      <c r="M14" s="243">
        <v>5336.2301742960799</v>
      </c>
      <c r="N14" s="243">
        <v>5093.7182679775833</v>
      </c>
      <c r="O14" s="243">
        <v>5093.7182679775833</v>
      </c>
      <c r="P14" s="243">
        <v>5093.7182679775833</v>
      </c>
      <c r="Q14" s="243">
        <v>4851.2063616590867</v>
      </c>
      <c r="R14" s="243">
        <v>4851.2063616590867</v>
      </c>
      <c r="S14" s="243">
        <v>4851.2063616590867</v>
      </c>
      <c r="T14" s="243">
        <v>4851.2063616590867</v>
      </c>
      <c r="U14" s="243">
        <v>4851.2063616590867</v>
      </c>
      <c r="V14" s="243">
        <v>4851.2063616590867</v>
      </c>
      <c r="W14" s="243">
        <v>4851.2063616590867</v>
      </c>
      <c r="DA14" s="83" t="s">
        <v>1415</v>
      </c>
    </row>
    <row r="15" spans="1:105" ht="12" customHeight="1" x14ac:dyDescent="0.25">
      <c r="A15" s="107" t="s">
        <v>1411</v>
      </c>
      <c r="B15" s="284">
        <v>3131.0663333333332</v>
      </c>
      <c r="C15" s="284">
        <v>3619.0407314108329</v>
      </c>
      <c r="D15" s="284">
        <v>3375.0535323720828</v>
      </c>
      <c r="E15" s="284">
        <v>3863.027930449583</v>
      </c>
      <c r="F15" s="284">
        <v>3863.027930449583</v>
      </c>
      <c r="G15" s="284">
        <v>4351.0023285270827</v>
      </c>
      <c r="H15" s="284">
        <v>4351.0023285270827</v>
      </c>
      <c r="I15" s="284">
        <v>4594.9895275658328</v>
      </c>
      <c r="J15" s="284">
        <v>4351.0023285270827</v>
      </c>
      <c r="K15" s="284">
        <v>4351.0023285270827</v>
      </c>
      <c r="L15" s="284">
        <v>4351.0023285270827</v>
      </c>
      <c r="M15" s="284">
        <v>4107.0151294883326</v>
      </c>
      <c r="N15" s="284">
        <v>4107.0151294883326</v>
      </c>
      <c r="O15" s="284">
        <v>4107.0151294883326</v>
      </c>
      <c r="P15" s="284">
        <v>3863.027930449583</v>
      </c>
      <c r="Q15" s="284">
        <v>3863.027930449583</v>
      </c>
      <c r="R15" s="284">
        <v>3863.027930449583</v>
      </c>
      <c r="S15" s="284">
        <v>3863.027930449583</v>
      </c>
      <c r="T15" s="284">
        <v>4107.0151294883326</v>
      </c>
      <c r="U15" s="284">
        <v>4107.0151294883326</v>
      </c>
      <c r="V15" s="284">
        <v>4107.0151294883326</v>
      </c>
      <c r="W15" s="284">
        <v>4107.0151294883326</v>
      </c>
      <c r="DA15" s="94" t="s">
        <v>1416</v>
      </c>
    </row>
    <row r="16" spans="1:105" ht="12" customHeight="1" x14ac:dyDescent="0.25">
      <c r="A16" s="49" t="s">
        <v>1413</v>
      </c>
      <c r="B16" s="244">
        <v>264.22914867830872</v>
      </c>
      <c r="C16" s="244">
        <v>258.19745983785481</v>
      </c>
      <c r="D16" s="244">
        <v>243.79736914040299</v>
      </c>
      <c r="E16" s="244">
        <v>223.36558960249729</v>
      </c>
      <c r="F16" s="244">
        <v>217.33390076204341</v>
      </c>
      <c r="G16" s="244">
        <v>208.96549890504551</v>
      </c>
      <c r="H16" s="244">
        <v>194.56540820759369</v>
      </c>
      <c r="I16" s="244">
        <v>200.5970970480476</v>
      </c>
      <c r="J16" s="244">
        <v>186.19700635059581</v>
      </c>
      <c r="K16" s="244">
        <v>180.1653175101419</v>
      </c>
      <c r="L16" s="244">
        <v>159.73353797223621</v>
      </c>
      <c r="M16" s="244">
        <v>151.36513611523819</v>
      </c>
      <c r="N16" s="244">
        <v>194.56540820759369</v>
      </c>
      <c r="O16" s="244">
        <v>192.22869519104961</v>
      </c>
      <c r="P16" s="244">
        <v>171.79691565314391</v>
      </c>
      <c r="Q16" s="244">
        <v>165.76522681269009</v>
      </c>
      <c r="R16" s="244">
        <v>165.76522681269009</v>
      </c>
      <c r="S16" s="244">
        <v>165.76522681269009</v>
      </c>
      <c r="T16" s="244">
        <v>198.26038403150349</v>
      </c>
      <c r="U16" s="244">
        <v>198.26038403150349</v>
      </c>
      <c r="V16" s="244">
        <v>198.26038403150349</v>
      </c>
      <c r="W16" s="244">
        <v>198.26038403150349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727.53571895549078</v>
      </c>
      <c r="D18" s="243">
        <v>0</v>
      </c>
      <c r="E18" s="243">
        <v>485.02381263699391</v>
      </c>
      <c r="F18" s="243">
        <v>1455.071437910982</v>
      </c>
      <c r="G18" s="243">
        <v>242.5119063184969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242.5119063184969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487.9743980774997</v>
      </c>
      <c r="D19" s="284">
        <v>0</v>
      </c>
      <c r="E19" s="284">
        <v>487.9743980774997</v>
      </c>
      <c r="F19" s="284">
        <v>0</v>
      </c>
      <c r="G19" s="284">
        <v>731.96159711624955</v>
      </c>
      <c r="H19" s="284">
        <v>0</v>
      </c>
      <c r="I19" s="284">
        <v>243.98719903874979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243.98719903874979</v>
      </c>
      <c r="T19" s="284">
        <v>243.98719903874979</v>
      </c>
      <c r="U19" s="284">
        <v>0</v>
      </c>
      <c r="V19" s="284">
        <v>0</v>
      </c>
      <c r="W19" s="284">
        <v>243.98719903874979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0</v>
      </c>
      <c r="D20" s="244">
        <v>0</v>
      </c>
      <c r="E20" s="244">
        <v>0</v>
      </c>
      <c r="F20" s="244">
        <v>0</v>
      </c>
      <c r="G20" s="244">
        <v>6.031688840453878</v>
      </c>
      <c r="H20" s="244">
        <v>0</v>
      </c>
      <c r="I20" s="244">
        <v>12.06337768090776</v>
      </c>
      <c r="J20" s="244">
        <v>0</v>
      </c>
      <c r="K20" s="244">
        <v>0</v>
      </c>
      <c r="L20" s="244">
        <v>0</v>
      </c>
      <c r="M20" s="244">
        <v>6.031688840453878</v>
      </c>
      <c r="N20" s="244">
        <v>49.231960932809322</v>
      </c>
      <c r="O20" s="244">
        <v>12.06337768090776</v>
      </c>
      <c r="P20" s="244">
        <v>0</v>
      </c>
      <c r="Q20" s="244">
        <v>0</v>
      </c>
      <c r="R20" s="244">
        <v>14.400090697451811</v>
      </c>
      <c r="S20" s="244">
        <v>20.43177953790569</v>
      </c>
      <c r="T20" s="244">
        <v>38.526846059267328</v>
      </c>
      <c r="U20" s="244">
        <v>14.400090697451811</v>
      </c>
      <c r="V20" s="244">
        <v>20.43177953790569</v>
      </c>
      <c r="W20" s="244">
        <v>6.031688840453878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0</v>
      </c>
      <c r="F22" s="243">
        <f t="shared" si="1"/>
        <v>242.51190631849749</v>
      </c>
      <c r="G22" s="243">
        <f t="shared" si="1"/>
        <v>0</v>
      </c>
      <c r="H22" s="243">
        <f t="shared" si="1"/>
        <v>0</v>
      </c>
      <c r="I22" s="243">
        <f t="shared" si="1"/>
        <v>0</v>
      </c>
      <c r="J22" s="243">
        <f t="shared" si="1"/>
        <v>242.51190631849568</v>
      </c>
      <c r="K22" s="243">
        <f t="shared" si="1"/>
        <v>0</v>
      </c>
      <c r="L22" s="243">
        <f t="shared" si="1"/>
        <v>0</v>
      </c>
      <c r="M22" s="243">
        <f t="shared" si="1"/>
        <v>0</v>
      </c>
      <c r="N22" s="243">
        <f t="shared" si="1"/>
        <v>242.51190631849659</v>
      </c>
      <c r="O22" s="243">
        <f t="shared" si="1"/>
        <v>0</v>
      </c>
      <c r="P22" s="243">
        <f t="shared" si="1"/>
        <v>0</v>
      </c>
      <c r="Q22" s="243">
        <f t="shared" si="1"/>
        <v>242.51190631849659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242.51190631849659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243.98719903875008</v>
      </c>
      <c r="E23" s="284">
        <f t="shared" si="2"/>
        <v>0</v>
      </c>
      <c r="F23" s="284">
        <f t="shared" si="2"/>
        <v>0</v>
      </c>
      <c r="G23" s="284">
        <f t="shared" si="2"/>
        <v>243.98719903875008</v>
      </c>
      <c r="H23" s="284">
        <f t="shared" si="2"/>
        <v>0</v>
      </c>
      <c r="I23" s="284">
        <f t="shared" si="2"/>
        <v>0</v>
      </c>
      <c r="J23" s="284">
        <f t="shared" si="2"/>
        <v>243.98719903875008</v>
      </c>
      <c r="K23" s="284">
        <f t="shared" si="2"/>
        <v>0</v>
      </c>
      <c r="L23" s="284">
        <f t="shared" si="2"/>
        <v>0</v>
      </c>
      <c r="M23" s="284">
        <f t="shared" si="2"/>
        <v>243.98719903875008</v>
      </c>
      <c r="N23" s="284">
        <f t="shared" si="2"/>
        <v>0</v>
      </c>
      <c r="O23" s="284">
        <f t="shared" si="2"/>
        <v>0</v>
      </c>
      <c r="P23" s="284">
        <f t="shared" si="2"/>
        <v>243.98719903874962</v>
      </c>
      <c r="Q23" s="284">
        <f t="shared" si="2"/>
        <v>0</v>
      </c>
      <c r="R23" s="284">
        <f t="shared" si="2"/>
        <v>0</v>
      </c>
      <c r="S23" s="284">
        <f t="shared" si="2"/>
        <v>243.98719903874962</v>
      </c>
      <c r="T23" s="284">
        <f t="shared" si="2"/>
        <v>0</v>
      </c>
      <c r="U23" s="284">
        <f t="shared" si="2"/>
        <v>0</v>
      </c>
      <c r="V23" s="284">
        <f t="shared" si="2"/>
        <v>0</v>
      </c>
      <c r="W23" s="284">
        <f t="shared" si="2"/>
        <v>243.98719903875008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6.03168884045391</v>
      </c>
      <c r="D24" s="244">
        <f t="shared" si="3"/>
        <v>14.400090697451816</v>
      </c>
      <c r="E24" s="244">
        <f t="shared" si="3"/>
        <v>20.431779537905697</v>
      </c>
      <c r="F24" s="244">
        <f t="shared" si="3"/>
        <v>6.0316888404538815</v>
      </c>
      <c r="G24" s="244">
        <f t="shared" si="3"/>
        <v>14.400090697451787</v>
      </c>
      <c r="H24" s="244">
        <f t="shared" si="3"/>
        <v>14.400090697451816</v>
      </c>
      <c r="I24" s="244">
        <f t="shared" si="3"/>
        <v>6.0316888404538531</v>
      </c>
      <c r="J24" s="244">
        <f t="shared" si="3"/>
        <v>14.400090697451787</v>
      </c>
      <c r="K24" s="244">
        <f t="shared" si="3"/>
        <v>6.03168884045391</v>
      </c>
      <c r="L24" s="244">
        <f t="shared" si="3"/>
        <v>20.431779537905697</v>
      </c>
      <c r="M24" s="244">
        <f t="shared" si="3"/>
        <v>14.400090697451901</v>
      </c>
      <c r="N24" s="244">
        <f t="shared" si="3"/>
        <v>6.0316888404538247</v>
      </c>
      <c r="O24" s="244">
        <f t="shared" si="3"/>
        <v>14.400090697451844</v>
      </c>
      <c r="P24" s="244">
        <f t="shared" si="3"/>
        <v>20.431779537905697</v>
      </c>
      <c r="Q24" s="244">
        <f t="shared" si="3"/>
        <v>6.0316888404538247</v>
      </c>
      <c r="R24" s="244">
        <f t="shared" si="3"/>
        <v>14.400090697451816</v>
      </c>
      <c r="S24" s="244">
        <f t="shared" si="3"/>
        <v>20.431779537905697</v>
      </c>
      <c r="T24" s="244">
        <f t="shared" si="3"/>
        <v>6.0316888404539384</v>
      </c>
      <c r="U24" s="244">
        <f t="shared" si="3"/>
        <v>14.400090697451816</v>
      </c>
      <c r="V24" s="244">
        <f t="shared" si="3"/>
        <v>20.431779537905697</v>
      </c>
      <c r="W24" s="244">
        <f t="shared" si="3"/>
        <v>6.0316888404538815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291.11111111111086</v>
      </c>
      <c r="C26" s="243">
        <f t="shared" si="4"/>
        <v>188.64683006660198</v>
      </c>
      <c r="D26" s="243">
        <f t="shared" si="4"/>
        <v>318.64683006660198</v>
      </c>
      <c r="E26" s="243">
        <f t="shared" si="4"/>
        <v>293.67064270359515</v>
      </c>
      <c r="F26" s="243">
        <f t="shared" si="4"/>
        <v>336.23017429607989</v>
      </c>
      <c r="G26" s="243">
        <f t="shared" si="4"/>
        <v>495.74208061457557</v>
      </c>
      <c r="H26" s="243">
        <f t="shared" si="4"/>
        <v>597.74208061457557</v>
      </c>
      <c r="I26" s="243">
        <f t="shared" si="4"/>
        <v>878.74208061457557</v>
      </c>
      <c r="J26" s="243">
        <f t="shared" si="4"/>
        <v>843.23017429607989</v>
      </c>
      <c r="K26" s="243">
        <f t="shared" si="4"/>
        <v>2539.2301742960799</v>
      </c>
      <c r="L26" s="243">
        <f t="shared" si="4"/>
        <v>2957.2301742960799</v>
      </c>
      <c r="M26" s="243">
        <f t="shared" si="4"/>
        <v>3233.2301742960799</v>
      </c>
      <c r="N26" s="243">
        <f t="shared" si="4"/>
        <v>3895.7182679775833</v>
      </c>
      <c r="O26" s="243">
        <f t="shared" si="4"/>
        <v>3093.7182679775833</v>
      </c>
      <c r="P26" s="243">
        <f t="shared" si="4"/>
        <v>2560.7182679775833</v>
      </c>
      <c r="Q26" s="243">
        <f t="shared" si="4"/>
        <v>1940.2063616590867</v>
      </c>
      <c r="R26" s="243">
        <f t="shared" si="4"/>
        <v>1345.9531536590866</v>
      </c>
      <c r="S26" s="243">
        <f t="shared" si="4"/>
        <v>1220.8954796590865</v>
      </c>
      <c r="T26" s="243">
        <f t="shared" si="4"/>
        <v>1076.7646716590866</v>
      </c>
      <c r="U26" s="243">
        <f t="shared" si="4"/>
        <v>718.64576765908714</v>
      </c>
      <c r="V26" s="243">
        <f t="shared" si="4"/>
        <v>908.02956165908654</v>
      </c>
      <c r="W26" s="243">
        <f t="shared" si="4"/>
        <v>867.73220493025383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313.10663333333332</v>
      </c>
      <c r="C27" s="284">
        <f t="shared" si="5"/>
        <v>363.26618141083281</v>
      </c>
      <c r="D27" s="284">
        <f t="shared" si="5"/>
        <v>371.7885823720826</v>
      </c>
      <c r="E27" s="284">
        <f t="shared" si="5"/>
        <v>288.36353044958287</v>
      </c>
      <c r="F27" s="284">
        <f t="shared" si="5"/>
        <v>732.35913044958306</v>
      </c>
      <c r="G27" s="284">
        <f t="shared" si="5"/>
        <v>419.23928837708263</v>
      </c>
      <c r="H27" s="284">
        <f t="shared" si="5"/>
        <v>273.79646892708161</v>
      </c>
      <c r="I27" s="284">
        <f t="shared" si="5"/>
        <v>451.02006406583132</v>
      </c>
      <c r="J27" s="284">
        <f t="shared" si="5"/>
        <v>1005.9607305270829</v>
      </c>
      <c r="K27" s="284">
        <f t="shared" si="5"/>
        <v>1612.4426535270827</v>
      </c>
      <c r="L27" s="284">
        <f t="shared" si="5"/>
        <v>2442.4108485270826</v>
      </c>
      <c r="M27" s="284">
        <f t="shared" si="5"/>
        <v>1842.0315544883324</v>
      </c>
      <c r="N27" s="284">
        <f t="shared" si="5"/>
        <v>729.81205748833281</v>
      </c>
      <c r="O27" s="284">
        <f t="shared" si="5"/>
        <v>1804.6315514883327</v>
      </c>
      <c r="P27" s="284">
        <f t="shared" si="5"/>
        <v>345.52793044958298</v>
      </c>
      <c r="Q27" s="284">
        <f t="shared" si="5"/>
        <v>210.43720260958298</v>
      </c>
      <c r="R27" s="284">
        <f t="shared" si="5"/>
        <v>405.631057649583</v>
      </c>
      <c r="S27" s="284">
        <f t="shared" si="5"/>
        <v>829.53294559958294</v>
      </c>
      <c r="T27" s="284">
        <f t="shared" si="5"/>
        <v>434.16042048833242</v>
      </c>
      <c r="U27" s="284">
        <f t="shared" si="5"/>
        <v>1059.2579886383328</v>
      </c>
      <c r="V27" s="284">
        <f t="shared" si="5"/>
        <v>1329.0614175883325</v>
      </c>
      <c r="W27" s="284">
        <f t="shared" si="5"/>
        <v>458.76916041959657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40.48750359767152</v>
      </c>
      <c r="C28" s="244">
        <f t="shared" si="6"/>
        <v>35.43979678023112</v>
      </c>
      <c r="D28" s="244">
        <f t="shared" si="6"/>
        <v>51.83366395688239</v>
      </c>
      <c r="E28" s="244">
        <f t="shared" si="6"/>
        <v>61.753450462386297</v>
      </c>
      <c r="F28" s="244">
        <f t="shared" si="6"/>
        <v>55.606695727433021</v>
      </c>
      <c r="G28" s="244">
        <f t="shared" si="6"/>
        <v>47.537219927641218</v>
      </c>
      <c r="H28" s="244">
        <f t="shared" si="6"/>
        <v>33.156408207593699</v>
      </c>
      <c r="I28" s="244">
        <f t="shared" si="6"/>
        <v>39.298157048047614</v>
      </c>
      <c r="J28" s="244">
        <f t="shared" si="6"/>
        <v>25.314796350595827</v>
      </c>
      <c r="K28" s="244">
        <f t="shared" si="6"/>
        <v>80.102147510141904</v>
      </c>
      <c r="L28" s="244">
        <f t="shared" si="6"/>
        <v>19.733537972236206</v>
      </c>
      <c r="M28" s="244">
        <f t="shared" si="6"/>
        <v>11.365136115238187</v>
      </c>
      <c r="N28" s="244">
        <f t="shared" si="6"/>
        <v>14.565408207593691</v>
      </c>
      <c r="O28" s="244">
        <f t="shared" si="6"/>
        <v>52.22869519104961</v>
      </c>
      <c r="P28" s="244">
        <f t="shared" si="6"/>
        <v>31.796915653143913</v>
      </c>
      <c r="Q28" s="244">
        <f t="shared" si="6"/>
        <v>98.765226812690088</v>
      </c>
      <c r="R28" s="244">
        <f t="shared" si="6"/>
        <v>90.765226812690088</v>
      </c>
      <c r="S28" s="244">
        <f t="shared" si="6"/>
        <v>45.765226812690088</v>
      </c>
      <c r="T28" s="244">
        <f t="shared" si="6"/>
        <v>18.260384031503492</v>
      </c>
      <c r="U28" s="244">
        <f t="shared" si="6"/>
        <v>18.260384031503492</v>
      </c>
      <c r="V28" s="244">
        <f t="shared" si="6"/>
        <v>18.260384031503492</v>
      </c>
      <c r="W28" s="244">
        <f t="shared" si="6"/>
        <v>18.260384031503492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369.56620808254507</v>
      </c>
      <c r="C31" s="212">
        <v>448.53783319002582</v>
      </c>
      <c r="D31" s="212">
        <v>429.69269131556308</v>
      </c>
      <c r="E31" s="212">
        <v>483.02003439380911</v>
      </c>
      <c r="F31" s="212">
        <v>505.11874462596728</v>
      </c>
      <c r="G31" s="212">
        <v>552.20335339638871</v>
      </c>
      <c r="H31" s="212">
        <v>535.16595012897665</v>
      </c>
      <c r="I31" s="212">
        <v>517.16930352536542</v>
      </c>
      <c r="J31" s="212">
        <v>470.16887360275138</v>
      </c>
      <c r="K31" s="212">
        <v>330.308856405847</v>
      </c>
      <c r="L31" s="212">
        <v>265.99819432502147</v>
      </c>
      <c r="M31" s="212">
        <v>254.8703353396389</v>
      </c>
      <c r="N31" s="212">
        <v>277.5046431642304</v>
      </c>
      <c r="O31" s="212">
        <v>273.35571797076523</v>
      </c>
      <c r="P31" s="212">
        <v>354.15038693035251</v>
      </c>
      <c r="Q31" s="212">
        <v>370.08830610490122</v>
      </c>
      <c r="R31" s="212">
        <v>391.34720550300949</v>
      </c>
      <c r="S31" s="212">
        <v>398.82966466036117</v>
      </c>
      <c r="T31" s="212">
        <v>437.81410146173693</v>
      </c>
      <c r="U31" s="212">
        <v>426.07222699914013</v>
      </c>
      <c r="V31" s="212">
        <v>404.62983662940673</v>
      </c>
      <c r="W31" s="212">
        <v>460.30515907136697</v>
      </c>
      <c r="DA31" s="109" t="s">
        <v>1421</v>
      </c>
    </row>
    <row r="32" spans="1:105" ht="12" customHeight="1" x14ac:dyDescent="0.25">
      <c r="A32" s="24" t="s">
        <v>30</v>
      </c>
      <c r="B32" s="215">
        <v>69.549957007738598</v>
      </c>
      <c r="C32" s="215">
        <v>94.611607910576097</v>
      </c>
      <c r="D32" s="215">
        <v>95.419690455717969</v>
      </c>
      <c r="E32" s="215">
        <v>134.3098022355976</v>
      </c>
      <c r="F32" s="215">
        <v>158.25021496130699</v>
      </c>
      <c r="G32" s="215">
        <v>155.01281169389509</v>
      </c>
      <c r="H32" s="215">
        <v>151.99484092863281</v>
      </c>
      <c r="I32" s="215">
        <v>152.01212381771279</v>
      </c>
      <c r="J32" s="215">
        <v>135.88228718830609</v>
      </c>
      <c r="K32" s="215">
        <v>92.785468615649179</v>
      </c>
      <c r="L32" s="215">
        <v>102.27558039552881</v>
      </c>
      <c r="M32" s="215">
        <v>88.700945829750651</v>
      </c>
      <c r="N32" s="215">
        <v>77.095184866723983</v>
      </c>
      <c r="O32" s="215">
        <v>61.291143594153048</v>
      </c>
      <c r="P32" s="215">
        <v>85.905760963026651</v>
      </c>
      <c r="Q32" s="215">
        <v>83.744196044711956</v>
      </c>
      <c r="R32" s="215">
        <v>85.795356835769553</v>
      </c>
      <c r="S32" s="215">
        <v>80.545313843508154</v>
      </c>
      <c r="T32" s="215">
        <v>86.91908856405847</v>
      </c>
      <c r="U32" s="215">
        <v>79.150988822012025</v>
      </c>
      <c r="V32" s="215">
        <v>76.093121238177119</v>
      </c>
      <c r="W32" s="215">
        <v>89.376526225279449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203.06543422183998</v>
      </c>
      <c r="C33" s="206">
        <f t="shared" si="7"/>
        <v>257.49441100601888</v>
      </c>
      <c r="D33" s="206">
        <f t="shared" si="7"/>
        <v>237.03877901977637</v>
      </c>
      <c r="E33" s="206">
        <f t="shared" si="7"/>
        <v>247.84436801375747</v>
      </c>
      <c r="F33" s="206">
        <f t="shared" si="7"/>
        <v>247.52287188306104</v>
      </c>
      <c r="G33" s="206">
        <f t="shared" si="7"/>
        <v>276.72166809974209</v>
      </c>
      <c r="H33" s="206">
        <f t="shared" si="7"/>
        <v>264.88177128116928</v>
      </c>
      <c r="I33" s="206">
        <f t="shared" si="7"/>
        <v>263.02734307824591</v>
      </c>
      <c r="J33" s="206">
        <f t="shared" si="7"/>
        <v>245.93104041272568</v>
      </c>
      <c r="K33" s="206">
        <f t="shared" si="7"/>
        <v>138.72166809974203</v>
      </c>
      <c r="L33" s="206">
        <f t="shared" si="7"/>
        <v>83.962854686156504</v>
      </c>
      <c r="M33" s="206">
        <f t="shared" si="7"/>
        <v>77.02416165090284</v>
      </c>
      <c r="N33" s="206">
        <f t="shared" si="7"/>
        <v>99.886672398968187</v>
      </c>
      <c r="O33" s="206">
        <f t="shared" si="7"/>
        <v>98.672484952708501</v>
      </c>
      <c r="P33" s="206">
        <f t="shared" si="7"/>
        <v>132.16139294926907</v>
      </c>
      <c r="Q33" s="206">
        <f t="shared" si="7"/>
        <v>144.32871883061048</v>
      </c>
      <c r="R33" s="206">
        <f t="shared" si="7"/>
        <v>150.05073086844368</v>
      </c>
      <c r="S33" s="206">
        <f t="shared" si="7"/>
        <v>142.91607910576101</v>
      </c>
      <c r="T33" s="206">
        <f t="shared" si="7"/>
        <v>159.53482373172827</v>
      </c>
      <c r="U33" s="206">
        <f t="shared" si="7"/>
        <v>157.14797936371457</v>
      </c>
      <c r="V33" s="206">
        <f t="shared" si="7"/>
        <v>145.52244196044705</v>
      </c>
      <c r="W33" s="206">
        <f t="shared" si="7"/>
        <v>167.15288048151334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4.4376612209802229</v>
      </c>
      <c r="C35" s="206">
        <v>2.826999140154772</v>
      </c>
      <c r="D35" s="206">
        <v>2.462080825451419</v>
      </c>
      <c r="E35" s="206">
        <v>2.2109200343938089</v>
      </c>
      <c r="F35" s="206">
        <v>2.0284608770421322</v>
      </c>
      <c r="G35" s="206">
        <v>3.5377472055030088</v>
      </c>
      <c r="H35" s="206">
        <v>2.3348237317282892</v>
      </c>
      <c r="I35" s="206">
        <v>1.545313843508169</v>
      </c>
      <c r="J35" s="206">
        <v>0.5778159931212381</v>
      </c>
      <c r="K35" s="206">
        <v>2.614187446259673</v>
      </c>
      <c r="L35" s="206">
        <v>2.1377472055030089</v>
      </c>
      <c r="M35" s="206">
        <v>1.8742046431642301</v>
      </c>
      <c r="N35" s="206">
        <v>1.9091143594153051</v>
      </c>
      <c r="O35" s="206">
        <v>1.5294926913155631</v>
      </c>
      <c r="P35" s="206">
        <v>1.751418744625967</v>
      </c>
      <c r="Q35" s="206">
        <v>1.1026655202063631</v>
      </c>
      <c r="R35" s="206">
        <v>1.8629406706792779</v>
      </c>
      <c r="S35" s="206">
        <v>1.464230438521066</v>
      </c>
      <c r="T35" s="206">
        <v>2.9283748925193471</v>
      </c>
      <c r="U35" s="206">
        <v>2.2897678417884779</v>
      </c>
      <c r="V35" s="206">
        <v>2.239122957867584</v>
      </c>
      <c r="W35" s="206">
        <v>2.3967325881341361</v>
      </c>
      <c r="DA35" s="71" t="s">
        <v>1424</v>
      </c>
    </row>
    <row r="36" spans="1:105" ht="12" customHeight="1" x14ac:dyDescent="0.25">
      <c r="A36" s="18" t="s">
        <v>69</v>
      </c>
      <c r="B36" s="206">
        <v>12.74479793637145</v>
      </c>
      <c r="C36" s="206">
        <v>14.993551160791061</v>
      </c>
      <c r="D36" s="206">
        <v>18.531126397248489</v>
      </c>
      <c r="E36" s="206">
        <v>20.9061049011178</v>
      </c>
      <c r="F36" s="206">
        <v>18.398796216680999</v>
      </c>
      <c r="G36" s="206">
        <v>22.567411865864141</v>
      </c>
      <c r="H36" s="206">
        <v>13.244368013757519</v>
      </c>
      <c r="I36" s="206">
        <v>17.970507308684439</v>
      </c>
      <c r="J36" s="206">
        <v>31.483834909716251</v>
      </c>
      <c r="K36" s="206">
        <v>22.33774720550301</v>
      </c>
      <c r="L36" s="206">
        <v>11.96276870163371</v>
      </c>
      <c r="M36" s="206">
        <v>18.63559759243336</v>
      </c>
      <c r="N36" s="206">
        <v>17.951934651762681</v>
      </c>
      <c r="O36" s="206">
        <v>16.26999140154772</v>
      </c>
      <c r="P36" s="206">
        <v>25.788478073946688</v>
      </c>
      <c r="Q36" s="206">
        <v>24.399312123817712</v>
      </c>
      <c r="R36" s="206">
        <v>20.397248495270851</v>
      </c>
      <c r="S36" s="206">
        <v>19.440498710232159</v>
      </c>
      <c r="T36" s="206">
        <v>24.174978503869301</v>
      </c>
      <c r="U36" s="206">
        <v>26.05864144453998</v>
      </c>
      <c r="V36" s="206">
        <v>21.192777300085979</v>
      </c>
      <c r="W36" s="206">
        <v>26.20550300945829</v>
      </c>
      <c r="DA36" s="71" t="s">
        <v>1425</v>
      </c>
    </row>
    <row r="37" spans="1:105" ht="12" customHeight="1" x14ac:dyDescent="0.25">
      <c r="A37" s="18" t="s">
        <v>70</v>
      </c>
      <c r="B37" s="206">
        <v>23.637747205503011</v>
      </c>
      <c r="C37" s="206">
        <v>21.667927773000859</v>
      </c>
      <c r="D37" s="206">
        <v>17.728288907996561</v>
      </c>
      <c r="E37" s="206">
        <v>12.80378331900258</v>
      </c>
      <c r="F37" s="206">
        <v>10.833963886500429</v>
      </c>
      <c r="G37" s="206">
        <v>10.833963886500429</v>
      </c>
      <c r="H37" s="206">
        <v>12.80378331900258</v>
      </c>
      <c r="I37" s="206">
        <v>16.365176268271711</v>
      </c>
      <c r="J37" s="206">
        <v>8.0791917454858115</v>
      </c>
      <c r="K37" s="206">
        <v>8.8661220980223554</v>
      </c>
      <c r="L37" s="206">
        <v>8.7184006878761817</v>
      </c>
      <c r="M37" s="206">
        <v>2.213069647463457</v>
      </c>
      <c r="N37" s="206">
        <v>1.9914875322441961</v>
      </c>
      <c r="O37" s="206">
        <v>4.6153052450558896</v>
      </c>
      <c r="P37" s="206">
        <v>3.4974204643164231</v>
      </c>
      <c r="Q37" s="206">
        <v>3.520034393809115</v>
      </c>
      <c r="R37" s="206">
        <v>2.6966466036113501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1426</v>
      </c>
    </row>
    <row r="38" spans="1:105" ht="12" customHeight="1" x14ac:dyDescent="0.25">
      <c r="A38" s="18" t="s">
        <v>34</v>
      </c>
      <c r="B38" s="206">
        <v>162.24522785898529</v>
      </c>
      <c r="C38" s="206">
        <v>218.0059329320722</v>
      </c>
      <c r="D38" s="206">
        <v>198.31728288907991</v>
      </c>
      <c r="E38" s="206">
        <v>211.92355975924329</v>
      </c>
      <c r="F38" s="206">
        <v>216.26165090283749</v>
      </c>
      <c r="G38" s="206">
        <v>239.78254514187449</v>
      </c>
      <c r="H38" s="206">
        <v>236.49879621668089</v>
      </c>
      <c r="I38" s="206">
        <v>227.14634565778161</v>
      </c>
      <c r="J38" s="206">
        <v>205.79019776440239</v>
      </c>
      <c r="K38" s="206">
        <v>104.903611349957</v>
      </c>
      <c r="L38" s="206">
        <v>61.143938091143603</v>
      </c>
      <c r="M38" s="206">
        <v>54.301289767841787</v>
      </c>
      <c r="N38" s="206">
        <v>78.034135855546012</v>
      </c>
      <c r="O38" s="206">
        <v>76.257695614789327</v>
      </c>
      <c r="P38" s="206">
        <v>101.12407566637999</v>
      </c>
      <c r="Q38" s="206">
        <v>115.30670679277731</v>
      </c>
      <c r="R38" s="206">
        <v>125.0938950988822</v>
      </c>
      <c r="S38" s="206">
        <v>122.01134995700779</v>
      </c>
      <c r="T38" s="206">
        <v>132.43147033533961</v>
      </c>
      <c r="U38" s="206">
        <v>128.79957007738611</v>
      </c>
      <c r="V38" s="206">
        <v>122.0905417024935</v>
      </c>
      <c r="W38" s="206">
        <v>138.55064488392091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48.042132416165089</v>
      </c>
      <c r="C39" s="206">
        <f t="shared" si="8"/>
        <v>49.15004299226139</v>
      </c>
      <c r="D39" s="206">
        <f t="shared" si="8"/>
        <v>47.958469475494397</v>
      </c>
      <c r="E39" s="206">
        <f t="shared" si="8"/>
        <v>49.938263112639717</v>
      </c>
      <c r="F39" s="206">
        <f t="shared" si="8"/>
        <v>51.551676698194328</v>
      </c>
      <c r="G39" s="206">
        <f t="shared" si="8"/>
        <v>59.938005159071359</v>
      </c>
      <c r="H39" s="206">
        <f t="shared" si="8"/>
        <v>48.299484092863281</v>
      </c>
      <c r="I39" s="206">
        <f t="shared" si="8"/>
        <v>34.53327601031814</v>
      </c>
      <c r="J39" s="206">
        <f t="shared" si="8"/>
        <v>17.805932932072221</v>
      </c>
      <c r="K39" s="206">
        <f t="shared" si="8"/>
        <v>15.10042992261393</v>
      </c>
      <c r="L39" s="206">
        <f t="shared" si="8"/>
        <v>13.00920034393809</v>
      </c>
      <c r="M39" s="206">
        <f t="shared" si="8"/>
        <v>12.805846947549441</v>
      </c>
      <c r="N39" s="206">
        <f t="shared" si="8"/>
        <v>11.1609630266552</v>
      </c>
      <c r="O39" s="206">
        <f t="shared" si="8"/>
        <v>9.4290627687016322</v>
      </c>
      <c r="P39" s="206">
        <f t="shared" si="8"/>
        <v>14.43379191745486</v>
      </c>
      <c r="Q39" s="206">
        <f t="shared" si="8"/>
        <v>12.851934651762679</v>
      </c>
      <c r="R39" s="206">
        <f t="shared" si="8"/>
        <v>16.496474634565779</v>
      </c>
      <c r="S39" s="206">
        <f t="shared" si="8"/>
        <v>19.07231298366294</v>
      </c>
      <c r="T39" s="206">
        <f t="shared" si="8"/>
        <v>25.227343078245919</v>
      </c>
      <c r="U39" s="206">
        <f t="shared" si="8"/>
        <v>25.452278589853819</v>
      </c>
      <c r="V39" s="206">
        <f t="shared" si="8"/>
        <v>25.896732588134132</v>
      </c>
      <c r="W39" s="206">
        <f t="shared" si="8"/>
        <v>33.664488392089417</v>
      </c>
      <c r="DA39" s="71"/>
    </row>
    <row r="40" spans="1:105" ht="12" customHeight="1" x14ac:dyDescent="0.25">
      <c r="A40" s="18" t="s">
        <v>72</v>
      </c>
      <c r="B40" s="206">
        <v>48.042132416165089</v>
      </c>
      <c r="C40" s="206">
        <v>49.15004299226139</v>
      </c>
      <c r="D40" s="206">
        <v>47.958469475494397</v>
      </c>
      <c r="E40" s="206">
        <v>49.938263112639717</v>
      </c>
      <c r="F40" s="206">
        <v>51.551676698194328</v>
      </c>
      <c r="G40" s="206">
        <v>59.938005159071359</v>
      </c>
      <c r="H40" s="206">
        <v>48.299484092863281</v>
      </c>
      <c r="I40" s="206">
        <v>34.53327601031814</v>
      </c>
      <c r="J40" s="206">
        <v>17.805932932072221</v>
      </c>
      <c r="K40" s="206">
        <v>15.10042992261393</v>
      </c>
      <c r="L40" s="206">
        <v>13.00920034393809</v>
      </c>
      <c r="M40" s="206">
        <v>12.805846947549441</v>
      </c>
      <c r="N40" s="206">
        <v>11.1609630266552</v>
      </c>
      <c r="O40" s="206">
        <v>9.4290627687016322</v>
      </c>
      <c r="P40" s="206">
        <v>14.43379191745486</v>
      </c>
      <c r="Q40" s="206">
        <v>12.851934651762679</v>
      </c>
      <c r="R40" s="206">
        <v>16.496474634565779</v>
      </c>
      <c r="S40" s="206">
        <v>19.07231298366294</v>
      </c>
      <c r="T40" s="206">
        <v>25.227343078245919</v>
      </c>
      <c r="U40" s="206">
        <v>25.452278589853819</v>
      </c>
      <c r="V40" s="206">
        <v>25.896732588134132</v>
      </c>
      <c r="W40" s="206">
        <v>33.664488392089417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</v>
      </c>
      <c r="C42" s="206">
        <f t="shared" si="9"/>
        <v>0</v>
      </c>
      <c r="D42" s="206">
        <f t="shared" si="9"/>
        <v>0</v>
      </c>
      <c r="E42" s="206">
        <f t="shared" si="9"/>
        <v>0</v>
      </c>
      <c r="F42" s="206">
        <f t="shared" si="9"/>
        <v>0</v>
      </c>
      <c r="G42" s="206">
        <f t="shared" si="9"/>
        <v>0</v>
      </c>
      <c r="H42" s="206">
        <f t="shared" si="9"/>
        <v>0</v>
      </c>
      <c r="I42" s="206">
        <f t="shared" si="9"/>
        <v>0</v>
      </c>
      <c r="J42" s="206">
        <f t="shared" si="9"/>
        <v>9.5903697334479787</v>
      </c>
      <c r="K42" s="206">
        <f t="shared" si="9"/>
        <v>28.105846947549441</v>
      </c>
      <c r="L42" s="206">
        <f t="shared" si="9"/>
        <v>20.316423043852112</v>
      </c>
      <c r="M42" s="206">
        <f t="shared" si="9"/>
        <v>29.768013757523651</v>
      </c>
      <c r="N42" s="206">
        <f t="shared" si="9"/>
        <v>48.818056749785043</v>
      </c>
      <c r="O42" s="206">
        <f t="shared" si="9"/>
        <v>63.035769561478929</v>
      </c>
      <c r="P42" s="206">
        <f t="shared" si="9"/>
        <v>69.612037833190016</v>
      </c>
      <c r="Q42" s="206">
        <f t="shared" si="9"/>
        <v>77.017454858125532</v>
      </c>
      <c r="R42" s="206">
        <f t="shared" si="9"/>
        <v>81.095700773860699</v>
      </c>
      <c r="S42" s="206">
        <f t="shared" si="9"/>
        <v>99.326311263972485</v>
      </c>
      <c r="T42" s="206">
        <f t="shared" si="9"/>
        <v>97.660361134995696</v>
      </c>
      <c r="U42" s="206">
        <f t="shared" si="9"/>
        <v>98.18435081685297</v>
      </c>
      <c r="V42" s="206">
        <f t="shared" si="9"/>
        <v>98.129836629406697</v>
      </c>
      <c r="W42" s="206">
        <f t="shared" si="9"/>
        <v>103.184350816853</v>
      </c>
      <c r="DA42" s="71"/>
    </row>
    <row r="43" spans="1:105" ht="12" customHeight="1" x14ac:dyDescent="0.25">
      <c r="A43" s="18" t="s">
        <v>73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9.5903697334479787</v>
      </c>
      <c r="K43" s="206">
        <v>28.105846947549441</v>
      </c>
      <c r="L43" s="206">
        <v>20.316423043852112</v>
      </c>
      <c r="M43" s="206">
        <v>29.768013757523651</v>
      </c>
      <c r="N43" s="206">
        <v>48.818056749785043</v>
      </c>
      <c r="O43" s="206">
        <v>63.035769561478929</v>
      </c>
      <c r="P43" s="206">
        <v>69.612037833190016</v>
      </c>
      <c r="Q43" s="206">
        <v>77.017454858125532</v>
      </c>
      <c r="R43" s="206">
        <v>81.095700773860699</v>
      </c>
      <c r="S43" s="206">
        <v>99.326311263972485</v>
      </c>
      <c r="T43" s="206">
        <v>97.660361134995696</v>
      </c>
      <c r="U43" s="206">
        <v>98.18435081685297</v>
      </c>
      <c r="V43" s="206">
        <v>98.129836629406697</v>
      </c>
      <c r="W43" s="206">
        <v>103.184350816853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1436</v>
      </c>
    </row>
    <row r="50" spans="1:105" ht="12" customHeight="1" x14ac:dyDescent="0.25">
      <c r="A50" s="21" t="s">
        <v>38</v>
      </c>
      <c r="B50" s="209">
        <v>48.908684436801373</v>
      </c>
      <c r="C50" s="209">
        <v>47.281771281169377</v>
      </c>
      <c r="D50" s="209">
        <v>49.275752364574373</v>
      </c>
      <c r="E50" s="209">
        <v>50.92760103181427</v>
      </c>
      <c r="F50" s="209">
        <v>47.793981083404987</v>
      </c>
      <c r="G50" s="209">
        <v>60.530868443680127</v>
      </c>
      <c r="H50" s="209">
        <v>69.989853826311261</v>
      </c>
      <c r="I50" s="209">
        <v>67.596560619088564</v>
      </c>
      <c r="J50" s="209">
        <v>60.959243336199478</v>
      </c>
      <c r="K50" s="209">
        <v>55.595442820292348</v>
      </c>
      <c r="L50" s="209">
        <v>46.434135855546003</v>
      </c>
      <c r="M50" s="209">
        <v>46.571367153912291</v>
      </c>
      <c r="N50" s="209">
        <v>40.54376612209802</v>
      </c>
      <c r="O50" s="209">
        <v>40.927257093723128</v>
      </c>
      <c r="P50" s="209">
        <v>52.037403267411868</v>
      </c>
      <c r="Q50" s="209">
        <v>52.146001719690453</v>
      </c>
      <c r="R50" s="209">
        <v>57.908942390369731</v>
      </c>
      <c r="S50" s="209">
        <v>56.969647463456567</v>
      </c>
      <c r="T50" s="209">
        <v>68.472484952708513</v>
      </c>
      <c r="U50" s="209">
        <v>66.136629406706788</v>
      </c>
      <c r="V50" s="209">
        <v>58.987704213241607</v>
      </c>
      <c r="W50" s="209">
        <v>66.926913155631979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369.56620808254507</v>
      </c>
      <c r="C51" s="286">
        <f t="shared" si="10"/>
        <v>448.53783319002588</v>
      </c>
      <c r="D51" s="286">
        <f t="shared" si="10"/>
        <v>429.69269131556308</v>
      </c>
      <c r="E51" s="286">
        <f t="shared" si="10"/>
        <v>483.02003439380928</v>
      </c>
      <c r="F51" s="286">
        <f t="shared" si="10"/>
        <v>505.11874462596728</v>
      </c>
      <c r="G51" s="286">
        <f t="shared" si="10"/>
        <v>552.20335339638882</v>
      </c>
      <c r="H51" s="286">
        <f t="shared" si="10"/>
        <v>535.16595012897676</v>
      </c>
      <c r="I51" s="286">
        <f t="shared" si="10"/>
        <v>517.16930352536531</v>
      </c>
      <c r="J51" s="286">
        <f t="shared" si="10"/>
        <v>470.16887360275155</v>
      </c>
      <c r="K51" s="286">
        <f t="shared" si="10"/>
        <v>330.30885640584694</v>
      </c>
      <c r="L51" s="286">
        <f t="shared" si="10"/>
        <v>265.99819432502147</v>
      </c>
      <c r="M51" s="286">
        <f t="shared" si="10"/>
        <v>254.8703353396389</v>
      </c>
      <c r="N51" s="286">
        <f t="shared" si="10"/>
        <v>277.5046431642304</v>
      </c>
      <c r="O51" s="286">
        <f t="shared" si="10"/>
        <v>273.35571797076511</v>
      </c>
      <c r="P51" s="286">
        <f t="shared" si="10"/>
        <v>354.1503869303524</v>
      </c>
      <c r="Q51" s="286">
        <f t="shared" si="10"/>
        <v>370.08830610490116</v>
      </c>
      <c r="R51" s="286">
        <f t="shared" si="10"/>
        <v>391.34720550300949</v>
      </c>
      <c r="S51" s="286">
        <f t="shared" si="10"/>
        <v>398.82966466036112</v>
      </c>
      <c r="T51" s="286">
        <f t="shared" si="10"/>
        <v>437.8141014617367</v>
      </c>
      <c r="U51" s="286">
        <f t="shared" si="10"/>
        <v>426.07222699914013</v>
      </c>
      <c r="V51" s="286">
        <f t="shared" si="10"/>
        <v>404.62983662940667</v>
      </c>
      <c r="W51" s="286">
        <f t="shared" si="10"/>
        <v>460.3051590713668</v>
      </c>
      <c r="DA51" s="118"/>
    </row>
    <row r="52" spans="1:105" ht="12" customHeight="1" x14ac:dyDescent="0.25">
      <c r="A52" s="51" t="s">
        <v>49</v>
      </c>
      <c r="B52" s="243">
        <f>NMM_fec!B5</f>
        <v>181.68389999999991</v>
      </c>
      <c r="C52" s="243">
        <f>NMM_fec!C5</f>
        <v>236.58230322334651</v>
      </c>
      <c r="D52" s="243">
        <f>NMM_fec!D5</f>
        <v>232.84943220064179</v>
      </c>
      <c r="E52" s="243">
        <f>NMM_fec!E5</f>
        <v>264.68152202261001</v>
      </c>
      <c r="F52" s="243">
        <f>NMM_fec!F5</f>
        <v>312.92542398853249</v>
      </c>
      <c r="G52" s="243">
        <f>NMM_fec!G5</f>
        <v>322.66515806941879</v>
      </c>
      <c r="H52" s="243">
        <f>NMM_fec!H5</f>
        <v>306.23743166334538</v>
      </c>
      <c r="I52" s="243">
        <f>NMM_fec!I5</f>
        <v>288.41112351942701</v>
      </c>
      <c r="J52" s="243">
        <f>NMM_fec!J5</f>
        <v>277.98735746802851</v>
      </c>
      <c r="K52" s="243">
        <f>NMM_fec!K5</f>
        <v>177.05464559198421</v>
      </c>
      <c r="L52" s="243">
        <f>NMM_fec!L5</f>
        <v>147.04916345549651</v>
      </c>
      <c r="M52" s="243">
        <f>NMM_fec!M5</f>
        <v>124.74330415422661</v>
      </c>
      <c r="N52" s="243">
        <f>NMM_fec!N5</f>
        <v>76.417072346385169</v>
      </c>
      <c r="O52" s="243">
        <f>NMM_fec!O5</f>
        <v>131.00444192491071</v>
      </c>
      <c r="P52" s="243">
        <f>NMM_fec!P5</f>
        <v>158.64236519850911</v>
      </c>
      <c r="Q52" s="243">
        <f>NMM_fec!Q5</f>
        <v>181.5765962440029</v>
      </c>
      <c r="R52" s="243">
        <f>NMM_fec!R5</f>
        <v>214.81545164434979</v>
      </c>
      <c r="S52" s="243">
        <f>NMM_fec!S5</f>
        <v>232.0075763582345</v>
      </c>
      <c r="T52" s="243">
        <f>NMM_fec!T5</f>
        <v>237.75122066885979</v>
      </c>
      <c r="U52" s="243">
        <f>NMM_fec!U5</f>
        <v>254.6448413855712</v>
      </c>
      <c r="V52" s="243">
        <f>NMM_fec!V5</f>
        <v>245.1186985991522</v>
      </c>
      <c r="W52" s="243">
        <f>NMM_fec!W5</f>
        <v>256.12967383899212</v>
      </c>
      <c r="DA52" s="83"/>
    </row>
    <row r="53" spans="1:105" ht="12" customHeight="1" x14ac:dyDescent="0.25">
      <c r="A53" s="99" t="s">
        <v>50</v>
      </c>
      <c r="B53" s="284">
        <f>NMM_fec!B48</f>
        <v>143.1321501271328</v>
      </c>
      <c r="C53" s="284">
        <f>NMM_fec!C48</f>
        <v>166.145344541333</v>
      </c>
      <c r="D53" s="284">
        <f>NMM_fec!D48</f>
        <v>156.74779469750891</v>
      </c>
      <c r="E53" s="284">
        <f>NMM_fec!E48</f>
        <v>184.16672301787881</v>
      </c>
      <c r="F53" s="284">
        <f>NMM_fec!F48</f>
        <v>158.7691956231599</v>
      </c>
      <c r="G53" s="284">
        <f>NMM_fec!G48</f>
        <v>195.85087819395369</v>
      </c>
      <c r="H53" s="284">
        <f>NMM_fec!H48</f>
        <v>196.70282481205709</v>
      </c>
      <c r="I53" s="284">
        <f>NMM_fec!I48</f>
        <v>197.143962232273</v>
      </c>
      <c r="J53" s="284">
        <f>NMM_fec!J48</f>
        <v>160.45118740912679</v>
      </c>
      <c r="K53" s="284">
        <f>NMM_fec!K48</f>
        <v>134.3970867389194</v>
      </c>
      <c r="L53" s="284">
        <f>NMM_fec!L48</f>
        <v>91.460565625572372</v>
      </c>
      <c r="M53" s="284">
        <f>NMM_fec!M48</f>
        <v>104.15876299886099</v>
      </c>
      <c r="N53" s="284">
        <f>NMM_fec!N48</f>
        <v>167.0104086631201</v>
      </c>
      <c r="O53" s="284">
        <f>NMM_fec!O48</f>
        <v>116.9193764701991</v>
      </c>
      <c r="P53" s="284">
        <f>NMM_fec!P48</f>
        <v>170.79331907710881</v>
      </c>
      <c r="Q53" s="284">
        <f>NMM_fec!Q48</f>
        <v>176.63284477188989</v>
      </c>
      <c r="R53" s="284">
        <f>NMM_fec!R48</f>
        <v>164.26617411865311</v>
      </c>
      <c r="S53" s="284">
        <f>NMM_fec!S48</f>
        <v>147.0934926744757</v>
      </c>
      <c r="T53" s="284">
        <f>NMM_fec!T48</f>
        <v>172.2048945097969</v>
      </c>
      <c r="U53" s="284">
        <f>NMM_fec!U48</f>
        <v>143.84717506843899</v>
      </c>
      <c r="V53" s="284">
        <f>NMM_fec!V48</f>
        <v>132.26974756064669</v>
      </c>
      <c r="W53" s="284">
        <f>NMM_fec!W48</f>
        <v>176.14781144300409</v>
      </c>
      <c r="DA53" s="94"/>
    </row>
    <row r="54" spans="1:105" ht="12" customHeight="1" x14ac:dyDescent="0.25">
      <c r="A54" s="52" t="s">
        <v>51</v>
      </c>
      <c r="B54" s="244">
        <f>NMM_fec!B99</f>
        <v>44.750157955412362</v>
      </c>
      <c r="C54" s="244">
        <f>NMM_fec!C99</f>
        <v>45.810185425346319</v>
      </c>
      <c r="D54" s="244">
        <f>NMM_fec!D99</f>
        <v>40.095464417412437</v>
      </c>
      <c r="E54" s="244">
        <f>NMM_fec!E99</f>
        <v>34.17178935332047</v>
      </c>
      <c r="F54" s="244">
        <f>NMM_fec!F99</f>
        <v>33.424125014274942</v>
      </c>
      <c r="G54" s="244">
        <f>NMM_fec!G99</f>
        <v>33.687317133016307</v>
      </c>
      <c r="H54" s="244">
        <f>NMM_fec!H99</f>
        <v>32.225693653574297</v>
      </c>
      <c r="I54" s="244">
        <f>NMM_fec!I99</f>
        <v>31.61421777366531</v>
      </c>
      <c r="J54" s="244">
        <f>NMM_fec!J99</f>
        <v>31.73032872559623</v>
      </c>
      <c r="K54" s="244">
        <f>NMM_fec!K99</f>
        <v>18.857124074943339</v>
      </c>
      <c r="L54" s="244">
        <f>NMM_fec!L99</f>
        <v>27.4884652439526</v>
      </c>
      <c r="M54" s="244">
        <f>NMM_fec!M99</f>
        <v>25.968268186551281</v>
      </c>
      <c r="N54" s="244">
        <f>NMM_fec!N99</f>
        <v>34.077162154725137</v>
      </c>
      <c r="O54" s="244">
        <f>NMM_fec!O99</f>
        <v>25.431899575655329</v>
      </c>
      <c r="P54" s="244">
        <f>NMM_fec!P99</f>
        <v>24.714702654734481</v>
      </c>
      <c r="Q54" s="244">
        <f>NMM_fec!Q99</f>
        <v>11.87886508900834</v>
      </c>
      <c r="R54" s="244">
        <f>NMM_fec!R99</f>
        <v>12.26557974000664</v>
      </c>
      <c r="S54" s="244">
        <f>NMM_fec!S99</f>
        <v>19.728595627650929</v>
      </c>
      <c r="T54" s="244">
        <f>NMM_fec!T99</f>
        <v>27.857986283080049</v>
      </c>
      <c r="U54" s="244">
        <f>NMM_fec!U99</f>
        <v>27.580210545129969</v>
      </c>
      <c r="V54" s="244">
        <f>NMM_fec!V99</f>
        <v>27.241390469607751</v>
      </c>
      <c r="W54" s="244">
        <f>NMM_fec!W99</f>
        <v>28.027673789370649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3085.4939078895995</v>
      </c>
      <c r="C56" s="205">
        <f t="shared" si="11"/>
        <v>3563.7895220238361</v>
      </c>
      <c r="D56" s="205">
        <f t="shared" si="11"/>
        <v>3483.4199640591792</v>
      </c>
      <c r="E56" s="205">
        <f t="shared" si="11"/>
        <v>3967.6429444809091</v>
      </c>
      <c r="F56" s="205">
        <f t="shared" si="11"/>
        <v>4234.3783453775486</v>
      </c>
      <c r="G56" s="205">
        <f t="shared" si="11"/>
        <v>4397.8128622661925</v>
      </c>
      <c r="H56" s="205">
        <f t="shared" si="11"/>
        <v>4306.7428579475472</v>
      </c>
      <c r="I56" s="205">
        <f t="shared" si="11"/>
        <v>4301.2207347593903</v>
      </c>
      <c r="J56" s="205">
        <f t="shared" si="11"/>
        <v>3845.9377647454512</v>
      </c>
      <c r="K56" s="205">
        <f t="shared" si="11"/>
        <v>2449.4355995888391</v>
      </c>
      <c r="L56" s="205">
        <f t="shared" si="11"/>
        <v>2070.7908195230984</v>
      </c>
      <c r="M56" s="205">
        <f t="shared" si="11"/>
        <v>1878.0005258599308</v>
      </c>
      <c r="N56" s="205">
        <f t="shared" si="11"/>
        <v>2199.4350237381846</v>
      </c>
      <c r="O56" s="205">
        <f t="shared" si="11"/>
        <v>2144.7367608145842</v>
      </c>
      <c r="P56" s="205">
        <f t="shared" si="11"/>
        <v>2728.8643632998119</v>
      </c>
      <c r="Q56" s="205">
        <f t="shared" si="11"/>
        <v>2965.3246988436176</v>
      </c>
      <c r="R56" s="205">
        <f t="shared" si="11"/>
        <v>3134.1668090944981</v>
      </c>
      <c r="S56" s="205">
        <f t="shared" si="11"/>
        <v>3246.9898443138663</v>
      </c>
      <c r="T56" s="205">
        <f t="shared" si="11"/>
        <v>3420.6915041901702</v>
      </c>
      <c r="U56" s="205">
        <f t="shared" si="11"/>
        <v>3367.2794353224999</v>
      </c>
      <c r="V56" s="205">
        <f t="shared" si="11"/>
        <v>3111.889968545865</v>
      </c>
      <c r="W56" s="205">
        <f t="shared" si="11"/>
        <v>3636.7172660424726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1176.7097764769333</v>
      </c>
      <c r="C57" s="215">
        <f>(NMM_emi!C5-NMM_emi!C46)+(NMM_emi!C48-NMM_emi!C97)+(NMM_emi!C99-NMM_emi!C128)</f>
        <v>1502.3523286774282</v>
      </c>
      <c r="D57" s="215">
        <f>(NMM_emi!D5-NMM_emi!D46)+(NMM_emi!D48-NMM_emi!D97)+(NMM_emi!D99-NMM_emi!D128)</f>
        <v>1420.0408411165777</v>
      </c>
      <c r="E57" s="215">
        <f>(NMM_emi!E5-NMM_emi!E46)+(NMM_emi!E48-NMM_emi!E97)+(NMM_emi!E99-NMM_emi!E128)</f>
        <v>1625.3248283972116</v>
      </c>
      <c r="F57" s="215">
        <f>(NMM_emi!F5-NMM_emi!F46)+(NMM_emi!F48-NMM_emi!F97)+(NMM_emi!F99-NMM_emi!F128)</f>
        <v>1727.3156860762315</v>
      </c>
      <c r="G57" s="215">
        <f>(NMM_emi!G5-NMM_emi!G46)+(NMM_emi!G48-NMM_emi!G97)+(NMM_emi!G99-NMM_emi!G128)</f>
        <v>1845.017515797005</v>
      </c>
      <c r="H57" s="215">
        <f>(NMM_emi!H5-NMM_emi!H46)+(NMM_emi!H48-NMM_emi!H97)+(NMM_emi!H99-NMM_emi!H128)</f>
        <v>1767.9994473565403</v>
      </c>
      <c r="I57" s="215">
        <f>(NMM_emi!I5-NMM_emi!I46)+(NMM_emi!I48-NMM_emi!I97)+(NMM_emi!I99-NMM_emi!I128)</f>
        <v>1720.7866133973382</v>
      </c>
      <c r="J57" s="215">
        <f>(NMM_emi!J5-NMM_emi!J46)+(NMM_emi!J48-NMM_emi!J97)+(NMM_emi!J99-NMM_emi!J128)</f>
        <v>1544.354019357899</v>
      </c>
      <c r="K57" s="215">
        <f>(NMM_emi!K5-NMM_emi!K46)+(NMM_emi!K48-NMM_emi!K97)+(NMM_emi!K99-NMM_emi!K128)</f>
        <v>964.11293010743543</v>
      </c>
      <c r="L57" s="215">
        <f>(NMM_emi!L5-NMM_emi!L46)+(NMM_emi!L48-NMM_emi!L97)+(NMM_emi!L99-NMM_emi!L128)</f>
        <v>771.74240477653598</v>
      </c>
      <c r="M57" s="215">
        <f>(NMM_emi!M5-NMM_emi!M46)+(NMM_emi!M48-NMM_emi!M97)+(NMM_emi!M99-NMM_emi!M128)</f>
        <v>710.72998689045551</v>
      </c>
      <c r="N57" s="215">
        <f>(NMM_emi!N5-NMM_emi!N46)+(NMM_emi!N48-NMM_emi!N97)+(NMM_emi!N99-NMM_emi!N128)</f>
        <v>807.46722464576862</v>
      </c>
      <c r="O57" s="215">
        <f>(NMM_emi!O5-NMM_emi!O46)+(NMM_emi!O48-NMM_emi!O97)+(NMM_emi!O99-NMM_emi!O128)</f>
        <v>843.04175928392715</v>
      </c>
      <c r="P57" s="215">
        <f>(NMM_emi!P5-NMM_emi!P46)+(NMM_emi!P48-NMM_emi!P97)+(NMM_emi!P99-NMM_emi!P128)</f>
        <v>1078.4112102540405</v>
      </c>
      <c r="Q57" s="215">
        <f>(NMM_emi!Q5-NMM_emi!Q46)+(NMM_emi!Q48-NMM_emi!Q97)+(NMM_emi!Q99-NMM_emi!Q128)</f>
        <v>1134.9611774311841</v>
      </c>
      <c r="R57" s="215">
        <f>(NMM_emi!R5-NMM_emi!R46)+(NMM_emi!R48-NMM_emi!R97)+(NMM_emi!R99-NMM_emi!R128)</f>
        <v>1165.7654570612751</v>
      </c>
      <c r="S57" s="215">
        <f>(NMM_emi!S5-NMM_emi!S46)+(NMM_emi!S48-NMM_emi!S97)+(NMM_emi!S99-NMM_emi!S128)</f>
        <v>1207.1335882907772</v>
      </c>
      <c r="T57" s="215">
        <f>(NMM_emi!T5-NMM_emi!T46)+(NMM_emi!T48-NMM_emi!T97)+(NMM_emi!T99-NMM_emi!T128)</f>
        <v>1326.1425244282448</v>
      </c>
      <c r="U57" s="215">
        <f>(NMM_emi!U5-NMM_emi!U46)+(NMM_emi!U48-NMM_emi!U97)+(NMM_emi!U99-NMM_emi!U128)</f>
        <v>1309.4142124431371</v>
      </c>
      <c r="V57" s="215">
        <f>(NMM_emi!V5-NMM_emi!V46)+(NMM_emi!V48-NMM_emi!V97)+(NMM_emi!V99-NMM_emi!V128)</f>
        <v>1204.4526544441808</v>
      </c>
      <c r="W57" s="215">
        <f>(NMM_emi!W5-NMM_emi!W46)+(NMM_emi!W48-NMM_emi!W97)+(NMM_emi!W99-NMM_emi!W128)</f>
        <v>1379.7768852805625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1908.7841314126663</v>
      </c>
      <c r="C58" s="206">
        <f>NMM_emi!C46+NMM_emi!C97+NMM_emi!C128</f>
        <v>2061.4371933464076</v>
      </c>
      <c r="D58" s="206">
        <f>NMM_emi!D46+NMM_emi!D97+NMM_emi!D128</f>
        <v>2063.3791229426015</v>
      </c>
      <c r="E58" s="206">
        <f>NMM_emi!E46+NMM_emi!E97+NMM_emi!E128</f>
        <v>2342.3181160836975</v>
      </c>
      <c r="F58" s="206">
        <f>NMM_emi!F46+NMM_emi!F97+NMM_emi!F128</f>
        <v>2507.0626593013171</v>
      </c>
      <c r="G58" s="206">
        <f>NMM_emi!G46+NMM_emi!G97+NMM_emi!G128</f>
        <v>2552.7953464691873</v>
      </c>
      <c r="H58" s="206">
        <f>NMM_emi!H46+NMM_emi!H97+NMM_emi!H128</f>
        <v>2538.743410591007</v>
      </c>
      <c r="I58" s="206">
        <f>NMM_emi!I46+NMM_emi!I97+NMM_emi!I128</f>
        <v>2580.4341213620519</v>
      </c>
      <c r="J58" s="206">
        <f>NMM_emi!J46+NMM_emi!J97+NMM_emi!J128</f>
        <v>2301.583745387552</v>
      </c>
      <c r="K58" s="206">
        <f>NMM_emi!K46+NMM_emi!K97+NMM_emi!K128</f>
        <v>1485.3226694814034</v>
      </c>
      <c r="L58" s="206">
        <f>NMM_emi!L46+NMM_emi!L97+NMM_emi!L128</f>
        <v>1299.0484147465627</v>
      </c>
      <c r="M58" s="206">
        <f>NMM_emi!M46+NMM_emi!M97+NMM_emi!M128</f>
        <v>1167.2705389694754</v>
      </c>
      <c r="N58" s="206">
        <f>NMM_emi!N46+NMM_emi!N97+NMM_emi!N128</f>
        <v>1391.967799092416</v>
      </c>
      <c r="O58" s="206">
        <f>NMM_emi!O46+NMM_emi!O97+NMM_emi!O128</f>
        <v>1301.6950015306568</v>
      </c>
      <c r="P58" s="206">
        <f>NMM_emi!P46+NMM_emi!P97+NMM_emi!P128</f>
        <v>1650.4531530457714</v>
      </c>
      <c r="Q58" s="206">
        <f>NMM_emi!Q46+NMM_emi!Q97+NMM_emi!Q128</f>
        <v>1830.3635214124333</v>
      </c>
      <c r="R58" s="206">
        <f>NMM_emi!R46+NMM_emi!R97+NMM_emi!R128</f>
        <v>1968.401352033223</v>
      </c>
      <c r="S58" s="206">
        <f>NMM_emi!S46+NMM_emi!S97+NMM_emi!S128</f>
        <v>2039.8562560230889</v>
      </c>
      <c r="T58" s="206">
        <f>NMM_emi!T46+NMM_emi!T97+NMM_emi!T128</f>
        <v>2094.5489797619252</v>
      </c>
      <c r="U58" s="206">
        <f>NMM_emi!U46+NMM_emi!U97+NMM_emi!U128</f>
        <v>2057.8652228793626</v>
      </c>
      <c r="V58" s="206">
        <f>NMM_emi!V46+NMM_emi!V97+NMM_emi!V128</f>
        <v>1907.4373141016843</v>
      </c>
      <c r="W58" s="206">
        <f>NMM_emi!W46+NMM_emi!W97+NMM_emi!W128</f>
        <v>2256.9403807619101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3085.4939078895995</v>
      </c>
      <c r="C59" s="212">
        <f t="shared" si="12"/>
        <v>3563.7895220238365</v>
      </c>
      <c r="D59" s="212">
        <f t="shared" si="12"/>
        <v>3483.4199640591792</v>
      </c>
      <c r="E59" s="212">
        <f t="shared" si="12"/>
        <v>3967.6429444809091</v>
      </c>
      <c r="F59" s="212">
        <f t="shared" si="12"/>
        <v>4234.3783453775486</v>
      </c>
      <c r="G59" s="212">
        <f t="shared" si="12"/>
        <v>4397.8128622661925</v>
      </c>
      <c r="H59" s="212">
        <f t="shared" si="12"/>
        <v>4306.7428579475472</v>
      </c>
      <c r="I59" s="212">
        <f t="shared" si="12"/>
        <v>4301.2207347593894</v>
      </c>
      <c r="J59" s="212">
        <f t="shared" si="12"/>
        <v>3845.9377647454507</v>
      </c>
      <c r="K59" s="212">
        <f t="shared" si="12"/>
        <v>2449.4355995888386</v>
      </c>
      <c r="L59" s="212">
        <f t="shared" si="12"/>
        <v>2070.7908195230989</v>
      </c>
      <c r="M59" s="212">
        <f t="shared" si="12"/>
        <v>1878.0005258599308</v>
      </c>
      <c r="N59" s="212">
        <f t="shared" si="12"/>
        <v>2199.4350237381846</v>
      </c>
      <c r="O59" s="212">
        <f t="shared" si="12"/>
        <v>2144.7367608145837</v>
      </c>
      <c r="P59" s="212">
        <f t="shared" si="12"/>
        <v>2728.8643632998119</v>
      </c>
      <c r="Q59" s="212">
        <f t="shared" si="12"/>
        <v>2965.3246988436172</v>
      </c>
      <c r="R59" s="212">
        <f t="shared" si="12"/>
        <v>3134.1668090944977</v>
      </c>
      <c r="S59" s="212">
        <f t="shared" si="12"/>
        <v>3246.9898443138659</v>
      </c>
      <c r="T59" s="212">
        <f t="shared" si="12"/>
        <v>3420.6915041901702</v>
      </c>
      <c r="U59" s="212">
        <f t="shared" si="12"/>
        <v>3367.2794353224999</v>
      </c>
      <c r="V59" s="212">
        <f t="shared" si="12"/>
        <v>3111.889968545865</v>
      </c>
      <c r="W59" s="212">
        <f t="shared" si="12"/>
        <v>3636.7172660424731</v>
      </c>
      <c r="DA59" s="109"/>
    </row>
    <row r="60" spans="1:105" ht="12" customHeight="1" x14ac:dyDescent="0.25">
      <c r="A60" s="51" t="s">
        <v>49</v>
      </c>
      <c r="B60" s="243">
        <f>NMM_emi!B$5</f>
        <v>2520.0682914458907</v>
      </c>
      <c r="C60" s="243">
        <f>NMM_emi!C$5</f>
        <v>2886.0085882595477</v>
      </c>
      <c r="D60" s="243">
        <f>NMM_emi!D$5</f>
        <v>2870.7651214006455</v>
      </c>
      <c r="E60" s="243">
        <f>NMM_emi!E$5</f>
        <v>3272.7236593422294</v>
      </c>
      <c r="F60" s="243">
        <f>NMM_emi!F$5</f>
        <v>3613.2776183176261</v>
      </c>
      <c r="G60" s="243">
        <f>NMM_emi!G$5</f>
        <v>3674.3624308102931</v>
      </c>
      <c r="H60" s="243">
        <f>NMM_emi!H$5</f>
        <v>3599.4528991356856</v>
      </c>
      <c r="I60" s="243">
        <f>NMM_emi!I$5</f>
        <v>3586.8799117304216</v>
      </c>
      <c r="J60" s="243">
        <f>NMM_emi!J$5</f>
        <v>3255.2475473270565</v>
      </c>
      <c r="K60" s="243">
        <f>NMM_emi!K$5</f>
        <v>2030.7790781664796</v>
      </c>
      <c r="L60" s="243">
        <f>NMM_emi!L$5</f>
        <v>1750.1728448226149</v>
      </c>
      <c r="M60" s="243">
        <f>NMM_emi!M$5</f>
        <v>1535.6604756454849</v>
      </c>
      <c r="N60" s="243">
        <f>NMM_emi!N$5</f>
        <v>1627.4183113123413</v>
      </c>
      <c r="O60" s="243">
        <f>NMM_emi!O$5</f>
        <v>1733.2374381816446</v>
      </c>
      <c r="P60" s="243">
        <f>NMM_emi!P$5</f>
        <v>2163.9976565827155</v>
      </c>
      <c r="Q60" s="243">
        <f>NMM_emi!Q$5</f>
        <v>2415.7784173145046</v>
      </c>
      <c r="R60" s="243">
        <f>NMM_emi!R$5</f>
        <v>2638.7043892448141</v>
      </c>
      <c r="S60" s="243">
        <f>NMM_emi!S$5</f>
        <v>2775.7472170592764</v>
      </c>
      <c r="T60" s="243">
        <f>NMM_emi!T$5</f>
        <v>2860.0816312993493</v>
      </c>
      <c r="U60" s="243">
        <f>NMM_emi!U$5</f>
        <v>2887.5866570992166</v>
      </c>
      <c r="V60" s="243">
        <f>NMM_emi!V$5</f>
        <v>2673.5087389291552</v>
      </c>
      <c r="W60" s="243">
        <f>NMM_emi!W$5</f>
        <v>3063.0936195121449</v>
      </c>
      <c r="DA60" s="83"/>
    </row>
    <row r="61" spans="1:105" ht="12" customHeight="1" x14ac:dyDescent="0.25">
      <c r="A61" s="99" t="s">
        <v>50</v>
      </c>
      <c r="B61" s="284">
        <f>NMM_emi!B$48</f>
        <v>449.55701716339865</v>
      </c>
      <c r="C61" s="284">
        <f>NMM_emi!C$48</f>
        <v>550.27007493974611</v>
      </c>
      <c r="D61" s="284">
        <f>NMM_emi!D$48</f>
        <v>507.24821808469301</v>
      </c>
      <c r="E61" s="284">
        <f>NMM_emi!E$48</f>
        <v>604.54211375792249</v>
      </c>
      <c r="F61" s="284">
        <f>NMM_emi!F$48</f>
        <v>529.72290482803169</v>
      </c>
      <c r="G61" s="284">
        <f>NMM_emi!G$48</f>
        <v>636.26534631965546</v>
      </c>
      <c r="H61" s="284">
        <f>NMM_emi!H$48</f>
        <v>626.94212639931754</v>
      </c>
      <c r="I61" s="284">
        <f>NMM_emi!I$48</f>
        <v>633.88648880643029</v>
      </c>
      <c r="J61" s="284">
        <f>NMM_emi!J$48</f>
        <v>508.9916085500015</v>
      </c>
      <c r="K61" s="284">
        <f>NMM_emi!K$48</f>
        <v>375.23560332749497</v>
      </c>
      <c r="L61" s="284">
        <f>NMM_emi!L$48</f>
        <v>255.7229328501507</v>
      </c>
      <c r="M61" s="284">
        <f>NMM_emi!M$48</f>
        <v>282.24530359934528</v>
      </c>
      <c r="N61" s="284">
        <f>NMM_emi!N$48</f>
        <v>483.60435500178698</v>
      </c>
      <c r="O61" s="284">
        <f>NMM_emi!O$48</f>
        <v>349.51619829041641</v>
      </c>
      <c r="P61" s="284">
        <f>NMM_emi!P$48</f>
        <v>504.09764217045841</v>
      </c>
      <c r="Q61" s="284">
        <f>NMM_emi!Q$48</f>
        <v>520.29408930314992</v>
      </c>
      <c r="R61" s="284">
        <f>NMM_emi!R$48</f>
        <v>466.33166962863356</v>
      </c>
      <c r="S61" s="284">
        <f>NMM_emi!S$48</f>
        <v>424.36856880804373</v>
      </c>
      <c r="T61" s="284">
        <f>NMM_emi!T$48</f>
        <v>497.09429692391291</v>
      </c>
      <c r="U61" s="284">
        <f>NMM_emi!U$48</f>
        <v>417.84054007415443</v>
      </c>
      <c r="V61" s="284">
        <f>NMM_emi!V$48</f>
        <v>375.79536823620953</v>
      </c>
      <c r="W61" s="284">
        <f>NMM_emi!W$48</f>
        <v>508.97542930116225</v>
      </c>
      <c r="DA61" s="94"/>
    </row>
    <row r="62" spans="1:105" ht="12" customHeight="1" x14ac:dyDescent="0.25">
      <c r="A62" s="52" t="s">
        <v>51</v>
      </c>
      <c r="B62" s="244">
        <f>NMM_emi!B$99</f>
        <v>115.86859928031029</v>
      </c>
      <c r="C62" s="244">
        <f>NMM_emi!C$99</f>
        <v>127.51085882454241</v>
      </c>
      <c r="D62" s="244">
        <f>NMM_emi!D$99</f>
        <v>105.40662457384084</v>
      </c>
      <c r="E62" s="244">
        <f>NMM_emi!E$99</f>
        <v>90.377171380757318</v>
      </c>
      <c r="F62" s="244">
        <f>NMM_emi!F$99</f>
        <v>91.37782223189059</v>
      </c>
      <c r="G62" s="244">
        <f>NMM_emi!G$99</f>
        <v>87.185085136243899</v>
      </c>
      <c r="H62" s="244">
        <f>NMM_emi!H$99</f>
        <v>80.347832412544093</v>
      </c>
      <c r="I62" s="244">
        <f>NMM_emi!I$99</f>
        <v>80.454334222538293</v>
      </c>
      <c r="J62" s="244">
        <f>NMM_emi!J$99</f>
        <v>81.698608868392867</v>
      </c>
      <c r="K62" s="244">
        <f>NMM_emi!K$99</f>
        <v>43.420918094864284</v>
      </c>
      <c r="L62" s="244">
        <f>NMM_emi!L$99</f>
        <v>64.895041850332987</v>
      </c>
      <c r="M62" s="244">
        <f>NMM_emi!M$99</f>
        <v>60.094746615100682</v>
      </c>
      <c r="N62" s="244">
        <f>NMM_emi!N$99</f>
        <v>88.412357424056353</v>
      </c>
      <c r="O62" s="244">
        <f>NMM_emi!O$99</f>
        <v>61.983124342522842</v>
      </c>
      <c r="P62" s="244">
        <f>NMM_emi!P$99</f>
        <v>60.769064546637971</v>
      </c>
      <c r="Q62" s="244">
        <f>NMM_emi!Q$99</f>
        <v>29.252192225962705</v>
      </c>
      <c r="R62" s="244">
        <f>NMM_emi!R$99</f>
        <v>29.13075022105042</v>
      </c>
      <c r="S62" s="244">
        <f>NMM_emi!S$99</f>
        <v>46.87405844654603</v>
      </c>
      <c r="T62" s="244">
        <f>NMM_emi!T$99</f>
        <v>63.515575966907711</v>
      </c>
      <c r="U62" s="244">
        <f>NMM_emi!U$99</f>
        <v>61.852238149128723</v>
      </c>
      <c r="V62" s="244">
        <f>NMM_emi!V$99</f>
        <v>62.585861380500241</v>
      </c>
      <c r="W62" s="244">
        <f>NMM_emi!W$99</f>
        <v>64.648217229165638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153.16478773889952</v>
      </c>
      <c r="C65" s="289">
        <f t="shared" si="13"/>
        <v>121.63727099214152</v>
      </c>
      <c r="D65" s="289">
        <f t="shared" si="13"/>
        <v>122.11740132297264</v>
      </c>
      <c r="E65" s="289">
        <f t="shared" si="13"/>
        <v>110.66143286240853</v>
      </c>
      <c r="F65" s="289">
        <f t="shared" si="13"/>
        <v>108.83277706096798</v>
      </c>
      <c r="G65" s="289">
        <f t="shared" si="13"/>
        <v>108.85654856996555</v>
      </c>
      <c r="H65" s="289">
        <f t="shared" si="13"/>
        <v>112.54999820636372</v>
      </c>
      <c r="I65" s="289">
        <f t="shared" si="13"/>
        <v>124.48326498053275</v>
      </c>
      <c r="J65" s="289">
        <f t="shared" si="13"/>
        <v>103.06334513826195</v>
      </c>
      <c r="K65" s="289">
        <f t="shared" si="13"/>
        <v>125.70890917614055</v>
      </c>
      <c r="L65" s="289">
        <f t="shared" si="13"/>
        <v>132.38952842568395</v>
      </c>
      <c r="M65" s="289">
        <f t="shared" si="13"/>
        <v>134.07380402437613</v>
      </c>
      <c r="N65" s="289">
        <f t="shared" si="13"/>
        <v>119.62013783556635</v>
      </c>
      <c r="O65" s="289">
        <f t="shared" si="13"/>
        <v>94.829262523245347</v>
      </c>
      <c r="P65" s="289">
        <f t="shared" si="13"/>
        <v>98.082703365224589</v>
      </c>
      <c r="Q65" s="289">
        <f t="shared" si="13"/>
        <v>68.329838058888143</v>
      </c>
      <c r="R65" s="289">
        <f t="shared" si="13"/>
        <v>77.831045009757005</v>
      </c>
      <c r="S65" s="289">
        <f t="shared" si="13"/>
        <v>77.697063722422371</v>
      </c>
      <c r="T65" s="289">
        <f t="shared" si="13"/>
        <v>74.999665692467772</v>
      </c>
      <c r="U65" s="289">
        <f t="shared" si="13"/>
        <v>75.700001205290377</v>
      </c>
      <c r="V65" s="289">
        <f t="shared" si="13"/>
        <v>82.393057530094879</v>
      </c>
      <c r="W65" s="289">
        <f t="shared" si="13"/>
        <v>83.403267283204571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177.99709853932089</v>
      </c>
      <c r="C66" s="290">
        <f t="shared" si="14"/>
        <v>141.35808647971331</v>
      </c>
      <c r="D66" s="290">
        <f t="shared" si="14"/>
        <v>141.91605941246308</v>
      </c>
      <c r="E66" s="290">
        <f t="shared" si="14"/>
        <v>128.60275694235165</v>
      </c>
      <c r="F66" s="290">
        <f t="shared" si="14"/>
        <v>126.47762471262277</v>
      </c>
      <c r="G66" s="290">
        <f t="shared" si="14"/>
        <v>126.50525025039772</v>
      </c>
      <c r="H66" s="290">
        <f t="shared" si="14"/>
        <v>130.79751173285212</v>
      </c>
      <c r="I66" s="290">
        <f t="shared" si="14"/>
        <v>144.66549596901154</v>
      </c>
      <c r="J66" s="290">
        <f t="shared" si="14"/>
        <v>119.77280595093426</v>
      </c>
      <c r="K66" s="290">
        <f t="shared" si="14"/>
        <v>81.323805028475533</v>
      </c>
      <c r="L66" s="290">
        <f t="shared" si="14"/>
        <v>32.285588870856969</v>
      </c>
      <c r="M66" s="290">
        <f t="shared" si="14"/>
        <v>57.951610306595043</v>
      </c>
      <c r="N66" s="290">
        <f t="shared" si="14"/>
        <v>66.374782022491104</v>
      </c>
      <c r="O66" s="290">
        <f t="shared" si="14"/>
        <v>128.85279895004854</v>
      </c>
      <c r="P66" s="290">
        <f t="shared" si="14"/>
        <v>110.48229270035172</v>
      </c>
      <c r="Q66" s="290">
        <f t="shared" si="14"/>
        <v>85.182572491083548</v>
      </c>
      <c r="R66" s="290">
        <f t="shared" si="14"/>
        <v>123.43041498922967</v>
      </c>
      <c r="S66" s="290">
        <f t="shared" si="14"/>
        <v>145.4468465413743</v>
      </c>
      <c r="T66" s="290">
        <f t="shared" si="14"/>
        <v>120.56117337615385</v>
      </c>
      <c r="U66" s="290">
        <f t="shared" si="14"/>
        <v>160.55873065097754</v>
      </c>
      <c r="V66" s="290">
        <f t="shared" si="14"/>
        <v>182.94099268600982</v>
      </c>
      <c r="W66" s="290">
        <f t="shared" si="14"/>
        <v>142.44923585174416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1118.5769147192436</v>
      </c>
      <c r="C67" s="291">
        <f t="shared" si="15"/>
        <v>888.32848143400543</v>
      </c>
      <c r="D67" s="291">
        <f t="shared" si="15"/>
        <v>891.83491859918217</v>
      </c>
      <c r="E67" s="291">
        <f t="shared" si="15"/>
        <v>808.17089865757907</v>
      </c>
      <c r="F67" s="291">
        <f t="shared" si="15"/>
        <v>794.81605258195361</v>
      </c>
      <c r="G67" s="291">
        <f t="shared" si="15"/>
        <v>794.98965815791701</v>
      </c>
      <c r="H67" s="291">
        <f t="shared" si="15"/>
        <v>821.96326978199295</v>
      </c>
      <c r="I67" s="291">
        <f t="shared" si="15"/>
        <v>909.11304439942398</v>
      </c>
      <c r="J67" s="291">
        <f t="shared" si="15"/>
        <v>752.68134619771138</v>
      </c>
      <c r="K67" s="291">
        <f t="shared" si="15"/>
        <v>569.94585563054204</v>
      </c>
      <c r="L67" s="291">
        <f t="shared" si="15"/>
        <v>558.3346163427957</v>
      </c>
      <c r="M67" s="291">
        <f t="shared" si="15"/>
        <v>604.14147888599814</v>
      </c>
      <c r="N67" s="291">
        <f t="shared" si="15"/>
        <v>267.98933888723519</v>
      </c>
      <c r="O67" s="291">
        <f t="shared" si="15"/>
        <v>456.00881603477512</v>
      </c>
      <c r="P67" s="291">
        <f t="shared" si="15"/>
        <v>597.34947646171599</v>
      </c>
      <c r="Q67" s="291">
        <f t="shared" si="15"/>
        <v>999.32487994158612</v>
      </c>
      <c r="R67" s="291">
        <f t="shared" si="15"/>
        <v>1224.4467407289965</v>
      </c>
      <c r="S67" s="291">
        <f t="shared" si="15"/>
        <v>791.2178634590291</v>
      </c>
      <c r="T67" s="291">
        <f t="shared" si="15"/>
        <v>529.38112046862034</v>
      </c>
      <c r="U67" s="291">
        <f t="shared" si="15"/>
        <v>585.02108284063331</v>
      </c>
      <c r="V67" s="291">
        <f t="shared" si="15"/>
        <v>607.56573115655169</v>
      </c>
      <c r="W67" s="291">
        <f t="shared" si="15"/>
        <v>621.30016506947118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6.9344999999999962E-2</v>
      </c>
      <c r="C69" s="254">
        <f t="shared" si="16"/>
        <v>6.8574580644448269E-2</v>
      </c>
      <c r="D69" s="254">
        <f t="shared" si="16"/>
        <v>7.0135371144771627E-2</v>
      </c>
      <c r="E69" s="254">
        <f t="shared" si="16"/>
        <v>6.9107447003292424E-2</v>
      </c>
      <c r="F69" s="254">
        <f t="shared" si="16"/>
        <v>6.2585084797706497E-2</v>
      </c>
      <c r="G69" s="254">
        <f t="shared" si="16"/>
        <v>6.3479275638288174E-2</v>
      </c>
      <c r="H69" s="254">
        <f t="shared" si="16"/>
        <v>6.148111456802758E-2</v>
      </c>
      <c r="I69" s="254">
        <f t="shared" si="16"/>
        <v>6.1364068833920642E-2</v>
      </c>
      <c r="J69" s="254">
        <f t="shared" si="16"/>
        <v>6.1871212434459942E-2</v>
      </c>
      <c r="K69" s="254">
        <f t="shared" si="16"/>
        <v>6.3301625166958961E-2</v>
      </c>
      <c r="L69" s="254">
        <f t="shared" si="16"/>
        <v>6.181133394514355E-2</v>
      </c>
      <c r="M69" s="254">
        <f t="shared" si="16"/>
        <v>5.9316835070958918E-2</v>
      </c>
      <c r="N69" s="254">
        <f t="shared" si="16"/>
        <v>6.3787205631373259E-2</v>
      </c>
      <c r="O69" s="254">
        <f t="shared" si="16"/>
        <v>6.5502220962455351E-2</v>
      </c>
      <c r="P69" s="254">
        <f t="shared" si="16"/>
        <v>6.2630227081922271E-2</v>
      </c>
      <c r="Q69" s="254">
        <f t="shared" si="16"/>
        <v>6.2376020695294708E-2</v>
      </c>
      <c r="R69" s="254">
        <f t="shared" si="16"/>
        <v>6.1283861363874911E-2</v>
      </c>
      <c r="S69" s="254">
        <f t="shared" si="16"/>
        <v>6.3908459605646104E-2</v>
      </c>
      <c r="T69" s="254">
        <f t="shared" si="16"/>
        <v>6.2989771784992071E-2</v>
      </c>
      <c r="U69" s="254">
        <f t="shared" si="16"/>
        <v>6.1619142803443966E-2</v>
      </c>
      <c r="V69" s="254">
        <f t="shared" si="16"/>
        <v>6.2162746189608382E-2</v>
      </c>
      <c r="W69" s="254">
        <f t="shared" si="16"/>
        <v>6.4298063389300816E-2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5.0792830758769475E-2</v>
      </c>
      <c r="C70" s="293">
        <f t="shared" si="17"/>
        <v>5.1030973425765305E-2</v>
      </c>
      <c r="D70" s="293">
        <f t="shared" si="17"/>
        <v>5.219246297184299E-2</v>
      </c>
      <c r="E70" s="293">
        <f t="shared" si="17"/>
        <v>5.1520003673038176E-2</v>
      </c>
      <c r="F70" s="293">
        <f t="shared" si="17"/>
        <v>5.071414632654847E-2</v>
      </c>
      <c r="G70" s="293">
        <f t="shared" si="17"/>
        <v>4.9812482643023626E-2</v>
      </c>
      <c r="H70" s="293">
        <f t="shared" si="17"/>
        <v>4.8244516363800879E-2</v>
      </c>
      <c r="I70" s="293">
        <f t="shared" si="17"/>
        <v>4.7573700522823108E-2</v>
      </c>
      <c r="J70" s="293">
        <f t="shared" si="17"/>
        <v>4.7966873567449969E-2</v>
      </c>
      <c r="K70" s="293">
        <f t="shared" si="17"/>
        <v>4.9075829154213844E-2</v>
      </c>
      <c r="L70" s="293">
        <f t="shared" si="17"/>
        <v>4.7920451591648289E-2</v>
      </c>
      <c r="M70" s="293">
        <f t="shared" si="17"/>
        <v>4.5986542308087588E-2</v>
      </c>
      <c r="N70" s="293">
        <f t="shared" si="17"/>
        <v>4.9452284953719276E-2</v>
      </c>
      <c r="O70" s="293">
        <f t="shared" si="17"/>
        <v>5.0781884299123982E-2</v>
      </c>
      <c r="P70" s="293">
        <f t="shared" si="17"/>
        <v>4.8555314591928585E-2</v>
      </c>
      <c r="Q70" s="293">
        <f t="shared" si="17"/>
        <v>4.8358236094067863E-2</v>
      </c>
      <c r="R70" s="293">
        <f t="shared" si="17"/>
        <v>4.751151810512886E-2</v>
      </c>
      <c r="S70" s="293">
        <f t="shared" si="17"/>
        <v>4.8489776119326325E-2</v>
      </c>
      <c r="T70" s="293">
        <f t="shared" si="17"/>
        <v>4.6885844432621934E-2</v>
      </c>
      <c r="U70" s="293">
        <f t="shared" si="17"/>
        <v>4.7197715703922831E-2</v>
      </c>
      <c r="V70" s="293">
        <f t="shared" si="17"/>
        <v>4.7614093422089422E-2</v>
      </c>
      <c r="W70" s="293">
        <f t="shared" si="17"/>
        <v>4.8282877014448722E-2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0.20000817433555682</v>
      </c>
      <c r="C71" s="255">
        <f t="shared" si="18"/>
        <v>0.20565032329997102</v>
      </c>
      <c r="D71" s="255">
        <f t="shared" si="18"/>
        <v>0.20887002769133095</v>
      </c>
      <c r="E71" s="255">
        <f t="shared" si="18"/>
        <v>0.2114432092486255</v>
      </c>
      <c r="F71" s="255">
        <f t="shared" si="18"/>
        <v>0.20666977461906932</v>
      </c>
      <c r="G71" s="255">
        <f t="shared" si="18"/>
        <v>0.20868287357341922</v>
      </c>
      <c r="H71" s="255">
        <f t="shared" si="18"/>
        <v>0.19965239641887564</v>
      </c>
      <c r="I71" s="255">
        <f t="shared" si="18"/>
        <v>0.19599767843276164</v>
      </c>
      <c r="J71" s="255">
        <f t="shared" si="18"/>
        <v>0.19722708138827924</v>
      </c>
      <c r="K71" s="255">
        <f t="shared" si="18"/>
        <v>0.18845219549753761</v>
      </c>
      <c r="L71" s="255">
        <f t="shared" si="18"/>
        <v>0.19634618031394716</v>
      </c>
      <c r="M71" s="255">
        <f t="shared" si="18"/>
        <v>0.18548762990393772</v>
      </c>
      <c r="N71" s="255">
        <f t="shared" si="18"/>
        <v>0.18931756752625076</v>
      </c>
      <c r="O71" s="255">
        <f t="shared" si="18"/>
        <v>0.18165642554039521</v>
      </c>
      <c r="P71" s="255">
        <f t="shared" si="18"/>
        <v>0.17653359039096059</v>
      </c>
      <c r="Q71" s="255">
        <f t="shared" si="18"/>
        <v>0.1772964938657961</v>
      </c>
      <c r="R71" s="255">
        <f t="shared" si="18"/>
        <v>0.16354106320008854</v>
      </c>
      <c r="S71" s="255">
        <f t="shared" si="18"/>
        <v>0.16440496356375775</v>
      </c>
      <c r="T71" s="255">
        <f t="shared" si="18"/>
        <v>0.15476659046155583</v>
      </c>
      <c r="U71" s="255">
        <f t="shared" si="18"/>
        <v>0.15322339191738871</v>
      </c>
      <c r="V71" s="255">
        <f t="shared" si="18"/>
        <v>0.15134105816448751</v>
      </c>
      <c r="W71" s="255">
        <f t="shared" si="18"/>
        <v>0.15570929882983695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4.056766391571847E-2</v>
      </c>
      <c r="C73" s="254">
        <f>IF(NMM_ued!C$5=0,"",NMM_ued!C$5/C$9)</f>
        <v>3.9976627423361652E-2</v>
      </c>
      <c r="D73" s="254">
        <f>IF(NMM_ued!D$5=0,"",NMM_ued!D$5/D$9)</f>
        <v>4.1040515179227258E-2</v>
      </c>
      <c r="E73" s="254">
        <f>IF(NMM_ued!E$5=0,"",NMM_ued!E$5/E$9)</f>
        <v>4.0589388170915848E-2</v>
      </c>
      <c r="F73" s="254">
        <f>IF(NMM_ued!F$5=0,"",NMM_ued!F$5/F$9)</f>
        <v>3.7213151834434674E-2</v>
      </c>
      <c r="G73" s="254">
        <f>IF(NMM_ued!G$5=0,"",NMM_ued!G$5/G$9)</f>
        <v>3.7979504857727268E-2</v>
      </c>
      <c r="H73" s="254">
        <f>IF(NMM_ued!H$5=0,"",NMM_ued!H$5/H$9)</f>
        <v>3.6904297254345894E-2</v>
      </c>
      <c r="I73" s="254">
        <f>IF(NMM_ued!I$5=0,"",NMM_ued!I$5/I$9)</f>
        <v>3.6772786402767897E-2</v>
      </c>
      <c r="J73" s="254">
        <f>IF(NMM_ued!J$5=0,"",NMM_ued!J$5/J$9)</f>
        <v>3.7044355727022124E-2</v>
      </c>
      <c r="K73" s="254">
        <f>IF(NMM_ued!K$5=0,"",NMM_ued!K$5/K$9)</f>
        <v>3.8207238257673255E-2</v>
      </c>
      <c r="L73" s="254">
        <f>IF(NMM_ued!L$5=0,"",NMM_ued!L$5/L$9)</f>
        <v>3.7325517871356045E-2</v>
      </c>
      <c r="M73" s="254">
        <f>IF(NMM_ued!M$5=0,"",NMM_ued!M$5/M$9)</f>
        <v>3.5844404135791541E-2</v>
      </c>
      <c r="N73" s="254">
        <f>IF(NMM_ued!N$5=0,"",NMM_ued!N$5/N$9)</f>
        <v>3.7810550909466605E-2</v>
      </c>
      <c r="O73" s="254">
        <f>IF(NMM_ued!O$5=0,"",NMM_ued!O$5/O$9)</f>
        <v>3.897231307979173E-2</v>
      </c>
      <c r="P73" s="254">
        <f>IF(NMM_ued!P$5=0,"",NMM_ued!P$5/P$9)</f>
        <v>3.734135449778201E-2</v>
      </c>
      <c r="Q73" s="254">
        <f>IF(NMM_ued!Q$5=0,"",NMM_ued!Q$5/Q$9)</f>
        <v>3.7194423094184921E-2</v>
      </c>
      <c r="R73" s="254">
        <f>IF(NMM_ued!R$5=0,"",NMM_ued!R$5/R$9)</f>
        <v>3.6676227977216189E-2</v>
      </c>
      <c r="S73" s="254">
        <f>IF(NMM_ued!S$5=0,"",NMM_ued!S$5/S$9)</f>
        <v>3.8147953595720513E-2</v>
      </c>
      <c r="T73" s="254">
        <f>IF(NMM_ued!T$5=0,"",NMM_ued!T$5/T$9)</f>
        <v>3.7733619137095262E-2</v>
      </c>
      <c r="U73" s="254">
        <f>IF(NMM_ued!U$5=0,"",NMM_ued!U$5/U$9)</f>
        <v>3.7438233823819965E-2</v>
      </c>
      <c r="V73" s="254">
        <f>IF(NMM_ued!V$5=0,"",NMM_ued!V$5/V$9)</f>
        <v>3.7664136758040721E-2</v>
      </c>
      <c r="W73" s="254">
        <f>IF(NMM_ued!W$5=0,"",NMM_ued!W$5/W$9)</f>
        <v>3.8970058960648937E-2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2.5611702796643498E-2</v>
      </c>
      <c r="C74" s="293">
        <f>IF(NMM_ued!C$48=0,"",NMM_ued!C$48/C$10)</f>
        <v>2.56321594309958E-2</v>
      </c>
      <c r="D74" s="293">
        <f>IF(NMM_ued!D$48=0,"",NMM_ued!D$48/D$10)</f>
        <v>2.6315668914331739E-2</v>
      </c>
      <c r="E74" s="293">
        <f>IF(NMM_ued!E$48=0,"",NMM_ued!E$48/E$10)</f>
        <v>2.6148238110955124E-2</v>
      </c>
      <c r="F74" s="293">
        <f>IF(NMM_ued!F$48=0,"",NMM_ued!F$48/F$10)</f>
        <v>2.5744135277153572E-2</v>
      </c>
      <c r="G74" s="293">
        <f>IF(NMM_ued!G$48=0,"",NMM_ued!G$48/G$10)</f>
        <v>2.5642011934207436E-2</v>
      </c>
      <c r="H74" s="293">
        <f>IF(NMM_ued!H$48=0,"",NMM_ued!H$48/H$10)</f>
        <v>2.4889229722532765E-2</v>
      </c>
      <c r="I74" s="293">
        <f>IF(NMM_ued!I$48=0,"",NMM_ued!I$48/I$10)</f>
        <v>2.4630977392046186E-2</v>
      </c>
      <c r="J74" s="293">
        <f>IF(NMM_ued!J$48=0,"",NMM_ued!J$48/J$10)</f>
        <v>2.4852769846480324E-2</v>
      </c>
      <c r="K74" s="293">
        <f>IF(NMM_ued!K$48=0,"",NMM_ued!K$48/K$10)</f>
        <v>2.5799014730421278E-2</v>
      </c>
      <c r="L74" s="293">
        <f>IF(NMM_ued!L$48=0,"",NMM_ued!L$48/L$10)</f>
        <v>2.5342761954136171E-2</v>
      </c>
      <c r="M74" s="293">
        <f>IF(NMM_ued!M$48=0,"",NMM_ued!M$48/M$10)</f>
        <v>2.4396176888018001E-2</v>
      </c>
      <c r="N74" s="293">
        <f>IF(NMM_ued!N$48=0,"",NMM_ued!N$48/N$10)</f>
        <v>2.5924783642014816E-2</v>
      </c>
      <c r="O74" s="293">
        <f>IF(NMM_ued!O$48=0,"",NMM_ued!O$48/O$10)</f>
        <v>2.6718122411645426E-2</v>
      </c>
      <c r="P74" s="293">
        <f>IF(NMM_ued!P$48=0,"",NMM_ued!P$48/P$10)</f>
        <v>2.5515398817818981E-2</v>
      </c>
      <c r="Q74" s="293">
        <f>IF(NMM_ued!Q$48=0,"",NMM_ued!Q$48/Q$10)</f>
        <v>2.5370890449371412E-2</v>
      </c>
      <c r="R74" s="293">
        <f>IF(NMM_ued!R$48=0,"",NMM_ued!R$48/R$10)</f>
        <v>2.4971887393120784E-2</v>
      </c>
      <c r="S74" s="293">
        <f>IF(NMM_ued!S$48=0,"",NMM_ued!S$48/S$10)</f>
        <v>2.5947160334550343E-2</v>
      </c>
      <c r="T74" s="293">
        <f>IF(NMM_ued!T$48=0,"",NMM_ued!T$48/T$10)</f>
        <v>2.5524133152828882E-2</v>
      </c>
      <c r="U74" s="293">
        <f>IF(NMM_ued!U$48=0,"",NMM_ued!U$48/U$10)</f>
        <v>2.5716333848581321E-2</v>
      </c>
      <c r="V74" s="293">
        <f>IF(NMM_ued!V$48=0,"",NMM_ued!V$48/V$10)</f>
        <v>2.591180779556098E-2</v>
      </c>
      <c r="W74" s="293">
        <f>IF(NMM_ued!W$48=0,"",NMM_ued!W$48/W$10)</f>
        <v>2.671457974304265E-2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8.4090184898672635E-2</v>
      </c>
      <c r="C75" s="255">
        <f>IF(NMM_ued!C$99=0,"",NMM_ued!C$99/C$11)</f>
        <v>8.4563737598125077E-2</v>
      </c>
      <c r="D75" s="255">
        <f>IF(NMM_ued!D$99=0,"",NMM_ued!D$99/D$11)</f>
        <v>8.6545922903336486E-2</v>
      </c>
      <c r="E75" s="255">
        <f>IF(NMM_ued!E$99=0,"",NMM_ued!E$99/E$11)</f>
        <v>8.6520607234491897E-2</v>
      </c>
      <c r="F75" s="255">
        <f>IF(NMM_ued!F$99=0,"",NMM_ued!F$99/F$11)</f>
        <v>8.3789085477997641E-2</v>
      </c>
      <c r="G75" s="255">
        <f>IF(NMM_ued!G$99=0,"",NMM_ued!G$99/G$11)</f>
        <v>8.6152658688287878E-2</v>
      </c>
      <c r="H75" s="255">
        <f>IF(NMM_ued!H$99=0,"",NMM_ued!H$99/H$11)</f>
        <v>8.3285037866712264E-2</v>
      </c>
      <c r="I75" s="255">
        <f>IF(NMM_ued!I$99=0,"",NMM_ued!I$99/I$11)</f>
        <v>8.1790511531740703E-2</v>
      </c>
      <c r="J75" s="255">
        <f>IF(NMM_ued!J$99=0,"",NMM_ued!J$99/J$11)</f>
        <v>8.2093239761104608E-2</v>
      </c>
      <c r="K75" s="255">
        <f>IF(NMM_ued!K$99=0,"",NMM_ued!K$99/K$11)</f>
        <v>8.0691954405464103E-2</v>
      </c>
      <c r="L75" s="255">
        <f>IF(NMM_ued!L$99=0,"",NMM_ued!L$99/L$11)</f>
        <v>8.3554353010586502E-2</v>
      </c>
      <c r="M75" s="255">
        <f>IF(NMM_ued!M$99=0,"",NMM_ued!M$99/M$11)</f>
        <v>7.9971330409312646E-2</v>
      </c>
      <c r="N75" s="255">
        <f>IF(NMM_ued!N$99=0,"",NMM_ued!N$99/N$11)</f>
        <v>8.269332513499944E-2</v>
      </c>
      <c r="O75" s="255">
        <f>IF(NMM_ued!O$99=0,"",NMM_ued!O$99/O$11)</f>
        <v>8.1429659046717423E-2</v>
      </c>
      <c r="P75" s="255">
        <f>IF(NMM_ued!P$99=0,"",NMM_ued!P$99/P$11)</f>
        <v>7.9017530310077286E-2</v>
      </c>
      <c r="Q75" s="255">
        <f>IF(NMM_ued!Q$99=0,"",NMM_ued!Q$99/Q$11)</f>
        <v>7.9330126553290484E-2</v>
      </c>
      <c r="R75" s="255">
        <f>IF(NMM_ued!R$99=0,"",NMM_ued!R$99/R$11)</f>
        <v>7.5104402633433209E-2</v>
      </c>
      <c r="S75" s="255">
        <f>IF(NMM_ued!S$99=0,"",NMM_ued!S$99/S$11)</f>
        <v>7.7259084657085003E-2</v>
      </c>
      <c r="T75" s="255">
        <f>IF(NMM_ued!T$99=0,"",NMM_ued!T$99/T$11)</f>
        <v>7.5960606014662618E-2</v>
      </c>
      <c r="U75" s="255">
        <f>IF(NMM_ued!U$99=0,"",NMM_ued!U$99/U$11)</f>
        <v>7.6358654094389161E-2</v>
      </c>
      <c r="V75" s="255">
        <f>IF(NMM_ued!V$99=0,"",NMM_ued!V$99/V$11)</f>
        <v>7.6200796477298563E-2</v>
      </c>
      <c r="W75" s="255">
        <f>IF(NMM_ued!W$99=0,"",NMM_ued!W$99/W$11)</f>
        <v>7.8709924103442283E-2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8.3489611344564114</v>
      </c>
      <c r="C76" s="256">
        <f t="shared" si="19"/>
        <v>7.945348771759047</v>
      </c>
      <c r="D76" s="256">
        <f t="shared" si="19"/>
        <v>8.1067703371779753</v>
      </c>
      <c r="E76" s="256">
        <f t="shared" si="19"/>
        <v>8.214240946465722</v>
      </c>
      <c r="F76" s="256">
        <f t="shared" si="19"/>
        <v>8.3829364687565526</v>
      </c>
      <c r="G76" s="256">
        <f t="shared" si="19"/>
        <v>7.9641183546187291</v>
      </c>
      <c r="H76" s="256">
        <f t="shared" si="19"/>
        <v>8.0474904221944765</v>
      </c>
      <c r="I76" s="256">
        <f t="shared" si="19"/>
        <v>8.3168523449467067</v>
      </c>
      <c r="J76" s="256">
        <f t="shared" si="19"/>
        <v>8.1799072220057383</v>
      </c>
      <c r="K76" s="256">
        <f t="shared" si="19"/>
        <v>7.4155916563715856</v>
      </c>
      <c r="L76" s="256">
        <f t="shared" si="19"/>
        <v>7.7849807393534896</v>
      </c>
      <c r="M76" s="256">
        <f t="shared" si="19"/>
        <v>7.3684547217208189</v>
      </c>
      <c r="N76" s="256">
        <f t="shared" si="19"/>
        <v>7.9257593626515792</v>
      </c>
      <c r="O76" s="256">
        <f t="shared" si="19"/>
        <v>7.8459553607872925</v>
      </c>
      <c r="P76" s="256">
        <f t="shared" si="19"/>
        <v>7.7053829785493733</v>
      </c>
      <c r="Q76" s="256">
        <f t="shared" si="19"/>
        <v>8.0124787785191423</v>
      </c>
      <c r="R76" s="256">
        <f t="shared" si="19"/>
        <v>8.008660251108898</v>
      </c>
      <c r="S76" s="256">
        <f t="shared" si="19"/>
        <v>8.141294723096804</v>
      </c>
      <c r="T76" s="256">
        <f t="shared" si="19"/>
        <v>7.8131140426255223</v>
      </c>
      <c r="U76" s="256">
        <f t="shared" si="19"/>
        <v>7.9030718783022103</v>
      </c>
      <c r="V76" s="256">
        <f t="shared" si="19"/>
        <v>7.6907081160107085</v>
      </c>
      <c r="W76" s="256">
        <f t="shared" si="19"/>
        <v>7.9006658829966057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13.870619749168155</v>
      </c>
      <c r="C77" s="257">
        <f t="shared" si="20"/>
        <v>12.198750916441114</v>
      </c>
      <c r="D77" s="257">
        <f t="shared" si="20"/>
        <v>12.328847419850968</v>
      </c>
      <c r="E77" s="257">
        <f t="shared" si="20"/>
        <v>12.364760616204489</v>
      </c>
      <c r="F77" s="257">
        <f t="shared" si="20"/>
        <v>11.546769106399099</v>
      </c>
      <c r="G77" s="257">
        <f t="shared" si="20"/>
        <v>11.387540113704448</v>
      </c>
      <c r="H77" s="257">
        <f t="shared" si="20"/>
        <v>11.75379795861355</v>
      </c>
      <c r="I77" s="257">
        <f t="shared" si="20"/>
        <v>12.436690610127643</v>
      </c>
      <c r="J77" s="257">
        <f t="shared" si="20"/>
        <v>11.710056086638561</v>
      </c>
      <c r="K77" s="257">
        <f t="shared" si="20"/>
        <v>11.469787033130629</v>
      </c>
      <c r="L77" s="257">
        <f t="shared" si="20"/>
        <v>11.901957166538343</v>
      </c>
      <c r="M77" s="257">
        <f t="shared" si="20"/>
        <v>12.310564371029232</v>
      </c>
      <c r="N77" s="257">
        <f t="shared" si="20"/>
        <v>21.296527874498253</v>
      </c>
      <c r="O77" s="257">
        <f t="shared" si="20"/>
        <v>13.230371525685396</v>
      </c>
      <c r="P77" s="257">
        <f t="shared" si="20"/>
        <v>13.640729913947679</v>
      </c>
      <c r="Q77" s="257">
        <f t="shared" si="20"/>
        <v>13.304459205018789</v>
      </c>
      <c r="R77" s="257">
        <f t="shared" si="20"/>
        <v>12.283587465642251</v>
      </c>
      <c r="S77" s="257">
        <f t="shared" si="20"/>
        <v>11.964036953574936</v>
      </c>
      <c r="T77" s="257">
        <f t="shared" si="20"/>
        <v>12.029724277558493</v>
      </c>
      <c r="U77" s="257">
        <f t="shared" si="20"/>
        <v>11.339662886502261</v>
      </c>
      <c r="V77" s="257">
        <f t="shared" si="20"/>
        <v>10.906996301009254</v>
      </c>
      <c r="W77" s="257">
        <f t="shared" si="20"/>
        <v>11.959151681259948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3.1408528186301488</v>
      </c>
      <c r="C78" s="295">
        <f t="shared" si="21"/>
        <v>3.3119801006693392</v>
      </c>
      <c r="D78" s="295">
        <f t="shared" si="21"/>
        <v>3.2360788173356956</v>
      </c>
      <c r="E78" s="295">
        <f t="shared" si="21"/>
        <v>3.2825806087630385</v>
      </c>
      <c r="F78" s="295">
        <f t="shared" si="21"/>
        <v>3.3364337631673444</v>
      </c>
      <c r="G78" s="295">
        <f t="shared" si="21"/>
        <v>3.2487234787354571</v>
      </c>
      <c r="H78" s="295">
        <f t="shared" si="21"/>
        <v>3.1872553279208855</v>
      </c>
      <c r="I78" s="295">
        <f t="shared" si="21"/>
        <v>3.2153482238507092</v>
      </c>
      <c r="J78" s="295">
        <f t="shared" si="21"/>
        <v>3.1722520522839646</v>
      </c>
      <c r="K78" s="295">
        <f t="shared" si="21"/>
        <v>2.7919920917365562</v>
      </c>
      <c r="L78" s="295">
        <f t="shared" si="21"/>
        <v>2.7959911586054149</v>
      </c>
      <c r="M78" s="295">
        <f t="shared" si="21"/>
        <v>2.7097605182046154</v>
      </c>
      <c r="N78" s="295">
        <f t="shared" si="21"/>
        <v>2.8956539827243617</v>
      </c>
      <c r="O78" s="295">
        <f t="shared" si="21"/>
        <v>2.9893778845074714</v>
      </c>
      <c r="P78" s="295">
        <f t="shared" si="21"/>
        <v>2.9515067971884266</v>
      </c>
      <c r="Q78" s="295">
        <f t="shared" si="21"/>
        <v>2.9456248070684516</v>
      </c>
      <c r="R78" s="295">
        <f t="shared" si="21"/>
        <v>2.8388782543373283</v>
      </c>
      <c r="S78" s="295">
        <f t="shared" si="21"/>
        <v>2.885026122448461</v>
      </c>
      <c r="T78" s="295">
        <f t="shared" si="21"/>
        <v>2.8866444147186114</v>
      </c>
      <c r="U78" s="295">
        <f t="shared" si="21"/>
        <v>2.9047531859791897</v>
      </c>
      <c r="V78" s="295">
        <f t="shared" si="21"/>
        <v>2.8411286417848833</v>
      </c>
      <c r="W78" s="295">
        <f t="shared" si="21"/>
        <v>2.8894791546464984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2.5892333027239389</v>
      </c>
      <c r="C79" s="258">
        <f t="shared" si="22"/>
        <v>2.7834608753622709</v>
      </c>
      <c r="D79" s="258">
        <f t="shared" si="22"/>
        <v>2.6288914745196328</v>
      </c>
      <c r="E79" s="258">
        <f t="shared" si="22"/>
        <v>2.644788964554921</v>
      </c>
      <c r="F79" s="258">
        <f t="shared" si="22"/>
        <v>2.7338882376985034</v>
      </c>
      <c r="G79" s="258">
        <f t="shared" si="22"/>
        <v>2.588068524186375</v>
      </c>
      <c r="H79" s="258">
        <f t="shared" si="22"/>
        <v>2.4932848079635472</v>
      </c>
      <c r="I79" s="258">
        <f t="shared" si="22"/>
        <v>2.5448782189878147</v>
      </c>
      <c r="J79" s="258">
        <f t="shared" si="22"/>
        <v>2.5747797816695233</v>
      </c>
      <c r="K79" s="258">
        <f t="shared" si="22"/>
        <v>2.3026267379001033</v>
      </c>
      <c r="L79" s="258">
        <f t="shared" si="22"/>
        <v>2.3608099351639775</v>
      </c>
      <c r="M79" s="258">
        <f t="shared" si="22"/>
        <v>2.3141607358407974</v>
      </c>
      <c r="N79" s="258">
        <f t="shared" si="22"/>
        <v>2.5944753563288456</v>
      </c>
      <c r="O79" s="258">
        <f t="shared" si="22"/>
        <v>2.4372196091028981</v>
      </c>
      <c r="P79" s="258">
        <f t="shared" si="22"/>
        <v>2.4588224020165068</v>
      </c>
      <c r="Q79" s="258">
        <f t="shared" si="22"/>
        <v>2.4625409924917929</v>
      </c>
      <c r="R79" s="258">
        <f t="shared" si="22"/>
        <v>2.3749998645424526</v>
      </c>
      <c r="S79" s="258">
        <f t="shared" si="22"/>
        <v>2.3759450156122082</v>
      </c>
      <c r="T79" s="258">
        <f t="shared" si="22"/>
        <v>2.2799772862794758</v>
      </c>
      <c r="U79" s="258">
        <f t="shared" si="22"/>
        <v>2.2426311085594817</v>
      </c>
      <c r="V79" s="258">
        <f t="shared" si="22"/>
        <v>2.2974547297916037</v>
      </c>
      <c r="W79" s="258">
        <f t="shared" si="22"/>
        <v>2.3065851884462543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IE: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181.68389999999991</v>
      </c>
      <c r="C5" s="225">
        <v>236.58230322334651</v>
      </c>
      <c r="D5" s="225">
        <v>232.84943220064179</v>
      </c>
      <c r="E5" s="225">
        <v>264.68152202261001</v>
      </c>
      <c r="F5" s="225">
        <v>312.92542398853249</v>
      </c>
      <c r="G5" s="225">
        <v>322.66515806941879</v>
      </c>
      <c r="H5" s="225">
        <v>306.23743166334538</v>
      </c>
      <c r="I5" s="225">
        <v>288.41112351942701</v>
      </c>
      <c r="J5" s="225">
        <v>277.98735746802851</v>
      </c>
      <c r="K5" s="225">
        <v>177.05464559198421</v>
      </c>
      <c r="L5" s="225">
        <v>147.04916345549651</v>
      </c>
      <c r="M5" s="225">
        <v>124.74330415422661</v>
      </c>
      <c r="N5" s="225">
        <v>76.417072346385169</v>
      </c>
      <c r="O5" s="225">
        <v>131.00444192491071</v>
      </c>
      <c r="P5" s="225">
        <v>158.64236519850911</v>
      </c>
      <c r="Q5" s="225">
        <v>181.5765962440029</v>
      </c>
      <c r="R5" s="225">
        <v>214.81545164434979</v>
      </c>
      <c r="S5" s="225">
        <v>232.0075763582345</v>
      </c>
      <c r="T5" s="225">
        <v>237.75122066885979</v>
      </c>
      <c r="U5" s="225">
        <v>254.6448413855712</v>
      </c>
      <c r="V5" s="225">
        <v>245.1186985991522</v>
      </c>
      <c r="W5" s="225">
        <v>256.12967383899212</v>
      </c>
      <c r="DA5" s="89" t="s">
        <v>1441</v>
      </c>
    </row>
    <row r="6" spans="1:105" ht="12" customHeight="1" x14ac:dyDescent="0.25">
      <c r="A6" s="55" t="s">
        <v>92</v>
      </c>
      <c r="B6" s="261">
        <v>0.87815531416871406</v>
      </c>
      <c r="C6" s="261">
        <v>1.1435025713006839</v>
      </c>
      <c r="D6" s="261">
        <v>1.12546002308511</v>
      </c>
      <c r="E6" s="261">
        <v>1.279318008511082</v>
      </c>
      <c r="F6" s="261">
        <v>1.512501239868381</v>
      </c>
      <c r="G6" s="261">
        <v>1.5595775038729469</v>
      </c>
      <c r="H6" s="261">
        <v>1.48017533756521</v>
      </c>
      <c r="I6" s="261">
        <v>1.3940132327856189</v>
      </c>
      <c r="J6" s="261">
        <v>1.3436307522704229</v>
      </c>
      <c r="K6" s="261">
        <v>0.85578016502940291</v>
      </c>
      <c r="L6" s="261">
        <v>0.7107509489439171</v>
      </c>
      <c r="M6" s="261">
        <v>0.60293727430055166</v>
      </c>
      <c r="N6" s="261">
        <v>0.36935610791120821</v>
      </c>
      <c r="O6" s="261">
        <v>0.63320000757371309</v>
      </c>
      <c r="P6" s="261">
        <v>0.76678580794113749</v>
      </c>
      <c r="Q6" s="261">
        <v>0.87763666962606668</v>
      </c>
      <c r="R6" s="261">
        <v>1.038294149494859</v>
      </c>
      <c r="S6" s="261">
        <v>1.1213909768931001</v>
      </c>
      <c r="T6" s="261">
        <v>1.1491524448828669</v>
      </c>
      <c r="U6" s="261">
        <v>1.230806475911316</v>
      </c>
      <c r="V6" s="261">
        <v>1.184762589185979</v>
      </c>
      <c r="W6" s="261">
        <v>1.237983300657983</v>
      </c>
      <c r="DA6" s="67" t="s">
        <v>1442</v>
      </c>
    </row>
    <row r="7" spans="1:105" ht="12" customHeight="1" x14ac:dyDescent="0.25">
      <c r="A7" s="202" t="s">
        <v>93</v>
      </c>
      <c r="B7" s="226">
        <v>0.3511223694264603</v>
      </c>
      <c r="C7" s="226">
        <v>0.45721904292115562</v>
      </c>
      <c r="D7" s="226">
        <v>0.45000489506174118</v>
      </c>
      <c r="E7" s="226">
        <v>0.51152360311521183</v>
      </c>
      <c r="F7" s="226">
        <v>0.60475978512499606</v>
      </c>
      <c r="G7" s="226">
        <v>0.62358279865612309</v>
      </c>
      <c r="H7" s="226">
        <v>0.59183456879093299</v>
      </c>
      <c r="I7" s="226">
        <v>0.55738343936444901</v>
      </c>
      <c r="J7" s="226">
        <v>0.53723846540523079</v>
      </c>
      <c r="K7" s="226">
        <v>0.3421758707202463</v>
      </c>
      <c r="L7" s="226">
        <v>0.28418726532621857</v>
      </c>
      <c r="M7" s="226">
        <v>0.2410789537478879</v>
      </c>
      <c r="N7" s="226">
        <v>0.14768366105565969</v>
      </c>
      <c r="O7" s="226">
        <v>0.25317923081818278</v>
      </c>
      <c r="P7" s="226">
        <v>0.30659229111622549</v>
      </c>
      <c r="Q7" s="226">
        <v>0.35091499415039451</v>
      </c>
      <c r="R7" s="226">
        <v>0.41515241785831092</v>
      </c>
      <c r="S7" s="226">
        <v>0.44837792416355021</v>
      </c>
      <c r="T7" s="226">
        <v>0.45947809319065602</v>
      </c>
      <c r="U7" s="226">
        <v>0.49212671056544338</v>
      </c>
      <c r="V7" s="226">
        <v>0.47371648364572372</v>
      </c>
      <c r="W7" s="226">
        <v>0.49499629829024522</v>
      </c>
      <c r="DA7" s="174" t="s">
        <v>1443</v>
      </c>
    </row>
    <row r="8" spans="1:105" ht="12" customHeight="1" x14ac:dyDescent="0.25">
      <c r="A8" s="202" t="s">
        <v>94</v>
      </c>
      <c r="B8" s="226">
        <v>1.3139234298605009</v>
      </c>
      <c r="C8" s="226">
        <v>1.3604240600759481</v>
      </c>
      <c r="D8" s="226">
        <v>1.524197134902316</v>
      </c>
      <c r="E8" s="226">
        <v>1.6277859452717831</v>
      </c>
      <c r="F8" s="226">
        <v>1.801697984434002</v>
      </c>
      <c r="G8" s="226">
        <v>2.1659159566123432</v>
      </c>
      <c r="H8" s="226">
        <v>2.495101129395028</v>
      </c>
      <c r="I8" s="226">
        <v>2.317245111228146</v>
      </c>
      <c r="J8" s="226">
        <v>2.247695982386714</v>
      </c>
      <c r="K8" s="226">
        <v>1.895533520428931</v>
      </c>
      <c r="L8" s="226">
        <v>1.5889469913778871</v>
      </c>
      <c r="M8" s="226">
        <v>1.367010057550379</v>
      </c>
      <c r="N8" s="226">
        <v>0.52581346719155875</v>
      </c>
      <c r="O8" s="226">
        <v>1.1049747749003549</v>
      </c>
      <c r="P8" s="226">
        <v>1.329586649343957</v>
      </c>
      <c r="Q8" s="226">
        <v>1.559362325159183</v>
      </c>
      <c r="R8" s="226">
        <v>2.036676329551907</v>
      </c>
      <c r="S8" s="226">
        <v>2.1084115697438621</v>
      </c>
      <c r="T8" s="226">
        <v>2.3007318116074251</v>
      </c>
      <c r="U8" s="226">
        <v>2.5404471487525448</v>
      </c>
      <c r="V8" s="226">
        <v>2.2760040043101379</v>
      </c>
      <c r="W8" s="226">
        <v>2.31299329669194</v>
      </c>
      <c r="DA8" s="174" t="s">
        <v>1444</v>
      </c>
    </row>
    <row r="9" spans="1:105" ht="12" customHeight="1" x14ac:dyDescent="0.25">
      <c r="A9" s="202" t="s">
        <v>95</v>
      </c>
      <c r="B9" s="226">
        <v>0.17521179411066709</v>
      </c>
      <c r="C9" s="226">
        <v>0.22815455746278279</v>
      </c>
      <c r="D9" s="226">
        <v>0.22455466210011399</v>
      </c>
      <c r="E9" s="226">
        <v>0.25525280083455443</v>
      </c>
      <c r="F9" s="226">
        <v>0.3017781155066076</v>
      </c>
      <c r="G9" s="226">
        <v>0.31117089209542259</v>
      </c>
      <c r="H9" s="226">
        <v>0.29532836880758973</v>
      </c>
      <c r="I9" s="226">
        <v>0.27813708530772913</v>
      </c>
      <c r="J9" s="226">
        <v>0.26808464394526971</v>
      </c>
      <c r="K9" s="226">
        <v>0.1707474471313363</v>
      </c>
      <c r="L9" s="226">
        <v>0.14181084703473909</v>
      </c>
      <c r="M9" s="226">
        <v>0.12029958694311201</v>
      </c>
      <c r="N9" s="226">
        <v>7.3694875255771203E-2</v>
      </c>
      <c r="O9" s="226">
        <v>0.12633768488083569</v>
      </c>
      <c r="P9" s="226">
        <v>0.15299106540753951</v>
      </c>
      <c r="Q9" s="226">
        <v>0.17510831282511691</v>
      </c>
      <c r="R9" s="226">
        <v>0.20716310408007399</v>
      </c>
      <c r="S9" s="226">
        <v>0.22374279559755089</v>
      </c>
      <c r="T9" s="226">
        <v>0.22928183468910099</v>
      </c>
      <c r="U9" s="226">
        <v>0.2455736557850148</v>
      </c>
      <c r="V9" s="226">
        <v>0.23638686175119231</v>
      </c>
      <c r="W9" s="226">
        <v>0.24700559421275359</v>
      </c>
      <c r="DA9" s="174" t="s">
        <v>1445</v>
      </c>
    </row>
    <row r="10" spans="1:105" ht="12" customHeight="1" x14ac:dyDescent="0.25">
      <c r="A10" s="56" t="s">
        <v>96</v>
      </c>
      <c r="B10" s="262">
        <v>0.66136767805245711</v>
      </c>
      <c r="C10" s="262">
        <v>0.79584446964555344</v>
      </c>
      <c r="D10" s="262">
        <v>0.82634405643395081</v>
      </c>
      <c r="E10" s="262">
        <v>0.93763855210811942</v>
      </c>
      <c r="F10" s="262">
        <v>1.1070477805424821</v>
      </c>
      <c r="G10" s="262">
        <v>1.1817951940224309</v>
      </c>
      <c r="H10" s="262">
        <v>1.210109624188479</v>
      </c>
      <c r="I10" s="262">
        <v>1.1323200474270549</v>
      </c>
      <c r="J10" s="262">
        <v>1.0926317275615369</v>
      </c>
      <c r="K10" s="262">
        <v>0.84661514054754283</v>
      </c>
      <c r="L10" s="262">
        <v>0.72326981154240899</v>
      </c>
      <c r="M10" s="262">
        <v>0.60711840546961759</v>
      </c>
      <c r="N10" s="262">
        <v>0.26221379627935648</v>
      </c>
      <c r="O10" s="262">
        <v>0.51860673731079387</v>
      </c>
      <c r="P10" s="262">
        <v>0.62613520695041658</v>
      </c>
      <c r="Q10" s="262">
        <v>0.73360192330454843</v>
      </c>
      <c r="R10" s="262">
        <v>0.93594563295074329</v>
      </c>
      <c r="S10" s="262">
        <v>0.97243237438188168</v>
      </c>
      <c r="T10" s="262">
        <v>1.034789118998644</v>
      </c>
      <c r="U10" s="262">
        <v>1.128778872343148</v>
      </c>
      <c r="V10" s="262">
        <v>1.0317888829033239</v>
      </c>
      <c r="W10" s="262">
        <v>1.0533662678901461</v>
      </c>
      <c r="DA10" s="68" t="s">
        <v>1446</v>
      </c>
    </row>
    <row r="11" spans="1:105" ht="12" customHeight="1" x14ac:dyDescent="0.25">
      <c r="A11" s="37" t="s">
        <v>160</v>
      </c>
      <c r="B11" s="228">
        <v>7.681310063912046E-2</v>
      </c>
      <c r="C11" s="228">
        <v>0.12756088658514969</v>
      </c>
      <c r="D11" s="228">
        <v>0.14576882216026341</v>
      </c>
      <c r="E11" s="228">
        <v>0.18829330087161569</v>
      </c>
      <c r="F11" s="228">
        <v>0.21182946582951501</v>
      </c>
      <c r="G11" s="228">
        <v>0.206784698595051</v>
      </c>
      <c r="H11" s="228">
        <v>0.1110940188681129</v>
      </c>
      <c r="I11" s="228">
        <v>0.15600256874522581</v>
      </c>
      <c r="J11" s="228">
        <v>0.28398459900833722</v>
      </c>
      <c r="K11" s="228">
        <v>0.1215775301946833</v>
      </c>
      <c r="L11" s="228">
        <v>7.0846550596194921E-2</v>
      </c>
      <c r="M11" s="228">
        <v>8.3787601978776605E-2</v>
      </c>
      <c r="N11" s="228">
        <v>6.5764955610238013E-2</v>
      </c>
      <c r="O11" s="228">
        <v>9.6248435709989144E-2</v>
      </c>
      <c r="P11" s="228">
        <v>0.1426475469375878</v>
      </c>
      <c r="Q11" s="228">
        <v>0.1595071474662409</v>
      </c>
      <c r="R11" s="228">
        <v>0.13807418466380109</v>
      </c>
      <c r="S11" s="228">
        <v>0.14187898331022719</v>
      </c>
      <c r="T11" s="228">
        <v>0.13779639142838179</v>
      </c>
      <c r="U11" s="228">
        <v>0.15888160175137131</v>
      </c>
      <c r="V11" s="228">
        <v>0.14587240165372839</v>
      </c>
      <c r="W11" s="228">
        <v>0.16363978015741221</v>
      </c>
      <c r="DA11" s="69" t="s">
        <v>1447</v>
      </c>
    </row>
    <row r="12" spans="1:105" ht="12" customHeight="1" x14ac:dyDescent="0.25">
      <c r="A12" s="37" t="s">
        <v>162</v>
      </c>
      <c r="B12" s="228">
        <v>0.28955069908715148</v>
      </c>
      <c r="C12" s="228">
        <v>0.4181546447906544</v>
      </c>
      <c r="D12" s="228">
        <v>0.37724903808814159</v>
      </c>
      <c r="E12" s="228">
        <v>0.44977485981960302</v>
      </c>
      <c r="F12" s="228">
        <v>0.59352601164709617</v>
      </c>
      <c r="G12" s="228">
        <v>0.54921062303803492</v>
      </c>
      <c r="H12" s="228">
        <v>0.40513702062333129</v>
      </c>
      <c r="I12" s="228">
        <v>0.29978451204847473</v>
      </c>
      <c r="J12" s="228">
        <v>0.16060974586432439</v>
      </c>
      <c r="K12" s="228">
        <v>8.218702441117326E-2</v>
      </c>
      <c r="L12" s="228">
        <v>7.704378420833119E-2</v>
      </c>
      <c r="M12" s="228">
        <v>5.7576431435612453E-2</v>
      </c>
      <c r="N12" s="228">
        <v>4.0886971362911931E-2</v>
      </c>
      <c r="O12" s="228">
        <v>5.5779534192777772E-2</v>
      </c>
      <c r="P12" s="228">
        <v>7.9839725482389226E-2</v>
      </c>
      <c r="Q12" s="228">
        <v>8.4017755308933129E-2</v>
      </c>
      <c r="R12" s="228">
        <v>0.11166885011587931</v>
      </c>
      <c r="S12" s="228">
        <v>0.13919192176239339</v>
      </c>
      <c r="T12" s="228">
        <v>0.14379482657871531</v>
      </c>
      <c r="U12" s="228">
        <v>0.15518455937868619</v>
      </c>
      <c r="V12" s="228">
        <v>0.17825028424189471</v>
      </c>
      <c r="W12" s="228">
        <v>0.2102172767912516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0.29500387832618519</v>
      </c>
      <c r="C15" s="228">
        <v>0.25012893826974941</v>
      </c>
      <c r="D15" s="228">
        <v>0.30332619618554579</v>
      </c>
      <c r="E15" s="228">
        <v>0.29957039141690073</v>
      </c>
      <c r="F15" s="228">
        <v>0.30169230306587119</v>
      </c>
      <c r="G15" s="228">
        <v>0.4257998723893448</v>
      </c>
      <c r="H15" s="228">
        <v>0.69387858469703467</v>
      </c>
      <c r="I15" s="228">
        <v>0.67653296663335483</v>
      </c>
      <c r="J15" s="228">
        <v>0.64803738268887512</v>
      </c>
      <c r="K15" s="228">
        <v>0.64285058594168631</v>
      </c>
      <c r="L15" s="228">
        <v>0.57537947673788281</v>
      </c>
      <c r="M15" s="228">
        <v>0.46575437205522852</v>
      </c>
      <c r="N15" s="228">
        <v>0.15556186930620661</v>
      </c>
      <c r="O15" s="228">
        <v>0.36657876740802692</v>
      </c>
      <c r="P15" s="228">
        <v>0.40364793453043962</v>
      </c>
      <c r="Q15" s="228">
        <v>0.49007702052937452</v>
      </c>
      <c r="R15" s="228">
        <v>0.68620259817106288</v>
      </c>
      <c r="S15" s="228">
        <v>0.69136146930926112</v>
      </c>
      <c r="T15" s="228">
        <v>0.75319790099154693</v>
      </c>
      <c r="U15" s="228">
        <v>0.81471271121309075</v>
      </c>
      <c r="V15" s="228">
        <v>0.70766619700770073</v>
      </c>
      <c r="W15" s="228">
        <v>0.6795092109414822</v>
      </c>
      <c r="DA15" s="69" t="s">
        <v>1451</v>
      </c>
    </row>
    <row r="16" spans="1:105" ht="12" customHeight="1" x14ac:dyDescent="0.25">
      <c r="A16" s="57" t="s">
        <v>1452</v>
      </c>
      <c r="B16" s="263">
        <v>5.2062514078824478</v>
      </c>
      <c r="C16" s="263">
        <v>5.390504132222933</v>
      </c>
      <c r="D16" s="263">
        <v>6.0394337288878939</v>
      </c>
      <c r="E16" s="263">
        <v>6.4498909728721667</v>
      </c>
      <c r="F16" s="263">
        <v>7.1389949024916746</v>
      </c>
      <c r="G16" s="263">
        <v>8.5821614427450115</v>
      </c>
      <c r="H16" s="263">
        <v>9.8865150529366215</v>
      </c>
      <c r="I16" s="263">
        <v>9.181783617346035</v>
      </c>
      <c r="J16" s="263">
        <v>8.9062042025043695</v>
      </c>
      <c r="K16" s="263">
        <v>7.5108060600374884</v>
      </c>
      <c r="L16" s="263">
        <v>6.2959966485946532</v>
      </c>
      <c r="M16" s="263">
        <v>5.4166002941790437</v>
      </c>
      <c r="N16" s="263">
        <v>2.0834677589547561</v>
      </c>
      <c r="O16" s="263">
        <v>4.3783194262015197</v>
      </c>
      <c r="P16" s="263">
        <v>5.26831488634281</v>
      </c>
      <c r="Q16" s="263">
        <v>6.1787712405895512</v>
      </c>
      <c r="R16" s="263">
        <v>8.0700661599863857</v>
      </c>
      <c r="S16" s="263">
        <v>8.3543077579033991</v>
      </c>
      <c r="T16" s="263">
        <v>9.1163518064464473</v>
      </c>
      <c r="U16" s="263">
        <v>10.0661927813009</v>
      </c>
      <c r="V16" s="263">
        <v>9.0183710728438751</v>
      </c>
      <c r="W16" s="263">
        <v>9.1649363529529104</v>
      </c>
      <c r="DA16" s="70" t="s">
        <v>1453</v>
      </c>
    </row>
    <row r="17" spans="1:105" ht="12" customHeight="1" x14ac:dyDescent="0.25">
      <c r="A17" s="57" t="s">
        <v>1454</v>
      </c>
      <c r="B17" s="263">
        <v>97.783889761768805</v>
      </c>
      <c r="C17" s="263">
        <v>129.3775940508506</v>
      </c>
      <c r="D17" s="263">
        <v>126.2495252310019</v>
      </c>
      <c r="E17" s="263">
        <v>144.11008038313071</v>
      </c>
      <c r="F17" s="263">
        <v>171.08172088075821</v>
      </c>
      <c r="G17" s="263">
        <v>174.61725359528859</v>
      </c>
      <c r="H17" s="263">
        <v>163.15694871628659</v>
      </c>
      <c r="I17" s="263">
        <v>153.85065853814939</v>
      </c>
      <c r="J17" s="263">
        <v>148.20808290436321</v>
      </c>
      <c r="K17" s="263">
        <v>91.649274525468016</v>
      </c>
      <c r="L17" s="263">
        <v>76.021705250242036</v>
      </c>
      <c r="M17" s="263">
        <v>64.384371198192127</v>
      </c>
      <c r="N17" s="263">
        <v>41.291440678209227</v>
      </c>
      <c r="O17" s="263">
        <v>69.580426271437631</v>
      </c>
      <c r="P17" s="263">
        <v>84.309597326116389</v>
      </c>
      <c r="Q17" s="263">
        <v>96.272681950324213</v>
      </c>
      <c r="R17" s="263">
        <v>112.7567454986287</v>
      </c>
      <c r="S17" s="263">
        <v>122.3263938444949</v>
      </c>
      <c r="T17" s="263">
        <v>124.52934871758571</v>
      </c>
      <c r="U17" s="263">
        <v>132.92904804498221</v>
      </c>
      <c r="V17" s="263">
        <v>128.95908504930759</v>
      </c>
      <c r="W17" s="263">
        <v>135.1404845616369</v>
      </c>
      <c r="DA17" s="70" t="s">
        <v>1455</v>
      </c>
    </row>
    <row r="18" spans="1:105" ht="12" customHeight="1" x14ac:dyDescent="0.25">
      <c r="A18" s="18" t="s">
        <v>30</v>
      </c>
      <c r="B18" s="232">
        <v>16.437500441902419</v>
      </c>
      <c r="C18" s="232">
        <v>23.439213677104949</v>
      </c>
      <c r="D18" s="232">
        <v>25.40839030530384</v>
      </c>
      <c r="E18" s="232">
        <v>37.801072260904398</v>
      </c>
      <c r="F18" s="232">
        <v>51.823599108790773</v>
      </c>
      <c r="G18" s="232">
        <v>47.567723787229824</v>
      </c>
      <c r="H18" s="232">
        <v>45.410126499128758</v>
      </c>
      <c r="I18" s="232">
        <v>44.135255181005157</v>
      </c>
      <c r="J18" s="232">
        <v>41.370649895076397</v>
      </c>
      <c r="K18" s="232">
        <v>26.656713605902571</v>
      </c>
      <c r="L18" s="232">
        <v>31.639650920925501</v>
      </c>
      <c r="M18" s="232">
        <v>23.739579108811</v>
      </c>
      <c r="N18" s="232">
        <v>8.9828692381431026</v>
      </c>
      <c r="O18" s="232">
        <v>13.131308637478529</v>
      </c>
      <c r="P18" s="232">
        <v>18.27323512022755</v>
      </c>
      <c r="Q18" s="232">
        <v>19.905832563221271</v>
      </c>
      <c r="R18" s="232">
        <v>23.203237605002169</v>
      </c>
      <c r="S18" s="232">
        <v>22.095112029383369</v>
      </c>
      <c r="T18" s="232">
        <v>22.18493490717022</v>
      </c>
      <c r="U18" s="232">
        <v>22.59222989015305</v>
      </c>
      <c r="V18" s="232">
        <v>21.727915439236</v>
      </c>
      <c r="W18" s="232">
        <v>23.69936303021575</v>
      </c>
      <c r="DA18" s="71" t="s">
        <v>1456</v>
      </c>
    </row>
    <row r="19" spans="1:105" ht="12" customHeight="1" x14ac:dyDescent="0.25">
      <c r="A19" s="18" t="s">
        <v>33</v>
      </c>
      <c r="B19" s="232">
        <v>1.0488009111602949</v>
      </c>
      <c r="C19" s="232">
        <v>0.7003647689161886</v>
      </c>
      <c r="D19" s="232">
        <v>0.65560378866776736</v>
      </c>
      <c r="E19" s="232">
        <v>0.62225650393408716</v>
      </c>
      <c r="F19" s="232">
        <v>0.66427804426932691</v>
      </c>
      <c r="G19" s="232">
        <v>1.08560434496679</v>
      </c>
      <c r="H19" s="232">
        <v>0.69755420883483765</v>
      </c>
      <c r="I19" s="232">
        <v>0.44866698198203681</v>
      </c>
      <c r="J19" s="232">
        <v>0.17592155423515579</v>
      </c>
      <c r="K19" s="232">
        <v>0.75104051428303897</v>
      </c>
      <c r="L19" s="232">
        <v>0.66132673193078362</v>
      </c>
      <c r="M19" s="232">
        <v>0.5016049037165401</v>
      </c>
      <c r="N19" s="232">
        <v>0.22244352459800701</v>
      </c>
      <c r="O19" s="232">
        <v>0.32768585166924991</v>
      </c>
      <c r="P19" s="232">
        <v>0.37254878084717102</v>
      </c>
      <c r="Q19" s="232">
        <v>0.26210145007238561</v>
      </c>
      <c r="R19" s="232">
        <v>0.50382977144716079</v>
      </c>
      <c r="S19" s="232">
        <v>0.40166626749774148</v>
      </c>
      <c r="T19" s="232">
        <v>0.74742852746844202</v>
      </c>
      <c r="U19" s="232">
        <v>0.65357315488620193</v>
      </c>
      <c r="V19" s="232">
        <v>0.63936757350662676</v>
      </c>
      <c r="W19" s="232">
        <v>0.63552521105338866</v>
      </c>
      <c r="DA19" s="71" t="s">
        <v>1457</v>
      </c>
    </row>
    <row r="20" spans="1:105" ht="12" customHeight="1" x14ac:dyDescent="0.25">
      <c r="A20" s="18" t="s">
        <v>160</v>
      </c>
      <c r="B20" s="297">
        <v>2.9546365855208911</v>
      </c>
      <c r="C20" s="297">
        <v>3.6223833344191219</v>
      </c>
      <c r="D20" s="297">
        <v>4.8268057337333206</v>
      </c>
      <c r="E20" s="297">
        <v>5.739735992241342</v>
      </c>
      <c r="F20" s="297">
        <v>5.8669198272465941</v>
      </c>
      <c r="G20" s="297">
        <v>6.7684475714957442</v>
      </c>
      <c r="H20" s="297">
        <v>3.8732432260217262</v>
      </c>
      <c r="I20" s="297">
        <v>5.0990720706108448</v>
      </c>
      <c r="J20" s="297">
        <v>9.3771496795223399</v>
      </c>
      <c r="K20" s="297">
        <v>6.322890425563088</v>
      </c>
      <c r="L20" s="297">
        <v>3.6441883937331951</v>
      </c>
      <c r="M20" s="297">
        <v>4.9192262676736709</v>
      </c>
      <c r="N20" s="297">
        <v>2.0408981899817449</v>
      </c>
      <c r="O20" s="297">
        <v>3.4185859047939311</v>
      </c>
      <c r="P20" s="297">
        <v>5.3782777235046568</v>
      </c>
      <c r="Q20" s="297">
        <v>5.6814430676707532</v>
      </c>
      <c r="R20" s="297">
        <v>5.4171514303293424</v>
      </c>
      <c r="S20" s="297">
        <v>5.236943334209764</v>
      </c>
      <c r="T20" s="297">
        <v>6.0751361284491043</v>
      </c>
      <c r="U20" s="297">
        <v>7.3310462127707403</v>
      </c>
      <c r="V20" s="297">
        <v>5.9546021403755196</v>
      </c>
      <c r="W20" s="297">
        <v>6.8348095824124986</v>
      </c>
      <c r="DA20" s="122" t="s">
        <v>1458</v>
      </c>
    </row>
    <row r="21" spans="1:105" ht="12" customHeight="1" x14ac:dyDescent="0.25">
      <c r="A21" s="18" t="s">
        <v>70</v>
      </c>
      <c r="B21" s="297">
        <v>5.5865667910161481</v>
      </c>
      <c r="C21" s="297">
        <v>5.3680430998643978</v>
      </c>
      <c r="D21" s="297">
        <v>4.7206952974617691</v>
      </c>
      <c r="E21" s="297">
        <v>3.6035846259797402</v>
      </c>
      <c r="F21" s="297">
        <v>3.5478940824844609</v>
      </c>
      <c r="G21" s="297">
        <v>3.3245445717837478</v>
      </c>
      <c r="H21" s="297">
        <v>3.8252707567643078</v>
      </c>
      <c r="I21" s="297">
        <v>4.751471215206716</v>
      </c>
      <c r="J21" s="297">
        <v>2.4597864817692678</v>
      </c>
      <c r="K21" s="297">
        <v>2.547184177524159</v>
      </c>
      <c r="L21" s="297">
        <v>2.6970969344429978</v>
      </c>
      <c r="M21" s="297">
        <v>0.59229742679526143</v>
      </c>
      <c r="N21" s="297">
        <v>0.23204136707717171</v>
      </c>
      <c r="O21" s="297">
        <v>0.98880513684498839</v>
      </c>
      <c r="P21" s="297">
        <v>0.74394529240309692</v>
      </c>
      <c r="Q21" s="297">
        <v>0.8367053308689425</v>
      </c>
      <c r="R21" s="297">
        <v>0.72930440746449987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1459</v>
      </c>
    </row>
    <row r="22" spans="1:105" ht="12" customHeight="1" x14ac:dyDescent="0.25">
      <c r="A22" s="18" t="s">
        <v>34</v>
      </c>
      <c r="B22" s="297">
        <v>60.618739477338551</v>
      </c>
      <c r="C22" s="297">
        <v>84.373130964358182</v>
      </c>
      <c r="D22" s="297">
        <v>78.146279173751424</v>
      </c>
      <c r="E22" s="297">
        <v>82.632964725585424</v>
      </c>
      <c r="F22" s="297">
        <v>92.740478589586687</v>
      </c>
      <c r="G22" s="297">
        <v>97.89424871501447</v>
      </c>
      <c r="H22" s="297">
        <v>95.225833199665644</v>
      </c>
      <c r="I22" s="297">
        <v>89.617490126417536</v>
      </c>
      <c r="J22" s="297">
        <v>85.535091388524691</v>
      </c>
      <c r="K22" s="297">
        <v>40.299949929886729</v>
      </c>
      <c r="L22" s="297">
        <v>25.082325673839868</v>
      </c>
      <c r="M22" s="297">
        <v>20.18556727213646</v>
      </c>
      <c r="N22" s="297">
        <v>17.559274278993279</v>
      </c>
      <c r="O22" s="297">
        <v>27.226776514885589</v>
      </c>
      <c r="P22" s="297">
        <v>33.482563596672811</v>
      </c>
      <c r="Q22" s="297">
        <v>39.925997790799563</v>
      </c>
      <c r="R22" s="297">
        <v>47.63881897296325</v>
      </c>
      <c r="S22" s="297">
        <v>49.311601575152068</v>
      </c>
      <c r="T22" s="297">
        <v>51.329667513918722</v>
      </c>
      <c r="U22" s="297">
        <v>54.015522890387423</v>
      </c>
      <c r="V22" s="297">
        <v>51.759444161768791</v>
      </c>
      <c r="W22" s="297">
        <v>54.558558461637858</v>
      </c>
      <c r="DA22" s="122" t="s">
        <v>1460</v>
      </c>
    </row>
    <row r="23" spans="1:105" ht="12" customHeight="1" x14ac:dyDescent="0.25">
      <c r="A23" s="18" t="s">
        <v>162</v>
      </c>
      <c r="B23" s="297">
        <v>11.13764555483051</v>
      </c>
      <c r="C23" s="297">
        <v>11.87445820618774</v>
      </c>
      <c r="D23" s="297">
        <v>12.491750932083759</v>
      </c>
      <c r="E23" s="297">
        <v>13.71046627448573</v>
      </c>
      <c r="F23" s="297">
        <v>16.438551228380419</v>
      </c>
      <c r="G23" s="297">
        <v>17.97668460479802</v>
      </c>
      <c r="H23" s="297">
        <v>14.124920825871261</v>
      </c>
      <c r="I23" s="297">
        <v>9.7987029629270719</v>
      </c>
      <c r="J23" s="297">
        <v>5.3033214907390116</v>
      </c>
      <c r="K23" s="297">
        <v>4.2743058599956054</v>
      </c>
      <c r="L23" s="297">
        <v>3.9629602550666001</v>
      </c>
      <c r="M23" s="297">
        <v>3.3803508780298959</v>
      </c>
      <c r="N23" s="297">
        <v>1.2688542868173369</v>
      </c>
      <c r="O23" s="297">
        <v>1.981197179577753</v>
      </c>
      <c r="P23" s="297">
        <v>3.010218024993697</v>
      </c>
      <c r="Q23" s="297">
        <v>2.99260629409866</v>
      </c>
      <c r="R23" s="297">
        <v>4.3811743129348528</v>
      </c>
      <c r="S23" s="297">
        <v>5.1377602929077941</v>
      </c>
      <c r="T23" s="297">
        <v>6.3395937801931233</v>
      </c>
      <c r="U23" s="297">
        <v>7.1604588811605083</v>
      </c>
      <c r="V23" s="297">
        <v>7.2762874405050439</v>
      </c>
      <c r="W23" s="297">
        <v>8.78023092196403</v>
      </c>
      <c r="DA23" s="122" t="s">
        <v>1461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3.986162414496266</v>
      </c>
      <c r="K24" s="297">
        <v>10.79719001231282</v>
      </c>
      <c r="L24" s="297">
        <v>8.3341563403030801</v>
      </c>
      <c r="M24" s="297">
        <v>11.065745341029301</v>
      </c>
      <c r="N24" s="297">
        <v>10.985059792598589</v>
      </c>
      <c r="O24" s="297">
        <v>22.506067046187599</v>
      </c>
      <c r="P24" s="297">
        <v>23.048808787467411</v>
      </c>
      <c r="Q24" s="297">
        <v>26.667995453592638</v>
      </c>
      <c r="R24" s="297">
        <v>30.88322899848745</v>
      </c>
      <c r="S24" s="297">
        <v>40.143310345344112</v>
      </c>
      <c r="T24" s="297">
        <v>37.852587860386109</v>
      </c>
      <c r="U24" s="297">
        <v>41.176217015624239</v>
      </c>
      <c r="V24" s="297">
        <v>41.601468293915637</v>
      </c>
      <c r="W24" s="297">
        <v>40.631997354353338</v>
      </c>
      <c r="DA24" s="122" t="s">
        <v>1462</v>
      </c>
    </row>
    <row r="25" spans="1:105" ht="12" customHeight="1" x14ac:dyDescent="0.25">
      <c r="A25" s="57" t="s">
        <v>1463</v>
      </c>
      <c r="B25" s="263">
        <v>66.309622543387889</v>
      </c>
      <c r="C25" s="263">
        <v>87.734078159342602</v>
      </c>
      <c r="D25" s="263">
        <v>85.612858976517671</v>
      </c>
      <c r="E25" s="263">
        <v>97.724533746650124</v>
      </c>
      <c r="F25" s="263">
        <v>116.01465602682239</v>
      </c>
      <c r="G25" s="263">
        <v>118.4121863394483</v>
      </c>
      <c r="H25" s="263">
        <v>110.6406761999949</v>
      </c>
      <c r="I25" s="263">
        <v>104.32985556793631</v>
      </c>
      <c r="J25" s="263">
        <v>100.50348844999441</v>
      </c>
      <c r="K25" s="263">
        <v>62.149591460976787</v>
      </c>
      <c r="L25" s="263">
        <v>51.552158464237557</v>
      </c>
      <c r="M25" s="263">
        <v>43.66060055748256</v>
      </c>
      <c r="N25" s="263">
        <v>28.000725398789051</v>
      </c>
      <c r="O25" s="263">
        <v>47.184171275123148</v>
      </c>
      <c r="P25" s="263">
        <v>57.172378692441548</v>
      </c>
      <c r="Q25" s="263">
        <v>65.28483594709229</v>
      </c>
      <c r="R25" s="263">
        <v>76.463078442172971</v>
      </c>
      <c r="S25" s="263">
        <v>82.952488622452393</v>
      </c>
      <c r="T25" s="263">
        <v>84.446365645248846</v>
      </c>
      <c r="U25" s="263">
        <v>90.142405077046647</v>
      </c>
      <c r="V25" s="263">
        <v>87.450277075228186</v>
      </c>
      <c r="W25" s="263">
        <v>91.642033707645282</v>
      </c>
      <c r="DA25" s="70" t="s">
        <v>1464</v>
      </c>
    </row>
    <row r="26" spans="1:105" ht="12" customHeight="1" x14ac:dyDescent="0.25">
      <c r="A26" s="18" t="s">
        <v>30</v>
      </c>
      <c r="B26" s="232">
        <v>11.146666925551891</v>
      </c>
      <c r="C26" s="232">
        <v>15.894698149452401</v>
      </c>
      <c r="D26" s="232">
        <v>17.230044485697061</v>
      </c>
      <c r="E26" s="232">
        <v>25.63382208933065</v>
      </c>
      <c r="F26" s="232">
        <v>35.142836965433567</v>
      </c>
      <c r="G26" s="232">
        <v>32.256824894815757</v>
      </c>
      <c r="H26" s="232">
        <v>30.793705948298289</v>
      </c>
      <c r="I26" s="232">
        <v>29.929184848737581</v>
      </c>
      <c r="J26" s="232">
        <v>28.054439086035629</v>
      </c>
      <c r="K26" s="232">
        <v>18.076562731969389</v>
      </c>
      <c r="L26" s="232">
        <v>21.45561313916355</v>
      </c>
      <c r="M26" s="232">
        <v>16.09838321915084</v>
      </c>
      <c r="N26" s="232">
        <v>6.0915010641227871</v>
      </c>
      <c r="O26" s="232">
        <v>8.9046582353524464</v>
      </c>
      <c r="P26" s="232">
        <v>12.391523045574431</v>
      </c>
      <c r="Q26" s="232">
        <v>13.498626889305349</v>
      </c>
      <c r="R26" s="232">
        <v>15.734677063069681</v>
      </c>
      <c r="S26" s="232">
        <v>14.983230287645069</v>
      </c>
      <c r="T26" s="232">
        <v>15.04414135526897</v>
      </c>
      <c r="U26" s="232">
        <v>15.3203379419583</v>
      </c>
      <c r="V26" s="232">
        <v>14.73422539173419</v>
      </c>
      <c r="W26" s="232">
        <v>16.071111722810059</v>
      </c>
      <c r="DA26" s="71" t="s">
        <v>1465</v>
      </c>
    </row>
    <row r="27" spans="1:105" ht="12" customHeight="1" x14ac:dyDescent="0.25">
      <c r="A27" s="18" t="s">
        <v>33</v>
      </c>
      <c r="B27" s="297">
        <v>0.71121728447942312</v>
      </c>
      <c r="C27" s="297">
        <v>0.47493430239545281</v>
      </c>
      <c r="D27" s="297">
        <v>0.44458079823258939</v>
      </c>
      <c r="E27" s="297">
        <v>0.42196719727107662</v>
      </c>
      <c r="F27" s="297">
        <v>0.45046302091963569</v>
      </c>
      <c r="G27" s="297">
        <v>0.73617458378460376</v>
      </c>
      <c r="H27" s="297">
        <v>0.47302839357362231</v>
      </c>
      <c r="I27" s="297">
        <v>0.30425194063554017</v>
      </c>
      <c r="J27" s="297">
        <v>0.11929666417443111</v>
      </c>
      <c r="K27" s="297">
        <v>0.50929875195424434</v>
      </c>
      <c r="L27" s="297">
        <v>0.44846166458524112</v>
      </c>
      <c r="M27" s="297">
        <v>0.34015042674606888</v>
      </c>
      <c r="N27" s="297">
        <v>0.15084433835931971</v>
      </c>
      <c r="O27" s="297">
        <v>0.22221170777655</v>
      </c>
      <c r="P27" s="297">
        <v>0.25263434597621998</v>
      </c>
      <c r="Q27" s="297">
        <v>0.1777373375585396</v>
      </c>
      <c r="R27" s="297">
        <v>0.34165916340796521</v>
      </c>
      <c r="S27" s="297">
        <v>0.27237961847371828</v>
      </c>
      <c r="T27" s="297">
        <v>0.50684937626576276</v>
      </c>
      <c r="U27" s="297">
        <v>0.44320377631305319</v>
      </c>
      <c r="V27" s="297">
        <v>0.43357062772810839</v>
      </c>
      <c r="W27" s="297">
        <v>0.4309650287427354</v>
      </c>
      <c r="DA27" s="122" t="s">
        <v>1466</v>
      </c>
    </row>
    <row r="28" spans="1:105" ht="12" customHeight="1" x14ac:dyDescent="0.25">
      <c r="A28" s="18" t="s">
        <v>160</v>
      </c>
      <c r="B28" s="297">
        <v>2.0036105867346579</v>
      </c>
      <c r="C28" s="297">
        <v>2.4564258202244571</v>
      </c>
      <c r="D28" s="297">
        <v>3.2731738026978592</v>
      </c>
      <c r="E28" s="297">
        <v>3.892253908813383</v>
      </c>
      <c r="F28" s="297">
        <v>3.9785003458631398</v>
      </c>
      <c r="G28" s="297">
        <v>4.5898481310575638</v>
      </c>
      <c r="H28" s="297">
        <v>2.626539984878475</v>
      </c>
      <c r="I28" s="297">
        <v>3.4578041960438819</v>
      </c>
      <c r="J28" s="297">
        <v>6.3588721751288357</v>
      </c>
      <c r="K28" s="297">
        <v>4.2877050455218626</v>
      </c>
      <c r="L28" s="297">
        <v>2.4712123587450159</v>
      </c>
      <c r="M28" s="297">
        <v>3.3358464038366931</v>
      </c>
      <c r="N28" s="297">
        <v>1.383982463337069</v>
      </c>
      <c r="O28" s="297">
        <v>2.3182258502019648</v>
      </c>
      <c r="P28" s="297">
        <v>3.6471403075493112</v>
      </c>
      <c r="Q28" s="297">
        <v>3.8527240656598409</v>
      </c>
      <c r="R28" s="297">
        <v>3.6735015090998648</v>
      </c>
      <c r="S28" s="297">
        <v>3.5512980371162448</v>
      </c>
      <c r="T28" s="297">
        <v>4.1196968596626631</v>
      </c>
      <c r="U28" s="297">
        <v>4.9713598876184406</v>
      </c>
      <c r="V28" s="297">
        <v>4.0379598447793246</v>
      </c>
      <c r="W28" s="297">
        <v>4.634849816977721</v>
      </c>
      <c r="DA28" s="122" t="s">
        <v>1467</v>
      </c>
    </row>
    <row r="29" spans="1:105" ht="12" customHeight="1" x14ac:dyDescent="0.25">
      <c r="A29" s="18" t="s">
        <v>70</v>
      </c>
      <c r="B29" s="297">
        <v>3.7883861659442899</v>
      </c>
      <c r="C29" s="297">
        <v>3.6401999615259228</v>
      </c>
      <c r="D29" s="297">
        <v>3.2012177474189878</v>
      </c>
      <c r="E29" s="297">
        <v>2.4436779610018848</v>
      </c>
      <c r="F29" s="297">
        <v>2.4059128554471272</v>
      </c>
      <c r="G29" s="297">
        <v>2.254454145981827</v>
      </c>
      <c r="H29" s="297">
        <v>2.5940086922833081</v>
      </c>
      <c r="I29" s="297">
        <v>3.2220876421845328</v>
      </c>
      <c r="J29" s="297">
        <v>1.6680407533472801</v>
      </c>
      <c r="K29" s="297">
        <v>1.7273072463328609</v>
      </c>
      <c r="L29" s="297">
        <v>1.8289667154943501</v>
      </c>
      <c r="M29" s="297">
        <v>0.40165122189247721</v>
      </c>
      <c r="N29" s="297">
        <v>0.15735286766383841</v>
      </c>
      <c r="O29" s="297">
        <v>0.67053269769586787</v>
      </c>
      <c r="P29" s="297">
        <v>0.50448731025493387</v>
      </c>
      <c r="Q29" s="297">
        <v>0.56739013763034096</v>
      </c>
      <c r="R29" s="297">
        <v>0.49455897178992908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1468</v>
      </c>
    </row>
    <row r="30" spans="1:105" ht="12" customHeight="1" x14ac:dyDescent="0.25">
      <c r="A30" s="18" t="s">
        <v>34</v>
      </c>
      <c r="B30" s="297">
        <v>41.107034539035659</v>
      </c>
      <c r="C30" s="297">
        <v>57.21546239038895</v>
      </c>
      <c r="D30" s="297">
        <v>52.992883467882393</v>
      </c>
      <c r="E30" s="297">
        <v>56.035413542497047</v>
      </c>
      <c r="F30" s="297">
        <v>62.889563349861596</v>
      </c>
      <c r="G30" s="297">
        <v>66.384459620863893</v>
      </c>
      <c r="H30" s="297">
        <v>64.57494246990187</v>
      </c>
      <c r="I30" s="297">
        <v>60.771789279872941</v>
      </c>
      <c r="J30" s="297">
        <v>58.003415879706608</v>
      </c>
      <c r="K30" s="297">
        <v>27.328371522944028</v>
      </c>
      <c r="L30" s="297">
        <v>17.008932166583971</v>
      </c>
      <c r="M30" s="297">
        <v>13.68832176650487</v>
      </c>
      <c r="N30" s="297">
        <v>11.907368917442041</v>
      </c>
      <c r="O30" s="297">
        <v>18.463136189138481</v>
      </c>
      <c r="P30" s="297">
        <v>22.705336832984191</v>
      </c>
      <c r="Q30" s="297">
        <v>27.074785525776459</v>
      </c>
      <c r="R30" s="297">
        <v>32.305036261147379</v>
      </c>
      <c r="S30" s="297">
        <v>33.439390634025429</v>
      </c>
      <c r="T30" s="297">
        <v>34.807889995150283</v>
      </c>
      <c r="U30" s="297">
        <v>36.629233538076093</v>
      </c>
      <c r="V30" s="297">
        <v>35.099331942963303</v>
      </c>
      <c r="W30" s="297">
        <v>36.997479103321872</v>
      </c>
      <c r="DA30" s="122" t="s">
        <v>1469</v>
      </c>
    </row>
    <row r="31" spans="1:105" ht="12" customHeight="1" x14ac:dyDescent="0.25">
      <c r="A31" s="18" t="s">
        <v>162</v>
      </c>
      <c r="B31" s="297">
        <v>7.5527070416419662</v>
      </c>
      <c r="C31" s="297">
        <v>8.0523575353554264</v>
      </c>
      <c r="D31" s="297">
        <v>8.4709586745887808</v>
      </c>
      <c r="E31" s="297">
        <v>9.2973990477360751</v>
      </c>
      <c r="F31" s="297">
        <v>11.14737948929732</v>
      </c>
      <c r="G31" s="297">
        <v>12.190424962944601</v>
      </c>
      <c r="H31" s="297">
        <v>9.578450711059336</v>
      </c>
      <c r="I31" s="297">
        <v>6.6447376604618054</v>
      </c>
      <c r="J31" s="297">
        <v>3.596310671767041</v>
      </c>
      <c r="K31" s="297">
        <v>2.8985102648484871</v>
      </c>
      <c r="L31" s="297">
        <v>2.687379273908332</v>
      </c>
      <c r="M31" s="297">
        <v>2.2922977530600299</v>
      </c>
      <c r="N31" s="297">
        <v>0.86044080498741826</v>
      </c>
      <c r="O31" s="297">
        <v>1.3434977630966469</v>
      </c>
      <c r="P31" s="297">
        <v>2.041301706210874</v>
      </c>
      <c r="Q31" s="297">
        <v>2.0293587651923608</v>
      </c>
      <c r="R31" s="297">
        <v>2.9709803495777991</v>
      </c>
      <c r="S31" s="297">
        <v>3.4840396160464562</v>
      </c>
      <c r="T31" s="297">
        <v>4.2990319946074873</v>
      </c>
      <c r="U31" s="297">
        <v>4.8556804889228413</v>
      </c>
      <c r="V31" s="297">
        <v>4.9342266386883411</v>
      </c>
      <c r="W31" s="297">
        <v>5.9540871169848879</v>
      </c>
      <c r="DA31" s="122" t="s">
        <v>1470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2.7031132198346079</v>
      </c>
      <c r="K32" s="297">
        <v>7.3218358974059106</v>
      </c>
      <c r="L32" s="297">
        <v>5.6515931457571016</v>
      </c>
      <c r="M32" s="297">
        <v>7.5039497662915746</v>
      </c>
      <c r="N32" s="297">
        <v>7.4492349428765818</v>
      </c>
      <c r="O32" s="297">
        <v>15.26190883186119</v>
      </c>
      <c r="P32" s="297">
        <v>15.629955143891589</v>
      </c>
      <c r="Q32" s="297">
        <v>18.084213225969389</v>
      </c>
      <c r="R32" s="297">
        <v>20.94266512408036</v>
      </c>
      <c r="S32" s="297">
        <v>27.222150429145469</v>
      </c>
      <c r="T32" s="297">
        <v>25.668756064293699</v>
      </c>
      <c r="U32" s="297">
        <v>27.922589444157929</v>
      </c>
      <c r="V32" s="297">
        <v>28.210962629334929</v>
      </c>
      <c r="W32" s="297">
        <v>27.553540918808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9.0043557013420354</v>
      </c>
      <c r="C33" s="263">
        <f t="shared" si="0"/>
        <v>10.094982179524193</v>
      </c>
      <c r="D33" s="263">
        <f t="shared" si="0"/>
        <v>10.797053492651111</v>
      </c>
      <c r="E33" s="263">
        <f t="shared" si="0"/>
        <v>11.785498010116253</v>
      </c>
      <c r="F33" s="263">
        <f t="shared" si="0"/>
        <v>13.362267272983711</v>
      </c>
      <c r="G33" s="263">
        <f t="shared" si="0"/>
        <v>15.21151434667771</v>
      </c>
      <c r="H33" s="263">
        <f t="shared" si="0"/>
        <v>16.480742665380085</v>
      </c>
      <c r="I33" s="263">
        <f t="shared" si="0"/>
        <v>15.369726879882288</v>
      </c>
      <c r="J33" s="263">
        <f t="shared" si="0"/>
        <v>14.880300339597413</v>
      </c>
      <c r="K33" s="263">
        <f t="shared" si="0"/>
        <v>11.634121401644482</v>
      </c>
      <c r="L33" s="263">
        <f t="shared" si="0"/>
        <v>9.7303372281971008</v>
      </c>
      <c r="M33" s="263">
        <f t="shared" si="0"/>
        <v>8.3432878263613368</v>
      </c>
      <c r="N33" s="263">
        <f t="shared" si="0"/>
        <v>3.6626766027385669</v>
      </c>
      <c r="O33" s="263">
        <f t="shared" si="0"/>
        <v>7.2252265166645326</v>
      </c>
      <c r="P33" s="263">
        <f t="shared" si="0"/>
        <v>8.7099832728490885</v>
      </c>
      <c r="Q33" s="263">
        <f t="shared" si="0"/>
        <v>10.143682880931571</v>
      </c>
      <c r="R33" s="263">
        <f t="shared" si="0"/>
        <v>12.892329909625872</v>
      </c>
      <c r="S33" s="263">
        <f t="shared" si="0"/>
        <v>13.500030492603912</v>
      </c>
      <c r="T33" s="263">
        <f t="shared" si="0"/>
        <v>14.485721196210131</v>
      </c>
      <c r="U33" s="263">
        <f t="shared" si="0"/>
        <v>15.86946261888405</v>
      </c>
      <c r="V33" s="263">
        <f t="shared" si="0"/>
        <v>14.488306579976118</v>
      </c>
      <c r="W33" s="263">
        <f t="shared" si="0"/>
        <v>14.835874459013972</v>
      </c>
      <c r="DA33" s="70"/>
    </row>
    <row r="34" spans="1:105" ht="12" customHeight="1" x14ac:dyDescent="0.25">
      <c r="A34" s="60" t="s">
        <v>1473</v>
      </c>
      <c r="B34" s="264">
        <v>6.3212181034090538</v>
      </c>
      <c r="C34" s="264">
        <v>6.5449302458807201</v>
      </c>
      <c r="D34" s="264">
        <v>7.3328340931797369</v>
      </c>
      <c r="E34" s="264">
        <v>7.8311945368226379</v>
      </c>
      <c r="F34" s="264">
        <v>8.6678764205376773</v>
      </c>
      <c r="G34" s="264">
        <v>10.42011036887749</v>
      </c>
      <c r="H34" s="264">
        <v>12.003803319530389</v>
      </c>
      <c r="I34" s="264">
        <v>11.148147155490371</v>
      </c>
      <c r="J34" s="264">
        <v>10.813549870505909</v>
      </c>
      <c r="K34" s="264">
        <v>9.1193143623492521</v>
      </c>
      <c r="L34" s="264">
        <v>7.644342325428835</v>
      </c>
      <c r="M34" s="264">
        <v>6.5766151413002358</v>
      </c>
      <c r="N34" s="264">
        <v>2.5296615710555148</v>
      </c>
      <c r="O34" s="264">
        <v>5.3159768614918761</v>
      </c>
      <c r="P34" s="264">
        <v>6.3965730474692286</v>
      </c>
      <c r="Q34" s="264">
        <v>7.5020120164968747</v>
      </c>
      <c r="R34" s="264">
        <v>9.7983451642346342</v>
      </c>
      <c r="S34" s="264">
        <v>10.1434597185903</v>
      </c>
      <c r="T34" s="264">
        <v>11.06870251957227</v>
      </c>
      <c r="U34" s="264">
        <v>12.22196068849572</v>
      </c>
      <c r="V34" s="264">
        <v>10.9497383093353</v>
      </c>
      <c r="W34" s="264">
        <v>11.12769189424165</v>
      </c>
      <c r="DA34" s="72" t="s">
        <v>1474</v>
      </c>
    </row>
    <row r="35" spans="1:105" ht="12" customHeight="1" x14ac:dyDescent="0.25">
      <c r="A35" s="60" t="s">
        <v>1475</v>
      </c>
      <c r="B35" s="264">
        <v>2.6831375979329821</v>
      </c>
      <c r="C35" s="264">
        <v>3.550051933643473</v>
      </c>
      <c r="D35" s="264">
        <v>3.4642193994713741</v>
      </c>
      <c r="E35" s="264">
        <v>3.9543034732936162</v>
      </c>
      <c r="F35" s="264">
        <v>4.694390852446034</v>
      </c>
      <c r="G35" s="264">
        <v>4.7914039778002193</v>
      </c>
      <c r="H35" s="264">
        <v>4.4769393458496953</v>
      </c>
      <c r="I35" s="264">
        <v>4.2215797243919173</v>
      </c>
      <c r="J35" s="264">
        <v>4.0667504690915042</v>
      </c>
      <c r="K35" s="264">
        <v>2.5148070392952291</v>
      </c>
      <c r="L35" s="264">
        <v>2.0859949027682658</v>
      </c>
      <c r="M35" s="264">
        <v>1.7666726850611001</v>
      </c>
      <c r="N35" s="264">
        <v>1.1330150316830521</v>
      </c>
      <c r="O35" s="264">
        <v>1.909249655172657</v>
      </c>
      <c r="P35" s="264">
        <v>2.3134102253798599</v>
      </c>
      <c r="Q35" s="264">
        <v>2.6416708644346958</v>
      </c>
      <c r="R35" s="264">
        <v>3.0939847453912379</v>
      </c>
      <c r="S35" s="264">
        <v>3.356570774013611</v>
      </c>
      <c r="T35" s="264">
        <v>3.417018676637861</v>
      </c>
      <c r="U35" s="264">
        <v>3.6475019303883309</v>
      </c>
      <c r="V35" s="264">
        <v>3.538568270640817</v>
      </c>
      <c r="W35" s="264">
        <v>3.708182564772323</v>
      </c>
      <c r="DA35" s="72" t="s">
        <v>1476</v>
      </c>
    </row>
    <row r="36" spans="1:105" ht="12" customHeight="1" x14ac:dyDescent="0.25">
      <c r="A36" s="64" t="s">
        <v>30</v>
      </c>
      <c r="B36" s="231">
        <v>0.45103621423896378</v>
      </c>
      <c r="C36" s="231">
        <v>0.643159477867427</v>
      </c>
      <c r="D36" s="231">
        <v>0.6971926305775894</v>
      </c>
      <c r="E36" s="231">
        <v>1.037241190471327</v>
      </c>
      <c r="F36" s="231">
        <v>1.4220118218631961</v>
      </c>
      <c r="G36" s="231">
        <v>1.305232880922969</v>
      </c>
      <c r="H36" s="231">
        <v>1.246029566153978</v>
      </c>
      <c r="I36" s="231">
        <v>1.211047779537415</v>
      </c>
      <c r="J36" s="231">
        <v>1.135188490198529</v>
      </c>
      <c r="K36" s="231">
        <v>0.73144595380263722</v>
      </c>
      <c r="L36" s="231">
        <v>0.86817508669614785</v>
      </c>
      <c r="M36" s="231">
        <v>0.65140134454805676</v>
      </c>
      <c r="N36" s="231">
        <v>0.24648512396978481</v>
      </c>
      <c r="O36" s="231">
        <v>0.36031608070735671</v>
      </c>
      <c r="P36" s="231">
        <v>0.50140779126707824</v>
      </c>
      <c r="Q36" s="231">
        <v>0.54620539128337808</v>
      </c>
      <c r="R36" s="231">
        <v>0.63668442075102361</v>
      </c>
      <c r="S36" s="231">
        <v>0.60627804806102714</v>
      </c>
      <c r="T36" s="231">
        <v>0.60874273975136173</v>
      </c>
      <c r="U36" s="231">
        <v>0.61991869608683969</v>
      </c>
      <c r="V36" s="231">
        <v>0.59620237016298561</v>
      </c>
      <c r="W36" s="231">
        <v>0.65029783687636178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2.8778535649752759E-2</v>
      </c>
      <c r="C38" s="231">
        <v>1.9217634400972489E-2</v>
      </c>
      <c r="D38" s="231">
        <v>1.798941706049367E-2</v>
      </c>
      <c r="E38" s="231">
        <v>1.7074385415956891E-2</v>
      </c>
      <c r="F38" s="231">
        <v>1.82274339914557E-2</v>
      </c>
      <c r="G38" s="231">
        <v>2.978840217500376E-2</v>
      </c>
      <c r="H38" s="231">
        <v>1.9140514136643739E-2</v>
      </c>
      <c r="I38" s="231">
        <v>1.231118184437161E-2</v>
      </c>
      <c r="J38" s="231">
        <v>4.8271932892538947E-3</v>
      </c>
      <c r="K38" s="231">
        <v>2.060814973052566E-2</v>
      </c>
      <c r="L38" s="231">
        <v>1.814645156052478E-2</v>
      </c>
      <c r="M38" s="231">
        <v>1.376377008266251E-2</v>
      </c>
      <c r="N38" s="231">
        <v>6.1037312559332844E-3</v>
      </c>
      <c r="O38" s="231">
        <v>8.9915243816391065E-3</v>
      </c>
      <c r="P38" s="231">
        <v>1.0222539146177019E-2</v>
      </c>
      <c r="Q38" s="231">
        <v>7.1919235047338869E-3</v>
      </c>
      <c r="R38" s="231">
        <v>1.38248192623689E-2</v>
      </c>
      <c r="S38" s="231">
        <v>1.102150739523928E-2</v>
      </c>
      <c r="T38" s="231">
        <v>2.050903874558636E-2</v>
      </c>
      <c r="U38" s="231">
        <v>1.793369755638901E-2</v>
      </c>
      <c r="V38" s="231">
        <v>1.754390400662436E-2</v>
      </c>
      <c r="W38" s="231">
        <v>1.7438471637465341E-2</v>
      </c>
      <c r="DA38" s="73" t="s">
        <v>1479</v>
      </c>
    </row>
    <row r="39" spans="1:105" ht="12" customHeight="1" x14ac:dyDescent="0.25">
      <c r="A39" s="64" t="s">
        <v>160</v>
      </c>
      <c r="B39" s="231">
        <v>8.1073646488738604E-2</v>
      </c>
      <c r="C39" s="231">
        <v>9.9396259878647475E-2</v>
      </c>
      <c r="D39" s="231">
        <v>0.13244496586964261</v>
      </c>
      <c r="E39" s="231">
        <v>0.15749528353302589</v>
      </c>
      <c r="F39" s="231">
        <v>0.16098513989262961</v>
      </c>
      <c r="G39" s="231">
        <v>0.18572257866774719</v>
      </c>
      <c r="H39" s="231">
        <v>0.1062797210358197</v>
      </c>
      <c r="I39" s="231">
        <v>0.13991580842773041</v>
      </c>
      <c r="J39" s="231">
        <v>0.25730396824946761</v>
      </c>
      <c r="K39" s="231">
        <v>0.17349672906008479</v>
      </c>
      <c r="L39" s="231">
        <v>9.9994579035446146E-2</v>
      </c>
      <c r="M39" s="231">
        <v>0.13498093585447901</v>
      </c>
      <c r="N39" s="231">
        <v>5.6001153977762723E-2</v>
      </c>
      <c r="O39" s="231">
        <v>9.3804167488769574E-2</v>
      </c>
      <c r="P39" s="231">
        <v>0.14757706210315641</v>
      </c>
      <c r="Q39" s="231">
        <v>0.1558957568830851</v>
      </c>
      <c r="R39" s="231">
        <v>0.14864373581194881</v>
      </c>
      <c r="S39" s="231">
        <v>0.14369892210768359</v>
      </c>
      <c r="T39" s="231">
        <v>0.1666984837534648</v>
      </c>
      <c r="U39" s="231">
        <v>0.20115998426317419</v>
      </c>
      <c r="V39" s="231">
        <v>0.16339109563445101</v>
      </c>
      <c r="W39" s="231">
        <v>0.18754351672818839</v>
      </c>
      <c r="DA39" s="73" t="s">
        <v>1480</v>
      </c>
    </row>
    <row r="40" spans="1:105" ht="12" customHeight="1" x14ac:dyDescent="0.25">
      <c r="A40" s="64" t="s">
        <v>70</v>
      </c>
      <c r="B40" s="231">
        <v>0.15329240263256311</v>
      </c>
      <c r="C40" s="231">
        <v>0.14729622950837229</v>
      </c>
      <c r="D40" s="231">
        <v>0.12953335229212071</v>
      </c>
      <c r="E40" s="231">
        <v>9.8880433380753308E-2</v>
      </c>
      <c r="F40" s="231">
        <v>9.7352314674639784E-2</v>
      </c>
      <c r="G40" s="231">
        <v>9.1223723644961577E-2</v>
      </c>
      <c r="H40" s="231">
        <v>0.10496338215582771</v>
      </c>
      <c r="I40" s="231">
        <v>0.13037782700276621</v>
      </c>
      <c r="J40" s="231">
        <v>6.7495224501723988E-2</v>
      </c>
      <c r="K40" s="231">
        <v>6.9893370495138357E-2</v>
      </c>
      <c r="L40" s="231">
        <v>7.4006896306789915E-2</v>
      </c>
      <c r="M40" s="231">
        <v>1.6252324374343621E-2</v>
      </c>
      <c r="N40" s="231">
        <v>6.3670909164829448E-3</v>
      </c>
      <c r="O40" s="231">
        <v>2.7132283714237721E-2</v>
      </c>
      <c r="P40" s="231">
        <v>2.0413460639734409E-2</v>
      </c>
      <c r="Q40" s="231">
        <v>2.2958746447036479E-2</v>
      </c>
      <c r="R40" s="231">
        <v>2.0011722593298871E-2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1481</v>
      </c>
    </row>
    <row r="41" spans="1:105" ht="12" customHeight="1" x14ac:dyDescent="0.25">
      <c r="A41" s="64" t="s">
        <v>34</v>
      </c>
      <c r="B41" s="231">
        <v>1.663345766129904</v>
      </c>
      <c r="C41" s="231">
        <v>2.315153554407936</v>
      </c>
      <c r="D41" s="231">
        <v>2.1442920740880411</v>
      </c>
      <c r="E41" s="231">
        <v>2.2674043242097919</v>
      </c>
      <c r="F41" s="231">
        <v>2.5447490947666078</v>
      </c>
      <c r="G41" s="231">
        <v>2.68616578854233</v>
      </c>
      <c r="H41" s="231">
        <v>2.6129458950242519</v>
      </c>
      <c r="I41" s="231">
        <v>2.4590559628626201</v>
      </c>
      <c r="J41" s="231">
        <v>2.347037126527916</v>
      </c>
      <c r="K41" s="231">
        <v>1.1058090562272991</v>
      </c>
      <c r="L41" s="231">
        <v>0.6882455916106538</v>
      </c>
      <c r="M41" s="231">
        <v>0.55388116197286297</v>
      </c>
      <c r="N41" s="231">
        <v>0.48181708791875932</v>
      </c>
      <c r="O41" s="231">
        <v>0.74708817490885215</v>
      </c>
      <c r="P41" s="231">
        <v>0.91874362413162758</v>
      </c>
      <c r="Q41" s="231">
        <v>1.0955480096821391</v>
      </c>
      <c r="R41" s="231">
        <v>1.307183694767029</v>
      </c>
      <c r="S41" s="231">
        <v>1.353083954043234</v>
      </c>
      <c r="T41" s="231">
        <v>1.40845860326822</v>
      </c>
      <c r="U41" s="231">
        <v>1.482157037241044</v>
      </c>
      <c r="V41" s="231">
        <v>1.4202514444547349</v>
      </c>
      <c r="W41" s="231">
        <v>1.497057642665792</v>
      </c>
      <c r="DA41" s="73" t="s">
        <v>1482</v>
      </c>
    </row>
    <row r="42" spans="1:105" ht="12" customHeight="1" x14ac:dyDescent="0.25">
      <c r="A42" s="64" t="s">
        <v>162</v>
      </c>
      <c r="B42" s="231">
        <v>0.30561103279306001</v>
      </c>
      <c r="C42" s="231">
        <v>0.32582877758011802</v>
      </c>
      <c r="D42" s="231">
        <v>0.34276695958348657</v>
      </c>
      <c r="E42" s="231">
        <v>0.37620785628276038</v>
      </c>
      <c r="F42" s="231">
        <v>0.45106504725750529</v>
      </c>
      <c r="G42" s="231">
        <v>0.49327060384720872</v>
      </c>
      <c r="H42" s="231">
        <v>0.38758026734317358</v>
      </c>
      <c r="I42" s="231">
        <v>0.26887116471701472</v>
      </c>
      <c r="J42" s="231">
        <v>0.1455203031950898</v>
      </c>
      <c r="K42" s="231">
        <v>0.11728466505024859</v>
      </c>
      <c r="L42" s="231">
        <v>0.10874150829332831</v>
      </c>
      <c r="M42" s="231">
        <v>9.2755018818998961E-2</v>
      </c>
      <c r="N42" s="231">
        <v>3.4816682498031708E-2</v>
      </c>
      <c r="O42" s="231">
        <v>5.4362990206206913E-2</v>
      </c>
      <c r="P42" s="231">
        <v>8.2598771438871565E-2</v>
      </c>
      <c r="Q42" s="231">
        <v>8.2115514969485062E-2</v>
      </c>
      <c r="R42" s="231">
        <v>0.1202170781994167</v>
      </c>
      <c r="S42" s="231">
        <v>0.1409773925403591</v>
      </c>
      <c r="T42" s="231">
        <v>0.17395506017095219</v>
      </c>
      <c r="U42" s="231">
        <v>0.19647915918769809</v>
      </c>
      <c r="V42" s="231">
        <v>0.199657432860886</v>
      </c>
      <c r="W42" s="231">
        <v>0.24092483703247339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0.1093781631295251</v>
      </c>
      <c r="K44" s="231">
        <v>0.29626911492929542</v>
      </c>
      <c r="L44" s="231">
        <v>0.228684789265375</v>
      </c>
      <c r="M44" s="231">
        <v>0.30363812940969642</v>
      </c>
      <c r="N44" s="231">
        <v>0.30142416114629728</v>
      </c>
      <c r="O44" s="231">
        <v>0.61755443376559449</v>
      </c>
      <c r="P44" s="231">
        <v>0.63244697665321481</v>
      </c>
      <c r="Q44" s="231">
        <v>0.7317555216648387</v>
      </c>
      <c r="R44" s="231">
        <v>0.84741927400615302</v>
      </c>
      <c r="S44" s="231">
        <v>1.101510949866068</v>
      </c>
      <c r="T44" s="231">
        <v>1.0386547509482751</v>
      </c>
      <c r="U44" s="231">
        <v>1.129853356053186</v>
      </c>
      <c r="V44" s="231">
        <v>1.141522023521135</v>
      </c>
      <c r="W44" s="231">
        <v>1.114920259832042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143.1321501271328</v>
      </c>
      <c r="C48" s="225">
        <v>166.145344541333</v>
      </c>
      <c r="D48" s="225">
        <v>156.74779469750891</v>
      </c>
      <c r="E48" s="225">
        <v>184.16672301787881</v>
      </c>
      <c r="F48" s="225">
        <v>158.7691956231599</v>
      </c>
      <c r="G48" s="225">
        <v>195.85087819395369</v>
      </c>
      <c r="H48" s="225">
        <v>196.70282481205709</v>
      </c>
      <c r="I48" s="225">
        <v>197.143962232273</v>
      </c>
      <c r="J48" s="225">
        <v>160.45118740912679</v>
      </c>
      <c r="K48" s="225">
        <v>134.3970867389194</v>
      </c>
      <c r="L48" s="225">
        <v>91.460565625572372</v>
      </c>
      <c r="M48" s="225">
        <v>104.15876299886099</v>
      </c>
      <c r="N48" s="225">
        <v>167.0104086631201</v>
      </c>
      <c r="O48" s="225">
        <v>116.9193764701991</v>
      </c>
      <c r="P48" s="225">
        <v>170.79331907710881</v>
      </c>
      <c r="Q48" s="225">
        <v>176.63284477188989</v>
      </c>
      <c r="R48" s="225">
        <v>164.26617411865311</v>
      </c>
      <c r="S48" s="225">
        <v>147.0934926744757</v>
      </c>
      <c r="T48" s="225">
        <v>172.2048945097969</v>
      </c>
      <c r="U48" s="225">
        <v>143.84717506843899</v>
      </c>
      <c r="V48" s="225">
        <v>132.26974756064669</v>
      </c>
      <c r="W48" s="225">
        <v>176.14781144300409</v>
      </c>
      <c r="DA48" s="89" t="s">
        <v>1487</v>
      </c>
    </row>
    <row r="49" spans="1:105" ht="12" customHeight="1" x14ac:dyDescent="0.25">
      <c r="A49" s="55" t="s">
        <v>92</v>
      </c>
      <c r="B49" s="261">
        <v>1.02991457553484</v>
      </c>
      <c r="C49" s="261">
        <v>1.195507171857535</v>
      </c>
      <c r="D49" s="261">
        <v>1.127886629932773</v>
      </c>
      <c r="E49" s="261">
        <v>1.325180905870156</v>
      </c>
      <c r="F49" s="261">
        <v>1.1424317218250979</v>
      </c>
      <c r="G49" s="261">
        <v>1.4092548313158051</v>
      </c>
      <c r="H49" s="261">
        <v>1.4153850559983669</v>
      </c>
      <c r="I49" s="261">
        <v>1.41855928246304</v>
      </c>
      <c r="J49" s="261">
        <v>1.1545345782046641</v>
      </c>
      <c r="K49" s="261">
        <v>0.96706098817646213</v>
      </c>
      <c r="L49" s="261">
        <v>0.65810909387390071</v>
      </c>
      <c r="M49" s="261">
        <v>0.74947961088323189</v>
      </c>
      <c r="N49" s="261">
        <v>1.2017317841960959</v>
      </c>
      <c r="O49" s="261">
        <v>0.84129924606153472</v>
      </c>
      <c r="P49" s="261">
        <v>1.2289519060900149</v>
      </c>
      <c r="Q49" s="261">
        <v>1.270970506536063</v>
      </c>
      <c r="R49" s="261">
        <v>1.1819855066928719</v>
      </c>
      <c r="S49" s="261">
        <v>1.0584186148056161</v>
      </c>
      <c r="T49" s="261">
        <v>1.2391089680165031</v>
      </c>
      <c r="U49" s="261">
        <v>1.0350595734140351</v>
      </c>
      <c r="V49" s="261">
        <v>0.95175361226636868</v>
      </c>
      <c r="W49" s="261">
        <v>1.2674804248557261</v>
      </c>
      <c r="DA49" s="67" t="s">
        <v>1488</v>
      </c>
    </row>
    <row r="50" spans="1:105" ht="12" customHeight="1" x14ac:dyDescent="0.25">
      <c r="A50" s="202" t="s">
        <v>93</v>
      </c>
      <c r="B50" s="226">
        <v>1.15313561815649</v>
      </c>
      <c r="C50" s="226">
        <v>1.3385400443668349</v>
      </c>
      <c r="D50" s="226">
        <v>1.2628292453697481</v>
      </c>
      <c r="E50" s="226">
        <v>1.483728203638832</v>
      </c>
      <c r="F50" s="226">
        <v>1.2791145411882769</v>
      </c>
      <c r="G50" s="226">
        <v>1.577860901915545</v>
      </c>
      <c r="H50" s="226">
        <v>1.58472455895729</v>
      </c>
      <c r="I50" s="226">
        <v>1.5882785562338191</v>
      </c>
      <c r="J50" s="226">
        <v>1.292665407545774</v>
      </c>
      <c r="K50" s="226">
        <v>1.0827621017177911</v>
      </c>
      <c r="L50" s="226">
        <v>0.73684658398449432</v>
      </c>
      <c r="M50" s="226">
        <v>0.83914885265383288</v>
      </c>
      <c r="N50" s="226">
        <v>1.345509381792789</v>
      </c>
      <c r="O50" s="226">
        <v>0.94195397288941296</v>
      </c>
      <c r="P50" s="226">
        <v>1.3759861735889809</v>
      </c>
      <c r="Q50" s="226">
        <v>1.42303196355099</v>
      </c>
      <c r="R50" s="226">
        <v>1.3234006200994759</v>
      </c>
      <c r="S50" s="226">
        <v>1.1850499377760499</v>
      </c>
      <c r="T50" s="226">
        <v>1.3873584467478239</v>
      </c>
      <c r="U50" s="226">
        <v>1.15889617388681</v>
      </c>
      <c r="V50" s="226">
        <v>1.0656233206948369</v>
      </c>
      <c r="W50" s="226">
        <v>1.4191243215081719</v>
      </c>
      <c r="DA50" s="174" t="s">
        <v>1489</v>
      </c>
    </row>
    <row r="51" spans="1:105" ht="12" customHeight="1" x14ac:dyDescent="0.25">
      <c r="A51" s="202" t="s">
        <v>94</v>
      </c>
      <c r="B51" s="226">
        <v>1.31706375095642</v>
      </c>
      <c r="C51" s="226">
        <v>1.233540063632482</v>
      </c>
      <c r="D51" s="226">
        <v>1.3095565477039679</v>
      </c>
      <c r="E51" s="226">
        <v>1.4437089130158971</v>
      </c>
      <c r="F51" s="226">
        <v>1.165044892131831</v>
      </c>
      <c r="G51" s="226">
        <v>1.6633104200610971</v>
      </c>
      <c r="H51" s="226">
        <v>2.004085265612523</v>
      </c>
      <c r="I51" s="226">
        <v>1.983391657065402</v>
      </c>
      <c r="J51" s="226">
        <v>1.625196602751958</v>
      </c>
      <c r="K51" s="226">
        <v>1.7563915464923141</v>
      </c>
      <c r="L51" s="226">
        <v>1.201078161618014</v>
      </c>
      <c r="M51" s="226">
        <v>1.3894970800821591</v>
      </c>
      <c r="N51" s="226">
        <v>1.48659601797303</v>
      </c>
      <c r="O51" s="226">
        <v>1.2494704657334239</v>
      </c>
      <c r="P51" s="226">
        <v>1.8045741922687659</v>
      </c>
      <c r="Q51" s="226">
        <v>1.903622432870669</v>
      </c>
      <c r="R51" s="226">
        <v>1.9351381252157249</v>
      </c>
      <c r="S51" s="226">
        <v>1.6733274498543489</v>
      </c>
      <c r="T51" s="226">
        <v>2.077089792260566</v>
      </c>
      <c r="U51" s="226">
        <v>1.780680703208078</v>
      </c>
      <c r="V51" s="226">
        <v>1.5349708717569259</v>
      </c>
      <c r="W51" s="226">
        <v>1.991368329084682</v>
      </c>
      <c r="DA51" s="174" t="s">
        <v>1490</v>
      </c>
    </row>
    <row r="52" spans="1:105" ht="12" customHeight="1" x14ac:dyDescent="0.25">
      <c r="A52" s="202" t="s">
        <v>95</v>
      </c>
      <c r="B52" s="226">
        <v>0.84814939449255888</v>
      </c>
      <c r="C52" s="226">
        <v>0.98451726775098802</v>
      </c>
      <c r="D52" s="226">
        <v>0.92883078359868554</v>
      </c>
      <c r="E52" s="226">
        <v>1.0913054437774119</v>
      </c>
      <c r="F52" s="226">
        <v>0.94080887496117394</v>
      </c>
      <c r="G52" s="226">
        <v>1.1605415247623889</v>
      </c>
      <c r="H52" s="226">
        <v>1.1655898525326009</v>
      </c>
      <c r="I52" s="226">
        <v>1.1682038734601099</v>
      </c>
      <c r="J52" s="226">
        <v>0.95077575042230467</v>
      </c>
      <c r="K52" s="226">
        <v>0.7963885656568177</v>
      </c>
      <c r="L52" s="226">
        <v>0.54196225855851399</v>
      </c>
      <c r="M52" s="226">
        <v>0.61720718713493705</v>
      </c>
      <c r="N52" s="226">
        <v>0.98964332510691966</v>
      </c>
      <c r="O52" s="226">
        <v>0.69282197095189912</v>
      </c>
      <c r="P52" s="226">
        <v>1.012059485098006</v>
      </c>
      <c r="Q52" s="226">
        <v>1.046662403992743</v>
      </c>
      <c r="R52" s="226">
        <v>0.97338198294740663</v>
      </c>
      <c r="S52" s="226">
        <v>0.87162287882066036</v>
      </c>
      <c r="T52" s="226">
        <v>1.020423970976168</v>
      </c>
      <c r="U52" s="226">
        <v>0.85238637388828942</v>
      </c>
      <c r="V52" s="226">
        <v>0.78378272249485081</v>
      </c>
      <c r="W52" s="226">
        <v>1.043788271774186</v>
      </c>
      <c r="DA52" s="174" t="s">
        <v>1491</v>
      </c>
    </row>
    <row r="53" spans="1:105" ht="12" customHeight="1" x14ac:dyDescent="0.25">
      <c r="A53" s="56" t="s">
        <v>96</v>
      </c>
      <c r="B53" s="262">
        <v>1.075675165375624</v>
      </c>
      <c r="C53" s="262">
        <v>1.1708697700524471</v>
      </c>
      <c r="D53" s="262">
        <v>1.1519813778754919</v>
      </c>
      <c r="E53" s="262">
        <v>1.3493332875989239</v>
      </c>
      <c r="F53" s="262">
        <v>1.161524750665915</v>
      </c>
      <c r="G53" s="262">
        <v>1.4725680126051079</v>
      </c>
      <c r="H53" s="262">
        <v>1.5770817013387799</v>
      </c>
      <c r="I53" s="262">
        <v>1.57255969144553</v>
      </c>
      <c r="J53" s="262">
        <v>1.281868806285176</v>
      </c>
      <c r="K53" s="262">
        <v>1.2728503191336289</v>
      </c>
      <c r="L53" s="262">
        <v>0.88708173159929782</v>
      </c>
      <c r="M53" s="262">
        <v>1.001292039255254</v>
      </c>
      <c r="N53" s="262">
        <v>1.202868726404734</v>
      </c>
      <c r="O53" s="262">
        <v>0.95150970258519663</v>
      </c>
      <c r="P53" s="262">
        <v>1.37888375912786</v>
      </c>
      <c r="Q53" s="262">
        <v>1.453100571219478</v>
      </c>
      <c r="R53" s="262">
        <v>1.442919195645501</v>
      </c>
      <c r="S53" s="262">
        <v>1.2522365889538221</v>
      </c>
      <c r="T53" s="262">
        <v>1.5158023041249289</v>
      </c>
      <c r="U53" s="262">
        <v>1.283766964188255</v>
      </c>
      <c r="V53" s="262">
        <v>1.1290661739842309</v>
      </c>
      <c r="W53" s="262">
        <v>1.4714925372750829</v>
      </c>
      <c r="DA53" s="68" t="s">
        <v>1492</v>
      </c>
    </row>
    <row r="54" spans="1:105" ht="12" customHeight="1" x14ac:dyDescent="0.25">
      <c r="A54" s="37" t="s">
        <v>160</v>
      </c>
      <c r="B54" s="228">
        <v>0.1249319364628018</v>
      </c>
      <c r="C54" s="228">
        <v>0.18767132478807069</v>
      </c>
      <c r="D54" s="228">
        <v>0.20321192764201809</v>
      </c>
      <c r="E54" s="228">
        <v>0.27096840048515147</v>
      </c>
      <c r="F54" s="228">
        <v>0.2222534309772545</v>
      </c>
      <c r="G54" s="228">
        <v>0.2576626933223769</v>
      </c>
      <c r="H54" s="228">
        <v>0.14478386154690831</v>
      </c>
      <c r="I54" s="228">
        <v>0.2166554870490415</v>
      </c>
      <c r="J54" s="228">
        <v>0.33316898068355721</v>
      </c>
      <c r="K54" s="228">
        <v>0.18278671228073901</v>
      </c>
      <c r="L54" s="228">
        <v>8.6892442872302605E-2</v>
      </c>
      <c r="M54" s="228">
        <v>0.1381869798276692</v>
      </c>
      <c r="N54" s="228">
        <v>0.30168743795872788</v>
      </c>
      <c r="O54" s="228">
        <v>0.17659107344341879</v>
      </c>
      <c r="P54" s="228">
        <v>0.31414043415585319</v>
      </c>
      <c r="Q54" s="228">
        <v>0.31594781820189238</v>
      </c>
      <c r="R54" s="228">
        <v>0.21286481229298621</v>
      </c>
      <c r="S54" s="228">
        <v>0.1827027346940881</v>
      </c>
      <c r="T54" s="228">
        <v>0.2018499071862733</v>
      </c>
      <c r="U54" s="228">
        <v>0.1806969961462207</v>
      </c>
      <c r="V54" s="228">
        <v>0.15962528493389291</v>
      </c>
      <c r="W54" s="228">
        <v>0.22859543032953791</v>
      </c>
      <c r="DA54" s="69" t="s">
        <v>1493</v>
      </c>
    </row>
    <row r="55" spans="1:105" ht="12" customHeight="1" x14ac:dyDescent="0.25">
      <c r="A55" s="37" t="s">
        <v>162</v>
      </c>
      <c r="B55" s="228">
        <v>0.47093697872017171</v>
      </c>
      <c r="C55" s="228">
        <v>0.61520140111101396</v>
      </c>
      <c r="D55" s="228">
        <v>0.52591152960476006</v>
      </c>
      <c r="E55" s="228">
        <v>0.64726027840389888</v>
      </c>
      <c r="F55" s="228">
        <v>0.62273297034596542</v>
      </c>
      <c r="G55" s="228">
        <v>0.6843402306587667</v>
      </c>
      <c r="H55" s="228">
        <v>0.52799694258150232</v>
      </c>
      <c r="I55" s="228">
        <v>0.41633903845323189</v>
      </c>
      <c r="J55" s="228">
        <v>0.18842636362787829</v>
      </c>
      <c r="K55" s="228">
        <v>0.12356474062435061</v>
      </c>
      <c r="L55" s="228">
        <v>9.4493275419226738E-2</v>
      </c>
      <c r="M55" s="228">
        <v>9.4958120073152241E-2</v>
      </c>
      <c r="N55" s="228">
        <v>0.18756320173731711</v>
      </c>
      <c r="O55" s="228">
        <v>0.1023410691988442</v>
      </c>
      <c r="P55" s="228">
        <v>0.17582416637627471</v>
      </c>
      <c r="Q55" s="228">
        <v>0.166420294649781</v>
      </c>
      <c r="R55" s="228">
        <v>0.17215650323606191</v>
      </c>
      <c r="S55" s="228">
        <v>0.1792425076637949</v>
      </c>
      <c r="T55" s="228">
        <v>0.21063666543013471</v>
      </c>
      <c r="U55" s="228">
        <v>0.1764923277390196</v>
      </c>
      <c r="V55" s="228">
        <v>0.19505576167315131</v>
      </c>
      <c r="W55" s="228">
        <v>0.29366153391659311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0.479806250192651</v>
      </c>
      <c r="C58" s="228">
        <v>0.36799704415336282</v>
      </c>
      <c r="D58" s="228">
        <v>0.42285792062871358</v>
      </c>
      <c r="E58" s="228">
        <v>0.43110460870987333</v>
      </c>
      <c r="F58" s="228">
        <v>0.31653834934269531</v>
      </c>
      <c r="G58" s="228">
        <v>0.53056508862396434</v>
      </c>
      <c r="H58" s="228">
        <v>0.9043008972103691</v>
      </c>
      <c r="I58" s="228">
        <v>0.93956516594325701</v>
      </c>
      <c r="J58" s="228">
        <v>0.76027346197374002</v>
      </c>
      <c r="K58" s="228">
        <v>0.96649886622853987</v>
      </c>
      <c r="L58" s="228">
        <v>0.70569601330776843</v>
      </c>
      <c r="M58" s="228">
        <v>0.76814693935443223</v>
      </c>
      <c r="N58" s="228">
        <v>0.71361808670868931</v>
      </c>
      <c r="O58" s="228">
        <v>0.67257755994293356</v>
      </c>
      <c r="P58" s="228">
        <v>0.88891915859573201</v>
      </c>
      <c r="Q58" s="228">
        <v>0.9707324583678042</v>
      </c>
      <c r="R58" s="228">
        <v>1.0578978801164529</v>
      </c>
      <c r="S58" s="228">
        <v>0.89029134659593867</v>
      </c>
      <c r="T58" s="228">
        <v>1.1033157315085209</v>
      </c>
      <c r="U58" s="228">
        <v>0.92657764030301459</v>
      </c>
      <c r="V58" s="228">
        <v>0.77438512737718668</v>
      </c>
      <c r="W58" s="228">
        <v>0.94923557302895178</v>
      </c>
      <c r="DA58" s="69" t="s">
        <v>1497</v>
      </c>
    </row>
    <row r="59" spans="1:105" ht="12" customHeight="1" x14ac:dyDescent="0.25">
      <c r="A59" s="57" t="s">
        <v>1498</v>
      </c>
      <c r="B59" s="263">
        <v>5.6164477239705386</v>
      </c>
      <c r="C59" s="263">
        <v>5.2602717809096884</v>
      </c>
      <c r="D59" s="263">
        <v>5.5844342283519683</v>
      </c>
      <c r="E59" s="263">
        <v>6.1565096091179337</v>
      </c>
      <c r="F59" s="263">
        <v>4.9681829964461857</v>
      </c>
      <c r="G59" s="263">
        <v>7.0929717838067923</v>
      </c>
      <c r="H59" s="263">
        <v>8.54616196104298</v>
      </c>
      <c r="I59" s="263">
        <v>8.4579167485080404</v>
      </c>
      <c r="J59" s="263">
        <v>6.9304403480108467</v>
      </c>
      <c r="K59" s="263">
        <v>7.4899041876555748</v>
      </c>
      <c r="L59" s="263">
        <v>5.1218422056119763</v>
      </c>
      <c r="M59" s="263">
        <v>5.9253302713889484</v>
      </c>
      <c r="N59" s="263">
        <v>6.3393961116499966</v>
      </c>
      <c r="O59" s="263">
        <v>5.3282049166875138</v>
      </c>
      <c r="P59" s="263">
        <v>7.6953728379084714</v>
      </c>
      <c r="Q59" s="263">
        <v>8.1177512270243124</v>
      </c>
      <c r="R59" s="263">
        <v>8.2521458137800519</v>
      </c>
      <c r="S59" s="263">
        <v>7.1356881095293732</v>
      </c>
      <c r="T59" s="263">
        <v>8.8574803062895189</v>
      </c>
      <c r="U59" s="263">
        <v>7.5934821495077287</v>
      </c>
      <c r="V59" s="263">
        <v>6.5456844080477037</v>
      </c>
      <c r="W59" s="263">
        <v>8.4919322328572342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20.525529306278525</v>
      </c>
      <c r="C60" s="263">
        <f t="shared" si="1"/>
        <v>24.465408776975025</v>
      </c>
      <c r="D60" s="263">
        <f t="shared" si="1"/>
        <v>23.033001795434981</v>
      </c>
      <c r="E60" s="263">
        <f t="shared" si="1"/>
        <v>27.70963778927954</v>
      </c>
      <c r="F60" s="263">
        <f t="shared" si="1"/>
        <v>24.352007910457338</v>
      </c>
      <c r="G60" s="263">
        <f t="shared" si="1"/>
        <v>29.362058313702981</v>
      </c>
      <c r="H60" s="263">
        <f t="shared" si="1"/>
        <v>28.546644822429986</v>
      </c>
      <c r="I60" s="263">
        <f t="shared" si="1"/>
        <v>28.642078140884514</v>
      </c>
      <c r="J60" s="263">
        <f t="shared" si="1"/>
        <v>23.218230860002969</v>
      </c>
      <c r="K60" s="263">
        <f t="shared" si="1"/>
        <v>18.59598375317168</v>
      </c>
      <c r="L60" s="263">
        <f t="shared" si="1"/>
        <v>12.782610738462935</v>
      </c>
      <c r="M60" s="263">
        <f t="shared" si="1"/>
        <v>14.36559077081094</v>
      </c>
      <c r="N60" s="263">
        <f t="shared" si="1"/>
        <v>23.032949527811073</v>
      </c>
      <c r="O60" s="263">
        <f t="shared" si="1"/>
        <v>15.96311746165223</v>
      </c>
      <c r="P60" s="263">
        <f t="shared" si="1"/>
        <v>23.812903740951988</v>
      </c>
      <c r="Q60" s="263">
        <f t="shared" si="1"/>
        <v>24.753036175281061</v>
      </c>
      <c r="R60" s="263">
        <f t="shared" si="1"/>
        <v>22.744919301633061</v>
      </c>
      <c r="S60" s="263">
        <f t="shared" si="1"/>
        <v>20.252801497263178</v>
      </c>
      <c r="T60" s="263">
        <f t="shared" si="1"/>
        <v>23.335185273155236</v>
      </c>
      <c r="U60" s="263">
        <f t="shared" si="1"/>
        <v>19.503234521379863</v>
      </c>
      <c r="V60" s="263">
        <f t="shared" si="1"/>
        <v>18.128893337084602</v>
      </c>
      <c r="W60" s="263">
        <f t="shared" si="1"/>
        <v>24.332098750673623</v>
      </c>
      <c r="DA60" s="70"/>
    </row>
    <row r="61" spans="1:105" ht="12" customHeight="1" x14ac:dyDescent="0.25">
      <c r="A61" s="60" t="s">
        <v>1501</v>
      </c>
      <c r="B61" s="264">
        <v>16.776976956522279</v>
      </c>
      <c r="C61" s="264">
        <v>19.979013270518749</v>
      </c>
      <c r="D61" s="264">
        <v>18.884680363891309</v>
      </c>
      <c r="E61" s="264">
        <v>22.82158108937508</v>
      </c>
      <c r="F61" s="264">
        <v>20.121195118960671</v>
      </c>
      <c r="G61" s="264">
        <v>24.233699639085401</v>
      </c>
      <c r="H61" s="264">
        <v>23.534851557210061</v>
      </c>
      <c r="I61" s="264">
        <v>23.605965929461309</v>
      </c>
      <c r="J61" s="264">
        <v>19.119968500055801</v>
      </c>
      <c r="K61" s="264">
        <v>15.34826485789007</v>
      </c>
      <c r="L61" s="264">
        <v>10.584958347982131</v>
      </c>
      <c r="M61" s="264">
        <v>11.862792084188399</v>
      </c>
      <c r="N61" s="264">
        <v>18.568367289829759</v>
      </c>
      <c r="O61" s="264">
        <v>12.95413090496729</v>
      </c>
      <c r="P61" s="264">
        <v>19.43672912445097</v>
      </c>
      <c r="Q61" s="264">
        <v>20.258381003713868</v>
      </c>
      <c r="R61" s="264">
        <v>18.647673519832018</v>
      </c>
      <c r="S61" s="264">
        <v>16.539969921116018</v>
      </c>
      <c r="T61" s="264">
        <v>19.035659843218031</v>
      </c>
      <c r="U61" s="264">
        <v>15.939910513846201</v>
      </c>
      <c r="V61" s="264">
        <v>14.80276814874173</v>
      </c>
      <c r="W61" s="264">
        <v>19.882485911759531</v>
      </c>
      <c r="DA61" s="72" t="s">
        <v>1502</v>
      </c>
    </row>
    <row r="62" spans="1:105" ht="12" customHeight="1" x14ac:dyDescent="0.25">
      <c r="A62" s="59" t="s">
        <v>30</v>
      </c>
      <c r="B62" s="232">
        <v>7.4201655052139452</v>
      </c>
      <c r="C62" s="232">
        <v>10.40546490256779</v>
      </c>
      <c r="D62" s="232">
        <v>9.9749885674156999</v>
      </c>
      <c r="E62" s="232">
        <v>14.0325424613781</v>
      </c>
      <c r="F62" s="232">
        <v>13.31039333738374</v>
      </c>
      <c r="G62" s="232">
        <v>15.024723452549249</v>
      </c>
      <c r="H62" s="232">
        <v>15.732416260552061</v>
      </c>
      <c r="I62" s="232">
        <v>16.219896291159749</v>
      </c>
      <c r="J62" s="232">
        <v>13.47841645107057</v>
      </c>
      <c r="K62" s="232">
        <v>10.089094072821521</v>
      </c>
      <c r="L62" s="232">
        <v>7.8606415294857266</v>
      </c>
      <c r="M62" s="232">
        <v>8.49959838181789</v>
      </c>
      <c r="N62" s="232">
        <v>13.085103975184881</v>
      </c>
      <c r="O62" s="232">
        <v>8.5705495488171213</v>
      </c>
      <c r="P62" s="232">
        <v>12.785983337709981</v>
      </c>
      <c r="Q62" s="232">
        <v>13.58752552235468</v>
      </c>
      <c r="R62" s="232">
        <v>12.638826416318439</v>
      </c>
      <c r="S62" s="232">
        <v>11.117615239089099</v>
      </c>
      <c r="T62" s="232">
        <v>11.947372035248319</v>
      </c>
      <c r="U62" s="232">
        <v>9.5427612756882052</v>
      </c>
      <c r="V62" s="232">
        <v>9.0351068936637375</v>
      </c>
      <c r="W62" s="232">
        <v>11.794820825989531</v>
      </c>
      <c r="DA62" s="71" t="s">
        <v>1503</v>
      </c>
    </row>
    <row r="63" spans="1:105" ht="12" customHeight="1" x14ac:dyDescent="0.25">
      <c r="A63" s="59" t="s">
        <v>33</v>
      </c>
      <c r="B63" s="297">
        <v>0.47344645679765451</v>
      </c>
      <c r="C63" s="297">
        <v>0.31091576374299768</v>
      </c>
      <c r="D63" s="297">
        <v>0.25738113348134029</v>
      </c>
      <c r="E63" s="297">
        <v>0.2309945271672792</v>
      </c>
      <c r="F63" s="297">
        <v>0.17061343107512819</v>
      </c>
      <c r="G63" s="297">
        <v>0.34289858255506378</v>
      </c>
      <c r="H63" s="297">
        <v>0.24166885282515729</v>
      </c>
      <c r="I63" s="297">
        <v>0.16488704749005911</v>
      </c>
      <c r="J63" s="297">
        <v>5.7314641580799137E-2</v>
      </c>
      <c r="K63" s="297">
        <v>0.28425553551447541</v>
      </c>
      <c r="L63" s="297">
        <v>0.16430182452285191</v>
      </c>
      <c r="M63" s="297">
        <v>0.1795920731534216</v>
      </c>
      <c r="N63" s="297">
        <v>0.32402749843135908</v>
      </c>
      <c r="O63" s="297">
        <v>0.21387417703076109</v>
      </c>
      <c r="P63" s="297">
        <v>0.26067647425623341</v>
      </c>
      <c r="Q63" s="297">
        <v>0.1789078719010585</v>
      </c>
      <c r="R63" s="297">
        <v>0.27443657359787088</v>
      </c>
      <c r="S63" s="297">
        <v>0.20210673793472311</v>
      </c>
      <c r="T63" s="297">
        <v>0.40251669544169622</v>
      </c>
      <c r="U63" s="297">
        <v>0.27606361229511922</v>
      </c>
      <c r="V63" s="297">
        <v>0.26586785958045411</v>
      </c>
      <c r="W63" s="297">
        <v>0.31629145412967091</v>
      </c>
      <c r="DA63" s="122" t="s">
        <v>1504</v>
      </c>
    </row>
    <row r="64" spans="1:105" ht="12" customHeight="1" x14ac:dyDescent="0.25">
      <c r="A64" s="59" t="s">
        <v>160</v>
      </c>
      <c r="B64" s="297">
        <v>1.3337728902161381</v>
      </c>
      <c r="C64" s="297">
        <v>1.608099280513074</v>
      </c>
      <c r="D64" s="297">
        <v>1.8949383031586999</v>
      </c>
      <c r="E64" s="297">
        <v>2.1307091098452289</v>
      </c>
      <c r="F64" s="297">
        <v>1.506861968726158</v>
      </c>
      <c r="G64" s="297">
        <v>2.1378793195924009</v>
      </c>
      <c r="H64" s="297">
        <v>1.3418917630917939</v>
      </c>
      <c r="I64" s="297">
        <v>1.873930938594689</v>
      </c>
      <c r="J64" s="297">
        <v>3.0550433417210332</v>
      </c>
      <c r="K64" s="297">
        <v>2.3931020627210051</v>
      </c>
      <c r="L64" s="297">
        <v>0.90537214524398135</v>
      </c>
      <c r="M64" s="297">
        <v>1.7612547987001499</v>
      </c>
      <c r="N64" s="297">
        <v>2.9729214920864391</v>
      </c>
      <c r="O64" s="297">
        <v>2.2312444778200131</v>
      </c>
      <c r="P64" s="297">
        <v>3.7632400013386902</v>
      </c>
      <c r="Q64" s="297">
        <v>3.8780971577352119</v>
      </c>
      <c r="R64" s="297">
        <v>2.9507277287926281</v>
      </c>
      <c r="S64" s="297">
        <v>2.6350769772621718</v>
      </c>
      <c r="T64" s="297">
        <v>3.2716756571551149</v>
      </c>
      <c r="U64" s="297">
        <v>3.0965701150199889</v>
      </c>
      <c r="V64" s="297">
        <v>2.4760988691248071</v>
      </c>
      <c r="W64" s="297">
        <v>3.4015831691987</v>
      </c>
      <c r="DA64" s="122" t="s">
        <v>1505</v>
      </c>
    </row>
    <row r="65" spans="1:105" ht="12" customHeight="1" x14ac:dyDescent="0.25">
      <c r="A65" s="59" t="s">
        <v>70</v>
      </c>
      <c r="B65" s="297">
        <v>2.5218706665156518</v>
      </c>
      <c r="C65" s="297">
        <v>2.3830570786455358</v>
      </c>
      <c r="D65" s="297">
        <v>1.8532807886143301</v>
      </c>
      <c r="E65" s="297">
        <v>1.3377253938251159</v>
      </c>
      <c r="F65" s="297">
        <v>0.91124249510555222</v>
      </c>
      <c r="G65" s="297">
        <v>1.0500894055841801</v>
      </c>
      <c r="H65" s="297">
        <v>1.325271618785024</v>
      </c>
      <c r="I65" s="297">
        <v>1.7461861277342801</v>
      </c>
      <c r="J65" s="297">
        <v>0.80139003535319475</v>
      </c>
      <c r="K65" s="297">
        <v>0.96406410661790287</v>
      </c>
      <c r="L65" s="297">
        <v>0.67007414920338548</v>
      </c>
      <c r="M65" s="297">
        <v>0.21206316368412009</v>
      </c>
      <c r="N65" s="297">
        <v>0.33800841738362891</v>
      </c>
      <c r="O65" s="297">
        <v>0.64537386588166901</v>
      </c>
      <c r="P65" s="297">
        <v>0.52054669303217116</v>
      </c>
      <c r="Q65" s="297">
        <v>0.57112682937348191</v>
      </c>
      <c r="R65" s="297">
        <v>0.39725283029522879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1506</v>
      </c>
    </row>
    <row r="66" spans="1:105" ht="12" customHeight="1" x14ac:dyDescent="0.25">
      <c r="A66" s="59" t="s">
        <v>162</v>
      </c>
      <c r="B66" s="297">
        <v>5.027721437778891</v>
      </c>
      <c r="C66" s="297">
        <v>5.2714762450493486</v>
      </c>
      <c r="D66" s="297">
        <v>4.904091571221235</v>
      </c>
      <c r="E66" s="297">
        <v>5.0896095971593533</v>
      </c>
      <c r="F66" s="297">
        <v>4.2220838866700916</v>
      </c>
      <c r="G66" s="297">
        <v>5.6781088788045064</v>
      </c>
      <c r="H66" s="297">
        <v>4.8936030619560329</v>
      </c>
      <c r="I66" s="297">
        <v>3.6010655244825349</v>
      </c>
      <c r="J66" s="297">
        <v>1.7278040303302029</v>
      </c>
      <c r="K66" s="297">
        <v>1.6177490802151659</v>
      </c>
      <c r="L66" s="297">
        <v>0.98456869952617798</v>
      </c>
      <c r="M66" s="297">
        <v>1.2102836668328201</v>
      </c>
      <c r="N66" s="297">
        <v>1.8483059067434491</v>
      </c>
      <c r="O66" s="297">
        <v>1.2930888354177279</v>
      </c>
      <c r="P66" s="297">
        <v>2.1062826181138949</v>
      </c>
      <c r="Q66" s="297">
        <v>2.0427236223494409</v>
      </c>
      <c r="R66" s="297">
        <v>2.3864299708278431</v>
      </c>
      <c r="S66" s="297">
        <v>2.5851709668300189</v>
      </c>
      <c r="T66" s="297">
        <v>3.4140954553729022</v>
      </c>
      <c r="U66" s="297">
        <v>3.0245155108428872</v>
      </c>
      <c r="V66" s="297">
        <v>3.0256945263727331</v>
      </c>
      <c r="W66" s="297">
        <v>4.3697904624416317</v>
      </c>
      <c r="DA66" s="122" t="s">
        <v>1507</v>
      </c>
    </row>
    <row r="67" spans="1:105" ht="12" customHeight="1" x14ac:dyDescent="0.25">
      <c r="A67" s="60" t="s">
        <v>1508</v>
      </c>
      <c r="B67" s="264">
        <v>3.748552349756245</v>
      </c>
      <c r="C67" s="264">
        <v>4.4863955064562768</v>
      </c>
      <c r="D67" s="264">
        <v>4.1483214315436712</v>
      </c>
      <c r="E67" s="264">
        <v>4.8880566999044621</v>
      </c>
      <c r="F67" s="264">
        <v>4.2308127914966676</v>
      </c>
      <c r="G67" s="264">
        <v>5.1283586746175782</v>
      </c>
      <c r="H67" s="264">
        <v>5.0117932652199251</v>
      </c>
      <c r="I67" s="264">
        <v>5.0361122114232062</v>
      </c>
      <c r="J67" s="264">
        <v>4.0982623599471681</v>
      </c>
      <c r="K67" s="264">
        <v>3.247718895281611</v>
      </c>
      <c r="L67" s="264">
        <v>2.1976523904808039</v>
      </c>
      <c r="M67" s="264">
        <v>2.5027986866225409</v>
      </c>
      <c r="N67" s="264">
        <v>4.4645822379813156</v>
      </c>
      <c r="O67" s="264">
        <v>3.0089865566849401</v>
      </c>
      <c r="P67" s="264">
        <v>4.376174616501018</v>
      </c>
      <c r="Q67" s="264">
        <v>4.4946551715671923</v>
      </c>
      <c r="R67" s="264">
        <v>4.0972457818010426</v>
      </c>
      <c r="S67" s="264">
        <v>3.712831576147158</v>
      </c>
      <c r="T67" s="264">
        <v>4.299525429937205</v>
      </c>
      <c r="U67" s="264">
        <v>3.5633240075336619</v>
      </c>
      <c r="V67" s="264">
        <v>3.32612518834287</v>
      </c>
      <c r="W67" s="264">
        <v>4.4496128389140939</v>
      </c>
      <c r="DA67" s="72" t="s">
        <v>1509</v>
      </c>
    </row>
    <row r="68" spans="1:105" ht="12" customHeight="1" x14ac:dyDescent="0.25">
      <c r="A68" s="147" t="s">
        <v>30</v>
      </c>
      <c r="B68" s="231">
        <v>0.63013274534005437</v>
      </c>
      <c r="C68" s="231">
        <v>0.81279593802386674</v>
      </c>
      <c r="D68" s="231">
        <v>0.83487181319423898</v>
      </c>
      <c r="E68" s="231">
        <v>1.282171129439712</v>
      </c>
      <c r="F68" s="231">
        <v>1.281586044856807</v>
      </c>
      <c r="G68" s="231">
        <v>1.3970231686351231</v>
      </c>
      <c r="H68" s="231">
        <v>1.3948910417347149</v>
      </c>
      <c r="I68" s="231">
        <v>1.444713332287912</v>
      </c>
      <c r="J68" s="231">
        <v>1.143984686590616</v>
      </c>
      <c r="K68" s="231">
        <v>0.94461754238919449</v>
      </c>
      <c r="L68" s="231">
        <v>0.91464607708373857</v>
      </c>
      <c r="M68" s="231">
        <v>0.92282313718041609</v>
      </c>
      <c r="N68" s="231">
        <v>0.97126081793234598</v>
      </c>
      <c r="O68" s="231">
        <v>0.56785986058371041</v>
      </c>
      <c r="P68" s="231">
        <v>0.94849068469840214</v>
      </c>
      <c r="Q68" s="231">
        <v>0.9293379125014789</v>
      </c>
      <c r="R68" s="231">
        <v>0.84313685164297858</v>
      </c>
      <c r="S68" s="231">
        <v>0.67062738500645658</v>
      </c>
      <c r="T68" s="231">
        <v>0.76596154060998467</v>
      </c>
      <c r="U68" s="231">
        <v>0.605612063994171</v>
      </c>
      <c r="V68" s="231">
        <v>0.56040849549292615</v>
      </c>
      <c r="W68" s="231">
        <v>0.78032123649251417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4.0205857320001329E-2</v>
      </c>
      <c r="C70" s="231">
        <v>2.428637953269483E-2</v>
      </c>
      <c r="D70" s="231">
        <v>2.1541904748992181E-2</v>
      </c>
      <c r="E70" s="231">
        <v>2.1106261720399332E-2</v>
      </c>
      <c r="F70" s="231">
        <v>1.642744784385174E-2</v>
      </c>
      <c r="G70" s="231">
        <v>3.1883266659413233E-2</v>
      </c>
      <c r="H70" s="231">
        <v>2.1427205604607369E-2</v>
      </c>
      <c r="I70" s="231">
        <v>1.468656220448903E-2</v>
      </c>
      <c r="J70" s="231">
        <v>4.8645975974912128E-3</v>
      </c>
      <c r="K70" s="231">
        <v>2.661416014461997E-2</v>
      </c>
      <c r="L70" s="231">
        <v>1.911778048824966E-2</v>
      </c>
      <c r="M70" s="231">
        <v>1.9498770755416409E-2</v>
      </c>
      <c r="N70" s="231">
        <v>2.4051410959809911E-2</v>
      </c>
      <c r="O70" s="231">
        <v>1.417068528212476E-2</v>
      </c>
      <c r="P70" s="231">
        <v>1.933751992487294E-2</v>
      </c>
      <c r="Q70" s="231">
        <v>1.2236655447606361E-2</v>
      </c>
      <c r="R70" s="231">
        <v>1.8307679923528549E-2</v>
      </c>
      <c r="S70" s="231">
        <v>1.219131173714315E-2</v>
      </c>
      <c r="T70" s="231">
        <v>2.580586820701224E-2</v>
      </c>
      <c r="U70" s="231">
        <v>1.751981939039721E-2</v>
      </c>
      <c r="V70" s="231">
        <v>1.6490630264916491E-2</v>
      </c>
      <c r="W70" s="231">
        <v>2.092519608561107E-2</v>
      </c>
      <c r="DA70" s="73" t="s">
        <v>1512</v>
      </c>
    </row>
    <row r="71" spans="1:105" ht="12" customHeight="1" x14ac:dyDescent="0.25">
      <c r="A71" s="147" t="s">
        <v>160</v>
      </c>
      <c r="B71" s="231">
        <v>0.1132662030761268</v>
      </c>
      <c r="C71" s="231">
        <v>0.1256125099050194</v>
      </c>
      <c r="D71" s="231">
        <v>0.15859973837134811</v>
      </c>
      <c r="E71" s="231">
        <v>0.19468558270155739</v>
      </c>
      <c r="F71" s="231">
        <v>0.1450876185019252</v>
      </c>
      <c r="G71" s="231">
        <v>0.19878348847144531</v>
      </c>
      <c r="H71" s="231">
        <v>0.1189768162953924</v>
      </c>
      <c r="I71" s="231">
        <v>0.16691185702895581</v>
      </c>
      <c r="J71" s="231">
        <v>0.2592977307450598</v>
      </c>
      <c r="K71" s="231">
        <v>0.2240603737915029</v>
      </c>
      <c r="L71" s="231">
        <v>0.1053470098899769</v>
      </c>
      <c r="M71" s="231">
        <v>0.19122393855542499</v>
      </c>
      <c r="N71" s="231">
        <v>0.22066940893465289</v>
      </c>
      <c r="O71" s="231">
        <v>0.14783581506484819</v>
      </c>
      <c r="P71" s="231">
        <v>0.2791649254716958</v>
      </c>
      <c r="Q71" s="231">
        <v>0.26524790780470142</v>
      </c>
      <c r="R71" s="231">
        <v>0.19684321988137121</v>
      </c>
      <c r="S71" s="231">
        <v>0.1589508851087777</v>
      </c>
      <c r="T71" s="231">
        <v>0.20975137623046569</v>
      </c>
      <c r="U71" s="231">
        <v>0.1965175659835082</v>
      </c>
      <c r="V71" s="231">
        <v>0.15358167404871581</v>
      </c>
      <c r="W71" s="231">
        <v>0.22504178942443309</v>
      </c>
      <c r="DA71" s="73" t="s">
        <v>1513</v>
      </c>
    </row>
    <row r="72" spans="1:105" ht="12" customHeight="1" x14ac:dyDescent="0.25">
      <c r="A72" s="147" t="s">
        <v>70</v>
      </c>
      <c r="B72" s="231">
        <v>0.21416143418464659</v>
      </c>
      <c r="C72" s="231">
        <v>0.18614633096538799</v>
      </c>
      <c r="D72" s="231">
        <v>0.15511314944287241</v>
      </c>
      <c r="E72" s="231">
        <v>0.12222965893755</v>
      </c>
      <c r="F72" s="231">
        <v>8.7738629175426047E-2</v>
      </c>
      <c r="G72" s="231">
        <v>9.7639017009027024E-2</v>
      </c>
      <c r="H72" s="231">
        <v>0.1175032161807054</v>
      </c>
      <c r="I72" s="231">
        <v>0.15553357025894621</v>
      </c>
      <c r="J72" s="231">
        <v>6.8018222449088103E-2</v>
      </c>
      <c r="K72" s="231">
        <v>9.026299690794326E-2</v>
      </c>
      <c r="L72" s="231">
        <v>7.796827900434701E-2</v>
      </c>
      <c r="M72" s="231">
        <v>2.3024240111157852E-2</v>
      </c>
      <c r="N72" s="231">
        <v>2.5089164943483191E-2</v>
      </c>
      <c r="O72" s="231">
        <v>4.2760608455325401E-2</v>
      </c>
      <c r="P72" s="231">
        <v>3.8615230150925772E-2</v>
      </c>
      <c r="Q72" s="231">
        <v>3.9063022513576802E-2</v>
      </c>
      <c r="R72" s="231">
        <v>2.6500759612374331E-2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1514</v>
      </c>
    </row>
    <row r="73" spans="1:105" ht="12" customHeight="1" x14ac:dyDescent="0.25">
      <c r="A73" s="147" t="s">
        <v>34</v>
      </c>
      <c r="B73" s="231">
        <v>2.3238236775060419</v>
      </c>
      <c r="C73" s="231">
        <v>2.9257866356315581</v>
      </c>
      <c r="D73" s="231">
        <v>2.5677394358411658</v>
      </c>
      <c r="E73" s="231">
        <v>2.8028200094401479</v>
      </c>
      <c r="F73" s="231">
        <v>2.2934513464464241</v>
      </c>
      <c r="G73" s="231">
        <v>2.8750699558955888</v>
      </c>
      <c r="H73" s="231">
        <v>2.925111025059274</v>
      </c>
      <c r="I73" s="231">
        <v>2.933518391608561</v>
      </c>
      <c r="J73" s="231">
        <v>2.3652235331755458</v>
      </c>
      <c r="K73" s="231">
        <v>1.4280845052387789</v>
      </c>
      <c r="L73" s="231">
        <v>0.72508545808707359</v>
      </c>
      <c r="M73" s="231">
        <v>0.78466886167015426</v>
      </c>
      <c r="N73" s="231">
        <v>1.898573233827779</v>
      </c>
      <c r="O73" s="231">
        <v>1.1774145245325369</v>
      </c>
      <c r="P73" s="231">
        <v>1.73794620724338</v>
      </c>
      <c r="Q73" s="231">
        <v>1.8640136414086179</v>
      </c>
      <c r="R73" s="231">
        <v>1.731053421449902</v>
      </c>
      <c r="S73" s="231">
        <v>1.496698019491663</v>
      </c>
      <c r="T73" s="231">
        <v>1.772218461423219</v>
      </c>
      <c r="U73" s="231">
        <v>1.447951462269327</v>
      </c>
      <c r="V73" s="231">
        <v>1.334984587516735</v>
      </c>
      <c r="W73" s="231">
        <v>1.796385909011784</v>
      </c>
      <c r="DA73" s="73" t="s">
        <v>1515</v>
      </c>
    </row>
    <row r="74" spans="1:105" ht="12" customHeight="1" x14ac:dyDescent="0.25">
      <c r="A74" s="147" t="s">
        <v>162</v>
      </c>
      <c r="B74" s="231">
        <v>0.42696243232937309</v>
      </c>
      <c r="C74" s="231">
        <v>0.41176771239775017</v>
      </c>
      <c r="D74" s="231">
        <v>0.41045538994505321</v>
      </c>
      <c r="E74" s="231">
        <v>0.46504405766509521</v>
      </c>
      <c r="F74" s="231">
        <v>0.40652170467223381</v>
      </c>
      <c r="G74" s="231">
        <v>0.52795977794698057</v>
      </c>
      <c r="H74" s="231">
        <v>0.43388396034523152</v>
      </c>
      <c r="I74" s="231">
        <v>0.32074849803434169</v>
      </c>
      <c r="J74" s="231">
        <v>0.14664789141237011</v>
      </c>
      <c r="K74" s="231">
        <v>0.15146594424883431</v>
      </c>
      <c r="L74" s="231">
        <v>0.1145621378691687</v>
      </c>
      <c r="M74" s="231">
        <v>0.131403593456142</v>
      </c>
      <c r="N74" s="231">
        <v>0.1371931862503572</v>
      </c>
      <c r="O74" s="231">
        <v>8.5676331677472017E-2</v>
      </c>
      <c r="P74" s="231">
        <v>0.15624840028776421</v>
      </c>
      <c r="Q74" s="231">
        <v>0.13971495427098959</v>
      </c>
      <c r="R74" s="231">
        <v>0.159198883345083</v>
      </c>
      <c r="S74" s="231">
        <v>0.15594049694976439</v>
      </c>
      <c r="T74" s="231">
        <v>0.2188820944950696</v>
      </c>
      <c r="U74" s="231">
        <v>0.1919447661098331</v>
      </c>
      <c r="V74" s="231">
        <v>0.18767070907980701</v>
      </c>
      <c r="W74" s="231">
        <v>0.28909640486883631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0.1102256979769977</v>
      </c>
      <c r="K76" s="231">
        <v>0.38261337256073802</v>
      </c>
      <c r="L76" s="231">
        <v>0.24092564805824979</v>
      </c>
      <c r="M76" s="231">
        <v>0.43015614489382947</v>
      </c>
      <c r="N76" s="231">
        <v>1.187745015132889</v>
      </c>
      <c r="O76" s="231">
        <v>0.97326873108892198</v>
      </c>
      <c r="P76" s="231">
        <v>1.1963716487239771</v>
      </c>
      <c r="Q76" s="231">
        <v>1.245041077620221</v>
      </c>
      <c r="R76" s="231">
        <v>1.122204965945804</v>
      </c>
      <c r="S76" s="231">
        <v>1.218423477853354</v>
      </c>
      <c r="T76" s="231">
        <v>1.306906088971455</v>
      </c>
      <c r="U76" s="231">
        <v>1.1037783297864261</v>
      </c>
      <c r="V76" s="231">
        <v>1.0729890919397691</v>
      </c>
      <c r="W76" s="231">
        <v>1.3378423030309159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96.750191719133412</v>
      </c>
      <c r="C79" s="263">
        <f t="shared" si="2"/>
        <v>114.34742203813673</v>
      </c>
      <c r="D79" s="263">
        <f t="shared" si="2"/>
        <v>106.44380063097485</v>
      </c>
      <c r="E79" s="263">
        <f t="shared" si="2"/>
        <v>125.00567697478446</v>
      </c>
      <c r="F79" s="263">
        <f t="shared" si="2"/>
        <v>107.84073558857287</v>
      </c>
      <c r="G79" s="263">
        <f t="shared" si="2"/>
        <v>131.77830956340534</v>
      </c>
      <c r="H79" s="263">
        <f t="shared" si="2"/>
        <v>130.38069758394471</v>
      </c>
      <c r="I79" s="263">
        <f t="shared" si="2"/>
        <v>130.8849819062066</v>
      </c>
      <c r="J79" s="263">
        <f t="shared" si="2"/>
        <v>106.55803474941858</v>
      </c>
      <c r="K79" s="263">
        <f t="shared" si="2"/>
        <v>86.42029146576273</v>
      </c>
      <c r="L79" s="263">
        <f t="shared" si="2"/>
        <v>58.531559224815709</v>
      </c>
      <c r="M79" s="263">
        <f t="shared" si="2"/>
        <v>66.750083239764749</v>
      </c>
      <c r="N79" s="263">
        <f t="shared" si="2"/>
        <v>114.88468784819651</v>
      </c>
      <c r="O79" s="263">
        <f t="shared" si="2"/>
        <v>78.473324649873561</v>
      </c>
      <c r="P79" s="263">
        <f t="shared" si="2"/>
        <v>114.07587357864729</v>
      </c>
      <c r="Q79" s="263">
        <f t="shared" si="2"/>
        <v>117.37617606760182</v>
      </c>
      <c r="R79" s="263">
        <f t="shared" si="2"/>
        <v>107.8412903988192</v>
      </c>
      <c r="S79" s="263">
        <f t="shared" si="2"/>
        <v>97.384673575609327</v>
      </c>
      <c r="T79" s="263">
        <f t="shared" si="2"/>
        <v>113.3612530185122</v>
      </c>
      <c r="U79" s="263">
        <f t="shared" si="2"/>
        <v>94.200604849677177</v>
      </c>
      <c r="V79" s="263">
        <f t="shared" si="2"/>
        <v>87.393283652751222</v>
      </c>
      <c r="W79" s="263">
        <f t="shared" si="2"/>
        <v>116.65071613448274</v>
      </c>
      <c r="DA79" s="70"/>
    </row>
    <row r="80" spans="1:105" ht="12" customHeight="1" x14ac:dyDescent="0.25">
      <c r="A80" s="60" t="s">
        <v>1523</v>
      </c>
      <c r="B80" s="264">
        <v>91.19204248165228</v>
      </c>
      <c r="C80" s="264">
        <v>109.1417516527036</v>
      </c>
      <c r="D80" s="264">
        <v>100.9173325904008</v>
      </c>
      <c r="E80" s="264">
        <v>118.9130716713609</v>
      </c>
      <c r="F80" s="264">
        <v>102.924122118548</v>
      </c>
      <c r="G80" s="264">
        <v>124.758962522502</v>
      </c>
      <c r="H80" s="264">
        <v>121.9232444175186</v>
      </c>
      <c r="I80" s="264">
        <v>122.5148579707941</v>
      </c>
      <c r="J80" s="264">
        <v>99.699532074978478</v>
      </c>
      <c r="K80" s="264">
        <v>79.008132162338413</v>
      </c>
      <c r="L80" s="264">
        <v>53.462881521625853</v>
      </c>
      <c r="M80" s="264">
        <v>60.886257642459661</v>
      </c>
      <c r="N80" s="264">
        <v>108.6110943962933</v>
      </c>
      <c r="O80" s="264">
        <v>73.20042627169839</v>
      </c>
      <c r="P80" s="264">
        <v>106.4603783807473</v>
      </c>
      <c r="Q80" s="264">
        <v>109.3426867501495</v>
      </c>
      <c r="R80" s="264">
        <v>99.67480150465758</v>
      </c>
      <c r="S80" s="264">
        <v>90.323053602612333</v>
      </c>
      <c r="T80" s="264">
        <v>104.59571297791101</v>
      </c>
      <c r="U80" s="264">
        <v>86.685942719202345</v>
      </c>
      <c r="V80" s="264">
        <v>80.915543168119356</v>
      </c>
      <c r="W80" s="264">
        <v>108.24692979398969</v>
      </c>
      <c r="DA80" s="72" t="s">
        <v>1524</v>
      </c>
    </row>
    <row r="81" spans="1:105" ht="12" customHeight="1" x14ac:dyDescent="0.25">
      <c r="A81" s="59" t="s">
        <v>30</v>
      </c>
      <c r="B81" s="232">
        <v>15.32940898794358</v>
      </c>
      <c r="C81" s="232">
        <v>19.773105666780062</v>
      </c>
      <c r="D81" s="232">
        <v>20.310151426988561</v>
      </c>
      <c r="E81" s="232">
        <v>31.19172234908697</v>
      </c>
      <c r="F81" s="232">
        <v>31.17748883887786</v>
      </c>
      <c r="G81" s="232">
        <v>33.985758835757188</v>
      </c>
      <c r="H81" s="232">
        <v>33.933890010478272</v>
      </c>
      <c r="I81" s="232">
        <v>35.145930289695869</v>
      </c>
      <c r="J81" s="232">
        <v>27.83002354087834</v>
      </c>
      <c r="K81" s="232">
        <v>22.979965335170231</v>
      </c>
      <c r="L81" s="232">
        <v>22.250841427496859</v>
      </c>
      <c r="M81" s="232">
        <v>22.449766970516059</v>
      </c>
      <c r="N81" s="232">
        <v>23.628123474228751</v>
      </c>
      <c r="O81" s="232">
        <v>13.814479750654201</v>
      </c>
      <c r="P81" s="232">
        <v>23.074188311147001</v>
      </c>
      <c r="Q81" s="232">
        <v>22.608253664152741</v>
      </c>
      <c r="R81" s="232">
        <v>20.5112172430706</v>
      </c>
      <c r="S81" s="232">
        <v>16.314532992141601</v>
      </c>
      <c r="T81" s="232">
        <v>18.633752668589409</v>
      </c>
      <c r="U81" s="232">
        <v>14.73288776952756</v>
      </c>
      <c r="V81" s="232">
        <v>13.63320838546991</v>
      </c>
      <c r="W81" s="232">
        <v>18.983084857328461</v>
      </c>
      <c r="DA81" s="71" t="s">
        <v>1525</v>
      </c>
    </row>
    <row r="82" spans="1:105" ht="12" customHeight="1" x14ac:dyDescent="0.25">
      <c r="A82" s="59" t="s">
        <v>33</v>
      </c>
      <c r="B82" s="297">
        <v>0.9780987182892692</v>
      </c>
      <c r="C82" s="297">
        <v>0.59082129511011183</v>
      </c>
      <c r="D82" s="297">
        <v>0.52405571797164407</v>
      </c>
      <c r="E82" s="297">
        <v>0.51345771269825946</v>
      </c>
      <c r="F82" s="297">
        <v>0.3996349475388995</v>
      </c>
      <c r="G82" s="297">
        <v>0.77563281405103612</v>
      </c>
      <c r="H82" s="297">
        <v>0.52126540099820518</v>
      </c>
      <c r="I82" s="297">
        <v>0.35728395377705779</v>
      </c>
      <c r="J82" s="297">
        <v>0.1183423757695178</v>
      </c>
      <c r="K82" s="297">
        <v>0.64744984091778823</v>
      </c>
      <c r="L82" s="297">
        <v>0.46508339427425471</v>
      </c>
      <c r="M82" s="297">
        <v>0.47435184710267092</v>
      </c>
      <c r="N82" s="297">
        <v>0.58510515136150776</v>
      </c>
      <c r="O82" s="297">
        <v>0.34473407696325131</v>
      </c>
      <c r="P82" s="297">
        <v>0.47042905472388041</v>
      </c>
      <c r="Q82" s="297">
        <v>0.2976844123529509</v>
      </c>
      <c r="R82" s="297">
        <v>0.44537585967966298</v>
      </c>
      <c r="S82" s="297">
        <v>0.29658132369764489</v>
      </c>
      <c r="T82" s="297">
        <v>0.62778630528203938</v>
      </c>
      <c r="U82" s="297">
        <v>0.42620936432270151</v>
      </c>
      <c r="V82" s="297">
        <v>0.4011720033108977</v>
      </c>
      <c r="W82" s="297">
        <v>0.50905288024056339</v>
      </c>
      <c r="DA82" s="122" t="s">
        <v>1526</v>
      </c>
    </row>
    <row r="83" spans="1:105" ht="12" customHeight="1" x14ac:dyDescent="0.25">
      <c r="A83" s="59" t="s">
        <v>160</v>
      </c>
      <c r="B83" s="297">
        <v>2.7554574243374961</v>
      </c>
      <c r="C83" s="297">
        <v>3.0558093553716481</v>
      </c>
      <c r="D83" s="297">
        <v>3.8582985455917131</v>
      </c>
      <c r="E83" s="297">
        <v>4.7361685983764144</v>
      </c>
      <c r="F83" s="297">
        <v>3.529585566772111</v>
      </c>
      <c r="G83" s="297">
        <v>4.8358594555889924</v>
      </c>
      <c r="H83" s="297">
        <v>2.8943810499663112</v>
      </c>
      <c r="I83" s="297">
        <v>4.0605096945933763</v>
      </c>
      <c r="J83" s="297">
        <v>6.3080057236061116</v>
      </c>
      <c r="K83" s="297">
        <v>5.4507770517272593</v>
      </c>
      <c r="L83" s="297">
        <v>2.5628050790931378</v>
      </c>
      <c r="M83" s="297">
        <v>4.6519562490274753</v>
      </c>
      <c r="N83" s="297">
        <v>5.3682841364823206</v>
      </c>
      <c r="O83" s="297">
        <v>3.5964416846359319</v>
      </c>
      <c r="P83" s="297">
        <v>6.791320319871641</v>
      </c>
      <c r="Q83" s="297">
        <v>6.4527572832932742</v>
      </c>
      <c r="R83" s="297">
        <v>4.7886580190922201</v>
      </c>
      <c r="S83" s="297">
        <v>3.8668409868354789</v>
      </c>
      <c r="T83" s="297">
        <v>5.1026782147079981</v>
      </c>
      <c r="U83" s="297">
        <v>4.7807357490217033</v>
      </c>
      <c r="V83" s="297">
        <v>3.7362227434717532</v>
      </c>
      <c r="W83" s="297">
        <v>5.4746522141205833</v>
      </c>
      <c r="DA83" s="122" t="s">
        <v>1527</v>
      </c>
    </row>
    <row r="84" spans="1:105" ht="12" customHeight="1" x14ac:dyDescent="0.25">
      <c r="A84" s="59" t="s">
        <v>70</v>
      </c>
      <c r="B84" s="297">
        <v>5.2099628821691191</v>
      </c>
      <c r="C84" s="297">
        <v>4.5284319218066162</v>
      </c>
      <c r="D84" s="297">
        <v>3.773479357805182</v>
      </c>
      <c r="E84" s="297">
        <v>2.9735138288987062</v>
      </c>
      <c r="F84" s="297">
        <v>2.1344412595885629</v>
      </c>
      <c r="G84" s="297">
        <v>2.375290660548719</v>
      </c>
      <c r="H84" s="297">
        <v>2.8585323831421059</v>
      </c>
      <c r="I84" s="297">
        <v>3.783707048215339</v>
      </c>
      <c r="J84" s="297">
        <v>1.654697614535664</v>
      </c>
      <c r="K84" s="297">
        <v>2.1958522332189552</v>
      </c>
      <c r="L84" s="297">
        <v>1.896755319863167</v>
      </c>
      <c r="M84" s="297">
        <v>0.56011688951362804</v>
      </c>
      <c r="N84" s="297">
        <v>0.61035087198504179</v>
      </c>
      <c r="O84" s="297">
        <v>1.0402488371418639</v>
      </c>
      <c r="P84" s="297">
        <v>0.93940310279806738</v>
      </c>
      <c r="Q84" s="297">
        <v>0.95029666819284941</v>
      </c>
      <c r="R84" s="297">
        <v>0.64469111563156989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1528</v>
      </c>
    </row>
    <row r="85" spans="1:105" ht="12" customHeight="1" x14ac:dyDescent="0.25">
      <c r="A85" s="59" t="s">
        <v>34</v>
      </c>
      <c r="B85" s="297">
        <v>56.532284398477323</v>
      </c>
      <c r="C85" s="297">
        <v>71.176399386849482</v>
      </c>
      <c r="D85" s="297">
        <v>62.466088736967492</v>
      </c>
      <c r="E85" s="297">
        <v>68.18495715710398</v>
      </c>
      <c r="F85" s="297">
        <v>55.79340852165096</v>
      </c>
      <c r="G85" s="297">
        <v>69.942601061127391</v>
      </c>
      <c r="H85" s="297">
        <v>71.159963626518476</v>
      </c>
      <c r="I85" s="297">
        <v>71.364491896630881</v>
      </c>
      <c r="J85" s="297">
        <v>57.539429836153573</v>
      </c>
      <c r="K85" s="297">
        <v>34.741396335999553</v>
      </c>
      <c r="L85" s="297">
        <v>17.639349201300181</v>
      </c>
      <c r="M85" s="297">
        <v>19.088850705821802</v>
      </c>
      <c r="N85" s="297">
        <v>46.187102336988602</v>
      </c>
      <c r="O85" s="297">
        <v>28.64328021100399</v>
      </c>
      <c r="P85" s="297">
        <v>42.279485405097937</v>
      </c>
      <c r="Q85" s="297">
        <v>45.346361825457123</v>
      </c>
      <c r="R85" s="297">
        <v>42.111802748902278</v>
      </c>
      <c r="S85" s="297">
        <v>36.410575774555703</v>
      </c>
      <c r="T85" s="297">
        <v>43.113235761902502</v>
      </c>
      <c r="U85" s="297">
        <v>35.224705149768347</v>
      </c>
      <c r="V85" s="297">
        <v>32.476529566165311</v>
      </c>
      <c r="W85" s="297">
        <v>43.701163767579892</v>
      </c>
      <c r="DA85" s="122" t="s">
        <v>1529</v>
      </c>
    </row>
    <row r="86" spans="1:105" ht="12" customHeight="1" x14ac:dyDescent="0.25">
      <c r="A86" s="59" t="s">
        <v>162</v>
      </c>
      <c r="B86" s="297">
        <v>10.38683007043549</v>
      </c>
      <c r="C86" s="297">
        <v>10.017184026785751</v>
      </c>
      <c r="D86" s="297">
        <v>9.9852588050761533</v>
      </c>
      <c r="E86" s="297">
        <v>11.313252025196601</v>
      </c>
      <c r="F86" s="297">
        <v>9.8895629841196353</v>
      </c>
      <c r="G86" s="297">
        <v>12.843819695428699</v>
      </c>
      <c r="H86" s="297">
        <v>10.5552119464152</v>
      </c>
      <c r="I86" s="297">
        <v>7.8029350878815507</v>
      </c>
      <c r="J86" s="297">
        <v>3.567542746039333</v>
      </c>
      <c r="K86" s="297">
        <v>3.6847528148730411</v>
      </c>
      <c r="L86" s="297">
        <v>2.7869839790375299</v>
      </c>
      <c r="M86" s="297">
        <v>3.1966906044338641</v>
      </c>
      <c r="N86" s="297">
        <v>3.3375355874513399</v>
      </c>
      <c r="O86" s="297">
        <v>2.0842711929879312</v>
      </c>
      <c r="P86" s="297">
        <v>3.8010969108270651</v>
      </c>
      <c r="Q86" s="297">
        <v>3.398883317190621</v>
      </c>
      <c r="R86" s="297">
        <v>3.8728741067149439</v>
      </c>
      <c r="S86" s="297">
        <v>3.7936064634064932</v>
      </c>
      <c r="T86" s="297">
        <v>5.3248036567944323</v>
      </c>
      <c r="U86" s="297">
        <v>4.6694920150593404</v>
      </c>
      <c r="V86" s="297">
        <v>4.5655158787045966</v>
      </c>
      <c r="W86" s="297">
        <v>7.0329260936708433</v>
      </c>
      <c r="DA86" s="122" t="s">
        <v>1530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2.6814902379959502</v>
      </c>
      <c r="K87" s="297">
        <v>9.3079385504315919</v>
      </c>
      <c r="L87" s="297">
        <v>5.861063120560714</v>
      </c>
      <c r="M87" s="297">
        <v>10.464524376044171</v>
      </c>
      <c r="N87" s="297">
        <v>28.89459283779572</v>
      </c>
      <c r="O87" s="297">
        <v>23.676970518311212</v>
      </c>
      <c r="P87" s="297">
        <v>29.104455276281691</v>
      </c>
      <c r="Q87" s="297">
        <v>30.288449579509919</v>
      </c>
      <c r="R87" s="297">
        <v>27.30018241156629</v>
      </c>
      <c r="S87" s="297">
        <v>29.640916061975421</v>
      </c>
      <c r="T87" s="297">
        <v>31.793456370634591</v>
      </c>
      <c r="U87" s="297">
        <v>26.851912671502699</v>
      </c>
      <c r="V87" s="297">
        <v>26.10289459099689</v>
      </c>
      <c r="W87" s="297">
        <v>32.546049981049343</v>
      </c>
      <c r="DA87" s="122" t="s">
        <v>1531</v>
      </c>
    </row>
    <row r="88" spans="1:105" ht="12" customHeight="1" x14ac:dyDescent="0.25">
      <c r="A88" s="60" t="s">
        <v>1532</v>
      </c>
      <c r="B88" s="264">
        <v>5.5581492374811292</v>
      </c>
      <c r="C88" s="264">
        <v>5.2056703854331214</v>
      </c>
      <c r="D88" s="264">
        <v>5.5264680405740449</v>
      </c>
      <c r="E88" s="264">
        <v>6.0926053034235643</v>
      </c>
      <c r="F88" s="264">
        <v>4.916613470024874</v>
      </c>
      <c r="G88" s="264">
        <v>7.0193470409033374</v>
      </c>
      <c r="H88" s="264">
        <v>8.457453166426097</v>
      </c>
      <c r="I88" s="264">
        <v>8.3701239354124972</v>
      </c>
      <c r="J88" s="264">
        <v>6.8585026744400999</v>
      </c>
      <c r="K88" s="264">
        <v>7.4121593034243158</v>
      </c>
      <c r="L88" s="264">
        <v>5.0686777031898549</v>
      </c>
      <c r="M88" s="264">
        <v>5.8638255973050883</v>
      </c>
      <c r="N88" s="264">
        <v>6.2735934519032126</v>
      </c>
      <c r="O88" s="264">
        <v>5.2728983781751753</v>
      </c>
      <c r="P88" s="264">
        <v>7.6154951978999899</v>
      </c>
      <c r="Q88" s="264">
        <v>8.0334893174523163</v>
      </c>
      <c r="R88" s="264">
        <v>8.1664888941616169</v>
      </c>
      <c r="S88" s="264">
        <v>7.0616199729969926</v>
      </c>
      <c r="T88" s="264">
        <v>8.7655400406011914</v>
      </c>
      <c r="U88" s="264">
        <v>7.5146621304748287</v>
      </c>
      <c r="V88" s="264">
        <v>6.4777404846318669</v>
      </c>
      <c r="W88" s="264">
        <v>8.4037863404930455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14.816042873234402</v>
      </c>
      <c r="C89" s="263">
        <f t="shared" si="3"/>
        <v>16.149267627651195</v>
      </c>
      <c r="D89" s="263">
        <f t="shared" si="3"/>
        <v>15.905473458266492</v>
      </c>
      <c r="E89" s="263">
        <f t="shared" si="3"/>
        <v>18.601641890795559</v>
      </c>
      <c r="F89" s="263">
        <f t="shared" si="3"/>
        <v>15.919344346911162</v>
      </c>
      <c r="G89" s="263">
        <f t="shared" si="3"/>
        <v>20.334002842378606</v>
      </c>
      <c r="H89" s="263">
        <f t="shared" si="3"/>
        <v>21.482454010199891</v>
      </c>
      <c r="I89" s="263">
        <f t="shared" si="3"/>
        <v>21.427992376005967</v>
      </c>
      <c r="J89" s="263">
        <f t="shared" si="3"/>
        <v>17.439440306484464</v>
      </c>
      <c r="K89" s="263">
        <f t="shared" si="3"/>
        <v>16.015453811152405</v>
      </c>
      <c r="L89" s="263">
        <f t="shared" si="3"/>
        <v>10.999475627047559</v>
      </c>
      <c r="M89" s="263">
        <f t="shared" si="3"/>
        <v>12.521133946886916</v>
      </c>
      <c r="N89" s="263">
        <f t="shared" si="3"/>
        <v>16.527025939988942</v>
      </c>
      <c r="O89" s="263">
        <f t="shared" si="3"/>
        <v>12.477674083764311</v>
      </c>
      <c r="P89" s="263">
        <f t="shared" si="3"/>
        <v>18.408713403427413</v>
      </c>
      <c r="Q89" s="263">
        <f t="shared" si="3"/>
        <v>19.288493423812831</v>
      </c>
      <c r="R89" s="263">
        <f t="shared" si="3"/>
        <v>18.570993173819851</v>
      </c>
      <c r="S89" s="263">
        <f t="shared" si="3"/>
        <v>16.279674021863304</v>
      </c>
      <c r="T89" s="263">
        <f t="shared" si="3"/>
        <v>19.41119242971395</v>
      </c>
      <c r="U89" s="263">
        <f t="shared" si="3"/>
        <v>16.439063759288786</v>
      </c>
      <c r="V89" s="263">
        <f t="shared" si="3"/>
        <v>14.736689461565984</v>
      </c>
      <c r="W89" s="263">
        <f t="shared" si="3"/>
        <v>19.479810440492663</v>
      </c>
      <c r="DA89" s="70"/>
    </row>
    <row r="90" spans="1:105" ht="12" customHeight="1" x14ac:dyDescent="0.25">
      <c r="A90" s="60" t="s">
        <v>1535</v>
      </c>
      <c r="B90" s="264">
        <v>8.9383650225675471</v>
      </c>
      <c r="C90" s="264">
        <v>10.644332042978251</v>
      </c>
      <c r="D90" s="264">
        <v>10.061298103014421</v>
      </c>
      <c r="E90" s="264">
        <v>12.15878299753259</v>
      </c>
      <c r="F90" s="264">
        <v>10.72008307156049</v>
      </c>
      <c r="G90" s="264">
        <v>12.911125394208691</v>
      </c>
      <c r="H90" s="264">
        <v>12.5387961439921</v>
      </c>
      <c r="I90" s="264">
        <v>12.576684150823111</v>
      </c>
      <c r="J90" s="264">
        <v>10.18665389577542</v>
      </c>
      <c r="K90" s="264">
        <v>8.1771819868616724</v>
      </c>
      <c r="L90" s="264">
        <v>5.6394082025698964</v>
      </c>
      <c r="M90" s="264">
        <v>6.3202069186891663</v>
      </c>
      <c r="N90" s="264">
        <v>9.8927741952389301</v>
      </c>
      <c r="O90" s="264">
        <v>6.9016456825796917</v>
      </c>
      <c r="P90" s="264">
        <v>10.35541624747667</v>
      </c>
      <c r="Q90" s="264">
        <v>10.793172372275739</v>
      </c>
      <c r="R90" s="264">
        <v>9.9350266245151264</v>
      </c>
      <c r="S90" s="264">
        <v>8.8120934421232437</v>
      </c>
      <c r="T90" s="264">
        <v>10.1417362952249</v>
      </c>
      <c r="U90" s="264">
        <v>8.4923963935248672</v>
      </c>
      <c r="V90" s="264">
        <v>7.8865546159346511</v>
      </c>
      <c r="W90" s="264">
        <v>10.592904615409489</v>
      </c>
      <c r="DA90" s="72" t="s">
        <v>1536</v>
      </c>
    </row>
    <row r="91" spans="1:105" ht="12" customHeight="1" x14ac:dyDescent="0.25">
      <c r="A91" s="59" t="s">
        <v>30</v>
      </c>
      <c r="B91" s="232">
        <v>3.9532835972384248</v>
      </c>
      <c r="C91" s="232">
        <v>5.5437784631699198</v>
      </c>
      <c r="D91" s="232">
        <v>5.3144311482669986</v>
      </c>
      <c r="E91" s="232">
        <v>7.4761971146246404</v>
      </c>
      <c r="F91" s="232">
        <v>7.0914536362425249</v>
      </c>
      <c r="G91" s="232">
        <v>8.0048070000958642</v>
      </c>
      <c r="H91" s="232">
        <v>8.3818485051398195</v>
      </c>
      <c r="I91" s="232">
        <v>8.641566001687373</v>
      </c>
      <c r="J91" s="232">
        <v>7.1809722620505791</v>
      </c>
      <c r="K91" s="232">
        <v>5.3752237845712001</v>
      </c>
      <c r="L91" s="232">
        <v>4.1879585031427311</v>
      </c>
      <c r="M91" s="232">
        <v>4.5283791638264974</v>
      </c>
      <c r="N91" s="232">
        <v>6.9714249469111067</v>
      </c>
      <c r="O91" s="232">
        <v>4.5661802188711453</v>
      </c>
      <c r="P91" s="232">
        <v>6.8120607509381026</v>
      </c>
      <c r="Q91" s="232">
        <v>7.2391029198525239</v>
      </c>
      <c r="R91" s="232">
        <v>6.733659124566227</v>
      </c>
      <c r="S91" s="232">
        <v>5.9231948309260369</v>
      </c>
      <c r="T91" s="232">
        <v>6.365269058198785</v>
      </c>
      <c r="U91" s="232">
        <v>5.0841509663135884</v>
      </c>
      <c r="V91" s="232">
        <v>4.813685066312658</v>
      </c>
      <c r="W91" s="232">
        <v>6.2839934865315623</v>
      </c>
      <c r="DA91" s="71" t="s">
        <v>1537</v>
      </c>
    </row>
    <row r="92" spans="1:105" ht="12" customHeight="1" x14ac:dyDescent="0.25">
      <c r="A92" s="59" t="s">
        <v>33</v>
      </c>
      <c r="B92" s="297">
        <v>0.25224074995546247</v>
      </c>
      <c r="C92" s="297">
        <v>0.1656483521916553</v>
      </c>
      <c r="D92" s="297">
        <v>0.13712640405600751</v>
      </c>
      <c r="E92" s="297">
        <v>0.1230682623804792</v>
      </c>
      <c r="F92" s="297">
        <v>9.0898683872203748E-2</v>
      </c>
      <c r="G92" s="297">
        <v>0.18268801969157081</v>
      </c>
      <c r="H92" s="297">
        <v>0.1287552833108371</v>
      </c>
      <c r="I92" s="297">
        <v>8.7847806060591324E-2</v>
      </c>
      <c r="J92" s="297">
        <v>3.0535846172671011E-2</v>
      </c>
      <c r="K92" s="297">
        <v>0.15144443141921529</v>
      </c>
      <c r="L92" s="297">
        <v>8.7536013506185173E-2</v>
      </c>
      <c r="M92" s="297">
        <v>9.5682285859066504E-2</v>
      </c>
      <c r="N92" s="297">
        <v>0.17263396533443739</v>
      </c>
      <c r="O92" s="297">
        <v>0.1139469564842539</v>
      </c>
      <c r="P92" s="297">
        <v>0.13888208142244121</v>
      </c>
      <c r="Q92" s="297">
        <v>9.5317760083155401E-2</v>
      </c>
      <c r="R92" s="297">
        <v>0.14621312747329321</v>
      </c>
      <c r="S92" s="297">
        <v>0.1076775513170537</v>
      </c>
      <c r="T92" s="297">
        <v>0.21445109931660389</v>
      </c>
      <c r="U92" s="297">
        <v>0.1470799740940841</v>
      </c>
      <c r="V92" s="297">
        <v>0.1416479251808809</v>
      </c>
      <c r="W92" s="297">
        <v>0.16851238920195299</v>
      </c>
      <c r="DA92" s="122" t="s">
        <v>1538</v>
      </c>
    </row>
    <row r="93" spans="1:105" ht="12" customHeight="1" x14ac:dyDescent="0.25">
      <c r="A93" s="59" t="s">
        <v>160</v>
      </c>
      <c r="B93" s="297">
        <v>0.71060173598927212</v>
      </c>
      <c r="C93" s="297">
        <v>0.85675616048134939</v>
      </c>
      <c r="D93" s="297">
        <v>1.009577010969934</v>
      </c>
      <c r="E93" s="297">
        <v>1.1351899588383589</v>
      </c>
      <c r="F93" s="297">
        <v>0.80281938456516477</v>
      </c>
      <c r="G93" s="297">
        <v>1.1390100720908649</v>
      </c>
      <c r="H93" s="297">
        <v>0.7149272738691006</v>
      </c>
      <c r="I93" s="297">
        <v>0.99838479838468142</v>
      </c>
      <c r="J93" s="297">
        <v>1.627652742137859</v>
      </c>
      <c r="K93" s="297">
        <v>1.2749865382954979</v>
      </c>
      <c r="L93" s="297">
        <v>0.48236024502076141</v>
      </c>
      <c r="M93" s="297">
        <v>0.93835369323854645</v>
      </c>
      <c r="N93" s="297">
        <v>1.583900219245048</v>
      </c>
      <c r="O93" s="297">
        <v>1.188752756174587</v>
      </c>
      <c r="P93" s="297">
        <v>2.0049626870600119</v>
      </c>
      <c r="Q93" s="297">
        <v>2.0661557847191898</v>
      </c>
      <c r="R93" s="297">
        <v>1.5720759222898431</v>
      </c>
      <c r="S93" s="297">
        <v>1.403904883840027</v>
      </c>
      <c r="T93" s="297">
        <v>1.743069167638823</v>
      </c>
      <c r="U93" s="297">
        <v>1.6497771963179779</v>
      </c>
      <c r="V93" s="297">
        <v>1.3192052168611941</v>
      </c>
      <c r="W93" s="297">
        <v>1.812280728507524</v>
      </c>
      <c r="DA93" s="122" t="s">
        <v>1539</v>
      </c>
    </row>
    <row r="94" spans="1:105" ht="12" customHeight="1" x14ac:dyDescent="0.25">
      <c r="A94" s="59" t="s">
        <v>70</v>
      </c>
      <c r="B94" s="297">
        <v>1.34359131656668</v>
      </c>
      <c r="C94" s="297">
        <v>1.269634815244016</v>
      </c>
      <c r="D94" s="297">
        <v>0.98738290103609794</v>
      </c>
      <c r="E94" s="297">
        <v>0.71270753372039042</v>
      </c>
      <c r="F94" s="297">
        <v>0.48548782456079859</v>
      </c>
      <c r="G94" s="297">
        <v>0.55946207935830827</v>
      </c>
      <c r="H94" s="297">
        <v>0.70607246546549796</v>
      </c>
      <c r="I94" s="297">
        <v>0.93032547207290017</v>
      </c>
      <c r="J94" s="297">
        <v>0.42696110747475308</v>
      </c>
      <c r="K94" s="297">
        <v>0.51362989365949252</v>
      </c>
      <c r="L94" s="297">
        <v>0.35699919915773642</v>
      </c>
      <c r="M94" s="297">
        <v>0.1129820926476421</v>
      </c>
      <c r="N94" s="297">
        <v>0.180082658699766</v>
      </c>
      <c r="O94" s="297">
        <v>0.34383948933262942</v>
      </c>
      <c r="P94" s="297">
        <v>0.27733460954675221</v>
      </c>
      <c r="Q94" s="297">
        <v>0.30428247522490759</v>
      </c>
      <c r="R94" s="297">
        <v>0.21164664007280631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1540</v>
      </c>
    </row>
    <row r="95" spans="1:105" ht="12" customHeight="1" x14ac:dyDescent="0.25">
      <c r="A95" s="59" t="s">
        <v>162</v>
      </c>
      <c r="B95" s="297">
        <v>2.6786476228177079</v>
      </c>
      <c r="C95" s="297">
        <v>2.8085142518913049</v>
      </c>
      <c r="D95" s="297">
        <v>2.6127806386853818</v>
      </c>
      <c r="E95" s="297">
        <v>2.7116201279687249</v>
      </c>
      <c r="F95" s="297">
        <v>2.249423542319799</v>
      </c>
      <c r="G95" s="297">
        <v>3.0251582229720761</v>
      </c>
      <c r="H95" s="297">
        <v>2.6071926162068451</v>
      </c>
      <c r="I95" s="297">
        <v>1.918560072617562</v>
      </c>
      <c r="J95" s="297">
        <v>0.9205319379395559</v>
      </c>
      <c r="K95" s="297">
        <v>0.86189733891626585</v>
      </c>
      <c r="L95" s="297">
        <v>0.52455424174248055</v>
      </c>
      <c r="M95" s="297">
        <v>0.64480968311741327</v>
      </c>
      <c r="N95" s="297">
        <v>0.98473240504857096</v>
      </c>
      <c r="O95" s="297">
        <v>0.68892626171707627</v>
      </c>
      <c r="P95" s="297">
        <v>1.1221761185093659</v>
      </c>
      <c r="Q95" s="297">
        <v>1.0883134323959629</v>
      </c>
      <c r="R95" s="297">
        <v>1.2714318101129569</v>
      </c>
      <c r="S95" s="297">
        <v>1.377316176040126</v>
      </c>
      <c r="T95" s="297">
        <v>1.81894697007069</v>
      </c>
      <c r="U95" s="297">
        <v>1.611388256799217</v>
      </c>
      <c r="V95" s="297">
        <v>1.6120164075799179</v>
      </c>
      <c r="W95" s="297">
        <v>2.3281180111684501</v>
      </c>
      <c r="DA95" s="122" t="s">
        <v>1541</v>
      </c>
    </row>
    <row r="96" spans="1:105" ht="12" customHeight="1" x14ac:dyDescent="0.25">
      <c r="A96" s="61" t="s">
        <v>1542</v>
      </c>
      <c r="B96" s="265">
        <v>5.8776778506668554</v>
      </c>
      <c r="C96" s="265">
        <v>5.5049355846729444</v>
      </c>
      <c r="D96" s="265">
        <v>5.8441753552520721</v>
      </c>
      <c r="E96" s="265">
        <v>6.4428588932629696</v>
      </c>
      <c r="F96" s="265">
        <v>5.199261275350672</v>
      </c>
      <c r="G96" s="265">
        <v>7.4228774481699151</v>
      </c>
      <c r="H96" s="265">
        <v>8.9436578662077917</v>
      </c>
      <c r="I96" s="265">
        <v>8.8513082251828568</v>
      </c>
      <c r="J96" s="265">
        <v>7.2527864107090432</v>
      </c>
      <c r="K96" s="265">
        <v>7.8382718242907332</v>
      </c>
      <c r="L96" s="265">
        <v>5.3600674244776627</v>
      </c>
      <c r="M96" s="265">
        <v>6.20092702819775</v>
      </c>
      <c r="N96" s="265">
        <v>6.6342517447500118</v>
      </c>
      <c r="O96" s="265">
        <v>5.5760284011846197</v>
      </c>
      <c r="P96" s="265">
        <v>8.0532971559507445</v>
      </c>
      <c r="Q96" s="265">
        <v>8.4953210515370916</v>
      </c>
      <c r="R96" s="265">
        <v>8.6359665493047242</v>
      </c>
      <c r="S96" s="265">
        <v>7.4675805797400603</v>
      </c>
      <c r="T96" s="265">
        <v>9.2694561344890491</v>
      </c>
      <c r="U96" s="265">
        <v>7.9466673657639193</v>
      </c>
      <c r="V96" s="265">
        <v>6.8501348456313318</v>
      </c>
      <c r="W96" s="265">
        <v>8.8869058250831721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44.750157955412362</v>
      </c>
      <c r="C99" s="225">
        <v>45.810185425346319</v>
      </c>
      <c r="D99" s="225">
        <v>40.095464417412437</v>
      </c>
      <c r="E99" s="225">
        <v>34.17178935332047</v>
      </c>
      <c r="F99" s="225">
        <v>33.424125014274942</v>
      </c>
      <c r="G99" s="225">
        <v>33.687317133016307</v>
      </c>
      <c r="H99" s="225">
        <v>32.225693653574297</v>
      </c>
      <c r="I99" s="225">
        <v>31.61421777366531</v>
      </c>
      <c r="J99" s="225">
        <v>31.73032872559623</v>
      </c>
      <c r="K99" s="225">
        <v>18.857124074943339</v>
      </c>
      <c r="L99" s="225">
        <v>27.4884652439526</v>
      </c>
      <c r="M99" s="225">
        <v>25.968268186551281</v>
      </c>
      <c r="N99" s="225">
        <v>34.077162154725137</v>
      </c>
      <c r="O99" s="225">
        <v>25.431899575655329</v>
      </c>
      <c r="P99" s="225">
        <v>24.714702654734481</v>
      </c>
      <c r="Q99" s="225">
        <v>11.87886508900834</v>
      </c>
      <c r="R99" s="225">
        <v>12.26557974000664</v>
      </c>
      <c r="S99" s="225">
        <v>19.728595627650929</v>
      </c>
      <c r="T99" s="225">
        <v>27.857986283080049</v>
      </c>
      <c r="U99" s="225">
        <v>27.580210545129969</v>
      </c>
      <c r="V99" s="225">
        <v>27.241390469607751</v>
      </c>
      <c r="W99" s="225">
        <v>28.027673789370649</v>
      </c>
      <c r="DA99" s="89" t="s">
        <v>1544</v>
      </c>
    </row>
    <row r="100" spans="1:105" ht="12" customHeight="1" x14ac:dyDescent="0.25">
      <c r="A100" s="55" t="s">
        <v>92</v>
      </c>
      <c r="B100" s="261">
        <v>0.37993364018583808</v>
      </c>
      <c r="C100" s="261">
        <v>0.38893338708589409</v>
      </c>
      <c r="D100" s="261">
        <v>0.34041479286458293</v>
      </c>
      <c r="E100" s="261">
        <v>0.29012215629711807</v>
      </c>
      <c r="F100" s="261">
        <v>0.28377440587697861</v>
      </c>
      <c r="G100" s="261">
        <v>0.2860089351904439</v>
      </c>
      <c r="H100" s="261">
        <v>0.27359959510109633</v>
      </c>
      <c r="I100" s="261">
        <v>0.2684080993039944</v>
      </c>
      <c r="J100" s="261">
        <v>0.2693938937379467</v>
      </c>
      <c r="K100" s="261">
        <v>0.1600990056912987</v>
      </c>
      <c r="L100" s="261">
        <v>0.23338001786715951</v>
      </c>
      <c r="M100" s="261">
        <v>0.22047338181928031</v>
      </c>
      <c r="N100" s="261">
        <v>0.28931876123342992</v>
      </c>
      <c r="O100" s="261">
        <v>0.21591955479262559</v>
      </c>
      <c r="P100" s="261">
        <v>0.20983047601925289</v>
      </c>
      <c r="Q100" s="261">
        <v>0.10085283853109731</v>
      </c>
      <c r="R100" s="261">
        <v>0.104136087390532</v>
      </c>
      <c r="S100" s="261">
        <v>0.16749789263313219</v>
      </c>
      <c r="T100" s="261">
        <v>0.23651729111818129</v>
      </c>
      <c r="U100" s="261">
        <v>0.23415894531336881</v>
      </c>
      <c r="V100" s="261">
        <v>0.2312823265360035</v>
      </c>
      <c r="W100" s="261">
        <v>0.23795795624445351</v>
      </c>
      <c r="DA100" s="67" t="s">
        <v>1545</v>
      </c>
    </row>
    <row r="101" spans="1:105" ht="12" customHeight="1" x14ac:dyDescent="0.25">
      <c r="A101" s="202" t="s">
        <v>93</v>
      </c>
      <c r="B101" s="226">
        <v>0.42597757769123418</v>
      </c>
      <c r="C101" s="226">
        <v>0.43606799869855772</v>
      </c>
      <c r="D101" s="226">
        <v>0.38166946418271752</v>
      </c>
      <c r="E101" s="226">
        <v>0.32528189215767861</v>
      </c>
      <c r="F101" s="226">
        <v>0.31816486154560381</v>
      </c>
      <c r="G101" s="226">
        <v>0.32067019217061632</v>
      </c>
      <c r="H101" s="226">
        <v>0.3067569713528403</v>
      </c>
      <c r="I101" s="226">
        <v>0.30093632119098029</v>
      </c>
      <c r="J101" s="226">
        <v>0.30204158348065591</v>
      </c>
      <c r="K101" s="226">
        <v>0.17950131133899169</v>
      </c>
      <c r="L101" s="226">
        <v>0.26166320687992389</v>
      </c>
      <c r="M101" s="226">
        <v>0.2471924230948169</v>
      </c>
      <c r="N101" s="226">
        <v>0.32438113411216402</v>
      </c>
      <c r="O101" s="226">
        <v>0.24208672041186829</v>
      </c>
      <c r="P101" s="226">
        <v>0.23525970971341151</v>
      </c>
      <c r="Q101" s="226">
        <v>0.1130751355414286</v>
      </c>
      <c r="R101" s="226">
        <v>0.11675627942596439</v>
      </c>
      <c r="S101" s="226">
        <v>0.1877968650982004</v>
      </c>
      <c r="T101" s="226">
        <v>0.26518068445672432</v>
      </c>
      <c r="U101" s="226">
        <v>0.26253653209158773</v>
      </c>
      <c r="V101" s="226">
        <v>0.25931129755293558</v>
      </c>
      <c r="W101" s="226">
        <v>0.26679594295411202</v>
      </c>
      <c r="DA101" s="174" t="s">
        <v>1546</v>
      </c>
    </row>
    <row r="102" spans="1:105" ht="12" customHeight="1" x14ac:dyDescent="0.25">
      <c r="A102" s="202" t="s">
        <v>94</v>
      </c>
      <c r="B102" s="226">
        <v>0.74450819381672206</v>
      </c>
      <c r="C102" s="226">
        <v>0.63460255210886807</v>
      </c>
      <c r="D102" s="226">
        <v>0.60766149079379317</v>
      </c>
      <c r="E102" s="226">
        <v>0.48245466128072828</v>
      </c>
      <c r="F102" s="226">
        <v>0.44011720876275012</v>
      </c>
      <c r="G102" s="226">
        <v>0.50655119959037798</v>
      </c>
      <c r="H102" s="226">
        <v>0.56898310963635912</v>
      </c>
      <c r="I102" s="226">
        <v>0.5527879489818508</v>
      </c>
      <c r="J102" s="226">
        <v>0.55949684917798359</v>
      </c>
      <c r="K102" s="226">
        <v>0.40840352703315341</v>
      </c>
      <c r="L102" s="226">
        <v>0.59192422248097121</v>
      </c>
      <c r="M102" s="226">
        <v>0.57107415052131771</v>
      </c>
      <c r="N102" s="226">
        <v>0.57520868572604344</v>
      </c>
      <c r="O102" s="226">
        <v>0.49050676969015838</v>
      </c>
      <c r="P102" s="226">
        <v>0.46413829423707748</v>
      </c>
      <c r="Q102" s="226">
        <v>0.22497343608745829</v>
      </c>
      <c r="R102" s="226">
        <v>0.24879031397612991</v>
      </c>
      <c r="S102" s="226">
        <v>0.39328583150219742</v>
      </c>
      <c r="T102" s="226">
        <v>0.58458536848989084</v>
      </c>
      <c r="U102" s="226">
        <v>0.58794088813103895</v>
      </c>
      <c r="V102" s="226">
        <v>0.55233710104568656</v>
      </c>
      <c r="W102" s="226">
        <v>0.5549558917299916</v>
      </c>
      <c r="DA102" s="174" t="s">
        <v>1547</v>
      </c>
    </row>
    <row r="103" spans="1:105" ht="12" customHeight="1" x14ac:dyDescent="0.25">
      <c r="A103" s="202" t="s">
        <v>95</v>
      </c>
      <c r="B103" s="226">
        <v>0.34100465855854201</v>
      </c>
      <c r="C103" s="226">
        <v>0.34908226815706489</v>
      </c>
      <c r="D103" s="226">
        <v>0.30553501435746461</v>
      </c>
      <c r="E103" s="226">
        <v>0.26039549117044569</v>
      </c>
      <c r="F103" s="226">
        <v>0.25469814764599302</v>
      </c>
      <c r="G103" s="226">
        <v>0.25670372131723879</v>
      </c>
      <c r="H103" s="226">
        <v>0.2455658742499589</v>
      </c>
      <c r="I103" s="226">
        <v>0.2409063125148283</v>
      </c>
      <c r="J103" s="226">
        <v>0.24179109990610639</v>
      </c>
      <c r="K103" s="226">
        <v>0.14369484824934009</v>
      </c>
      <c r="L103" s="226">
        <v>0.20946729873208941</v>
      </c>
      <c r="M103" s="226">
        <v>0.1978831099340308</v>
      </c>
      <c r="N103" s="226">
        <v>0.25967441403906399</v>
      </c>
      <c r="O103" s="226">
        <v>0.1937958797808928</v>
      </c>
      <c r="P103" s="226">
        <v>0.1883307037384809</v>
      </c>
      <c r="Q103" s="226">
        <v>9.0519196328955442E-2</v>
      </c>
      <c r="R103" s="226">
        <v>9.3466035034068834E-2</v>
      </c>
      <c r="S103" s="226">
        <v>0.15033562613381241</v>
      </c>
      <c r="T103" s="226">
        <v>0.21228311886648521</v>
      </c>
      <c r="U103" s="226">
        <v>0.2101664152612458</v>
      </c>
      <c r="V103" s="226">
        <v>0.20758454227021839</v>
      </c>
      <c r="W103" s="226">
        <v>0.21357616972463331</v>
      </c>
      <c r="DA103" s="174" t="s">
        <v>1548</v>
      </c>
    </row>
    <row r="104" spans="1:105" ht="12" customHeight="1" x14ac:dyDescent="0.25">
      <c r="A104" s="56" t="s">
        <v>96</v>
      </c>
      <c r="B104" s="262">
        <v>0.35702214309570102</v>
      </c>
      <c r="C104" s="262">
        <v>0.35367834866285092</v>
      </c>
      <c r="D104" s="262">
        <v>0.3138587515166863</v>
      </c>
      <c r="E104" s="262">
        <v>0.26475698649808882</v>
      </c>
      <c r="F104" s="262">
        <v>0.2576353690279759</v>
      </c>
      <c r="G104" s="262">
        <v>0.26331568411031347</v>
      </c>
      <c r="H104" s="262">
        <v>0.26289885700599303</v>
      </c>
      <c r="I104" s="262">
        <v>0.25734074257686351</v>
      </c>
      <c r="J104" s="262">
        <v>0.25911147371493309</v>
      </c>
      <c r="K104" s="262">
        <v>0.17377880540850779</v>
      </c>
      <c r="L104" s="262">
        <v>0.25669050426918161</v>
      </c>
      <c r="M104" s="262">
        <v>0.24162782969225249</v>
      </c>
      <c r="N104" s="262">
        <v>0.27327633822232322</v>
      </c>
      <c r="O104" s="262">
        <v>0.21932268683944611</v>
      </c>
      <c r="P104" s="262">
        <v>0.20823400013630461</v>
      </c>
      <c r="Q104" s="262">
        <v>0.100831778335469</v>
      </c>
      <c r="R104" s="262">
        <v>0.1089218065209334</v>
      </c>
      <c r="S104" s="262">
        <v>0.1728084920158541</v>
      </c>
      <c r="T104" s="262">
        <v>0.25048778852378922</v>
      </c>
      <c r="U104" s="262">
        <v>0.24887721203011101</v>
      </c>
      <c r="V104" s="262">
        <v>0.2385474617917199</v>
      </c>
      <c r="W104" s="262">
        <v>0.24077769933366991</v>
      </c>
      <c r="DA104" s="68" t="s">
        <v>1549</v>
      </c>
    </row>
    <row r="105" spans="1:105" ht="12" customHeight="1" x14ac:dyDescent="0.25">
      <c r="A105" s="37" t="s">
        <v>160</v>
      </c>
      <c r="B105" s="228">
        <v>4.1465554967488709E-2</v>
      </c>
      <c r="C105" s="228">
        <v>5.6688870052082077E-2</v>
      </c>
      <c r="D105" s="228">
        <v>5.5365341079251743E-2</v>
      </c>
      <c r="E105" s="228">
        <v>5.3167573799587621E-2</v>
      </c>
      <c r="F105" s="228">
        <v>4.9297567421383588E-2</v>
      </c>
      <c r="G105" s="228">
        <v>4.6073680659313443E-2</v>
      </c>
      <c r="H105" s="228">
        <v>2.413540888926944E-2</v>
      </c>
      <c r="I105" s="228">
        <v>3.545447859553226E-2</v>
      </c>
      <c r="J105" s="228">
        <v>6.7345351691016478E-2</v>
      </c>
      <c r="K105" s="228">
        <v>2.4955374585062001E-2</v>
      </c>
      <c r="L105" s="228">
        <v>2.5143641429589851E-2</v>
      </c>
      <c r="M105" s="228">
        <v>3.3346734737171833E-2</v>
      </c>
      <c r="N105" s="228">
        <v>6.8539514348713054E-2</v>
      </c>
      <c r="O105" s="228">
        <v>4.0704186824626419E-2</v>
      </c>
      <c r="P105" s="228">
        <v>4.74403435211996E-2</v>
      </c>
      <c r="Q105" s="228">
        <v>2.1923864735510081E-2</v>
      </c>
      <c r="R105" s="228">
        <v>1.6068550456367851E-2</v>
      </c>
      <c r="S105" s="228">
        <v>2.521295444340536E-2</v>
      </c>
      <c r="T105" s="228">
        <v>3.3355891284259843E-2</v>
      </c>
      <c r="U105" s="228">
        <v>3.5030785086079229E-2</v>
      </c>
      <c r="V105" s="228">
        <v>3.372539841875738E-2</v>
      </c>
      <c r="W105" s="228">
        <v>3.740466254410027E-2</v>
      </c>
      <c r="DA105" s="69" t="s">
        <v>1550</v>
      </c>
    </row>
    <row r="106" spans="1:105" ht="12" customHeight="1" x14ac:dyDescent="0.25">
      <c r="A106" s="37" t="s">
        <v>162</v>
      </c>
      <c r="B106" s="228">
        <v>0.15630641555899241</v>
      </c>
      <c r="C106" s="228">
        <v>0.18583058612083669</v>
      </c>
      <c r="D106" s="228">
        <v>0.1432852468452151</v>
      </c>
      <c r="E106" s="228">
        <v>0.12700100291386821</v>
      </c>
      <c r="F106" s="228">
        <v>0.13812709417426491</v>
      </c>
      <c r="G106" s="228">
        <v>0.1223695710199062</v>
      </c>
      <c r="H106" s="228">
        <v>8.8016868491658157E-2</v>
      </c>
      <c r="I106" s="228">
        <v>6.8131593288395784E-2</v>
      </c>
      <c r="J106" s="228">
        <v>3.808769862171351E-2</v>
      </c>
      <c r="K106" s="228">
        <v>1.686995925092544E-2</v>
      </c>
      <c r="L106" s="228">
        <v>2.7343057187840272E-2</v>
      </c>
      <c r="M106" s="228">
        <v>2.291491749200153E-2</v>
      </c>
      <c r="N106" s="228">
        <v>4.2611952435765973E-2</v>
      </c>
      <c r="O106" s="228">
        <v>2.3589584225708341E-2</v>
      </c>
      <c r="P106" s="228">
        <v>2.6552324837243839E-2</v>
      </c>
      <c r="Q106" s="228">
        <v>1.1548033627546909E-2</v>
      </c>
      <c r="R106" s="228">
        <v>1.299559766990978E-2</v>
      </c>
      <c r="S106" s="228">
        <v>2.4735443547770991E-2</v>
      </c>
      <c r="T106" s="228">
        <v>3.4807911534399667E-2</v>
      </c>
      <c r="U106" s="228">
        <v>3.4215647931216418E-2</v>
      </c>
      <c r="V106" s="228">
        <v>4.1211098097807992E-2</v>
      </c>
      <c r="W106" s="228">
        <v>4.8051313022741932E-2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0.15925017256921989</v>
      </c>
      <c r="C109" s="228">
        <v>0.1111588924899321</v>
      </c>
      <c r="D109" s="228">
        <v>0.1152081635922195</v>
      </c>
      <c r="E109" s="228">
        <v>8.4588409784632987E-2</v>
      </c>
      <c r="F109" s="228">
        <v>7.0210707432327435E-2</v>
      </c>
      <c r="G109" s="228">
        <v>9.4872432431093862E-2</v>
      </c>
      <c r="H109" s="228">
        <v>0.15074657962506541</v>
      </c>
      <c r="I109" s="228">
        <v>0.1537546706929355</v>
      </c>
      <c r="J109" s="228">
        <v>0.1536784234022032</v>
      </c>
      <c r="K109" s="228">
        <v>0.1319534715725203</v>
      </c>
      <c r="L109" s="228">
        <v>0.20420380565175139</v>
      </c>
      <c r="M109" s="228">
        <v>0.18536617746307921</v>
      </c>
      <c r="N109" s="228">
        <v>0.16212487143784421</v>
      </c>
      <c r="O109" s="228">
        <v>0.15502891578911129</v>
      </c>
      <c r="P109" s="228">
        <v>0.1342413317778611</v>
      </c>
      <c r="Q109" s="228">
        <v>6.7359879972411968E-2</v>
      </c>
      <c r="R109" s="228">
        <v>7.9857658394655723E-2</v>
      </c>
      <c r="S109" s="228">
        <v>0.12286009402467769</v>
      </c>
      <c r="T109" s="228">
        <v>0.1823239857051297</v>
      </c>
      <c r="U109" s="228">
        <v>0.17963077901281541</v>
      </c>
      <c r="V109" s="228">
        <v>0.16361096527515451</v>
      </c>
      <c r="W109" s="228">
        <v>0.15532172376682771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33.332225664064282</v>
      </c>
      <c r="C110" s="263">
        <f t="shared" si="4"/>
        <v>35.25931295989551</v>
      </c>
      <c r="D110" s="263">
        <f t="shared" si="4"/>
        <v>30.39549943365725</v>
      </c>
      <c r="E110" s="263">
        <f t="shared" si="4"/>
        <v>26.220394143964146</v>
      </c>
      <c r="F110" s="263">
        <f t="shared" si="4"/>
        <v>25.928671040071901</v>
      </c>
      <c r="G110" s="263">
        <f t="shared" si="4"/>
        <v>25.573241757831255</v>
      </c>
      <c r="H110" s="263">
        <f t="shared" si="4"/>
        <v>23.707877525568122</v>
      </c>
      <c r="I110" s="263">
        <f t="shared" si="4"/>
        <v>23.306241565447312</v>
      </c>
      <c r="J110" s="263">
        <f t="shared" si="4"/>
        <v>23.34974878347186</v>
      </c>
      <c r="K110" s="263">
        <f t="shared" si="4"/>
        <v>13.187891689264539</v>
      </c>
      <c r="L110" s="263">
        <f t="shared" si="4"/>
        <v>19.251351760686745</v>
      </c>
      <c r="M110" s="263">
        <f t="shared" si="4"/>
        <v>18.08250510971174</v>
      </c>
      <c r="N110" s="263">
        <f t="shared" si="4"/>
        <v>25.308104580926042</v>
      </c>
      <c r="O110" s="263">
        <f t="shared" si="4"/>
        <v>18.33248939297863</v>
      </c>
      <c r="P110" s="263">
        <f t="shared" si="4"/>
        <v>17.930761114484103</v>
      </c>
      <c r="Q110" s="263">
        <f t="shared" si="4"/>
        <v>8.6008484518194575</v>
      </c>
      <c r="R110" s="263">
        <f t="shared" si="4"/>
        <v>8.730721536678157</v>
      </c>
      <c r="S110" s="263">
        <f t="shared" si="4"/>
        <v>14.105935882350893</v>
      </c>
      <c r="T110" s="263">
        <f t="shared" si="4"/>
        <v>19.654168125736984</v>
      </c>
      <c r="U110" s="263">
        <f t="shared" si="4"/>
        <v>19.376244033253872</v>
      </c>
      <c r="V110" s="263">
        <f t="shared" si="4"/>
        <v>19.395622972079511</v>
      </c>
      <c r="W110" s="263">
        <f t="shared" si="4"/>
        <v>20.077439388766546</v>
      </c>
      <c r="DA110" s="70"/>
    </row>
    <row r="111" spans="1:105" ht="12" customHeight="1" x14ac:dyDescent="0.25">
      <c r="A111" s="60" t="s">
        <v>1556</v>
      </c>
      <c r="B111" s="264">
        <v>29.590419893916021</v>
      </c>
      <c r="C111" s="264">
        <v>32.069879302948642</v>
      </c>
      <c r="D111" s="264">
        <v>27.341468206824509</v>
      </c>
      <c r="E111" s="264">
        <v>23.795636900984011</v>
      </c>
      <c r="F111" s="264">
        <v>23.7166965783168</v>
      </c>
      <c r="G111" s="264">
        <v>23.027378304286241</v>
      </c>
      <c r="H111" s="264">
        <v>20.848239041484039</v>
      </c>
      <c r="I111" s="264">
        <v>20.527997948590752</v>
      </c>
      <c r="J111" s="264">
        <v>20.537787066970829</v>
      </c>
      <c r="K111" s="264">
        <v>11.135306255426119</v>
      </c>
      <c r="L111" s="264">
        <v>16.276414091008039</v>
      </c>
      <c r="M111" s="264">
        <v>15.21235731369001</v>
      </c>
      <c r="N111" s="264">
        <v>22.41717712416396</v>
      </c>
      <c r="O111" s="264">
        <v>15.867263252599519</v>
      </c>
      <c r="P111" s="264">
        <v>15.59805965874888</v>
      </c>
      <c r="Q111" s="264">
        <v>7.4701598868399248</v>
      </c>
      <c r="R111" s="264">
        <v>7.4803322996967712</v>
      </c>
      <c r="S111" s="264">
        <v>12.12933010976923</v>
      </c>
      <c r="T111" s="264">
        <v>16.716114625283229</v>
      </c>
      <c r="U111" s="264">
        <v>16.42132610758711</v>
      </c>
      <c r="V111" s="264">
        <v>16.61964526098868</v>
      </c>
      <c r="W111" s="264">
        <v>17.28829996075342</v>
      </c>
      <c r="DA111" s="72" t="s">
        <v>1557</v>
      </c>
    </row>
    <row r="112" spans="1:105" ht="12" customHeight="1" x14ac:dyDescent="0.25">
      <c r="A112" s="59" t="s">
        <v>30</v>
      </c>
      <c r="B112" s="232">
        <v>13.08732875717951</v>
      </c>
      <c r="C112" s="232">
        <v>16.702626851388679</v>
      </c>
      <c r="D112" s="232">
        <v>14.44190886603052</v>
      </c>
      <c r="E112" s="232">
        <v>14.63147026934308</v>
      </c>
      <c r="F112" s="232">
        <v>15.68885735933789</v>
      </c>
      <c r="G112" s="232">
        <v>14.2768127034602</v>
      </c>
      <c r="H112" s="232">
        <v>13.93648794014325</v>
      </c>
      <c r="I112" s="232">
        <v>14.104993576040471</v>
      </c>
      <c r="J112" s="232">
        <v>14.47789242284767</v>
      </c>
      <c r="K112" s="232">
        <v>7.3197298444402943</v>
      </c>
      <c r="L112" s="232">
        <v>12.087251772632159</v>
      </c>
      <c r="M112" s="232">
        <v>10.899535850368171</v>
      </c>
      <c r="N112" s="232">
        <v>15.79735519667819</v>
      </c>
      <c r="O112" s="232">
        <v>10.497899620451051</v>
      </c>
      <c r="P112" s="232">
        <v>10.26080723872839</v>
      </c>
      <c r="Q112" s="232">
        <v>5.0103208198078573</v>
      </c>
      <c r="R112" s="232">
        <v>5.0699419083941217</v>
      </c>
      <c r="S112" s="232">
        <v>8.1529305017752964</v>
      </c>
      <c r="T112" s="232">
        <v>10.491553329750619</v>
      </c>
      <c r="U112" s="232">
        <v>9.8309708036822681</v>
      </c>
      <c r="V112" s="232">
        <v>10.14406697172844</v>
      </c>
      <c r="W112" s="232">
        <v>10.2558805437123</v>
      </c>
      <c r="DA112" s="71" t="s">
        <v>1558</v>
      </c>
    </row>
    <row r="113" spans="1:105" ht="12" customHeight="1" x14ac:dyDescent="0.25">
      <c r="A113" s="59" t="s">
        <v>33</v>
      </c>
      <c r="B113" s="297">
        <v>0.8350419441020327</v>
      </c>
      <c r="C113" s="297">
        <v>0.49907524869285658</v>
      </c>
      <c r="D113" s="297">
        <v>0.37263951216098129</v>
      </c>
      <c r="E113" s="297">
        <v>0.2408536846356415</v>
      </c>
      <c r="F113" s="297">
        <v>0.2011007275199761</v>
      </c>
      <c r="G113" s="297">
        <v>0.32582954720474461</v>
      </c>
      <c r="H113" s="297">
        <v>0.21408123184174349</v>
      </c>
      <c r="I113" s="297">
        <v>0.1433875225754154</v>
      </c>
      <c r="J113" s="297">
        <v>6.1564740789335999E-2</v>
      </c>
      <c r="K113" s="297">
        <v>0.2062299857385293</v>
      </c>
      <c r="L113" s="297">
        <v>0.25264573028309423</v>
      </c>
      <c r="M113" s="297">
        <v>0.23030149800548549</v>
      </c>
      <c r="N113" s="297">
        <v>0.39119119694568122</v>
      </c>
      <c r="O113" s="297">
        <v>0.26197032396661019</v>
      </c>
      <c r="P113" s="297">
        <v>0.2091940043536466</v>
      </c>
      <c r="Q113" s="297">
        <v>6.5971234713680951E-2</v>
      </c>
      <c r="R113" s="297">
        <v>0.1100875540060805</v>
      </c>
      <c r="S113" s="297">
        <v>0.14821183796043261</v>
      </c>
      <c r="T113" s="297">
        <v>0.35346897743556982</v>
      </c>
      <c r="U113" s="297">
        <v>0.28440125808728789</v>
      </c>
      <c r="V113" s="297">
        <v>0.29850021753540013</v>
      </c>
      <c r="W113" s="297">
        <v>0.27502303073593481</v>
      </c>
      <c r="DA113" s="122" t="s">
        <v>1559</v>
      </c>
    </row>
    <row r="114" spans="1:105" ht="12" customHeight="1" x14ac:dyDescent="0.25">
      <c r="A114" s="59" t="s">
        <v>160</v>
      </c>
      <c r="B114" s="297">
        <v>2.3524440646784202</v>
      </c>
      <c r="C114" s="297">
        <v>2.5812861293461542</v>
      </c>
      <c r="D114" s="297">
        <v>2.7435145510205361</v>
      </c>
      <c r="E114" s="297">
        <v>2.2216506437891281</v>
      </c>
      <c r="F114" s="297">
        <v>1.776126511690493</v>
      </c>
      <c r="G114" s="297">
        <v>2.0314585306555459</v>
      </c>
      <c r="H114" s="297">
        <v>1.1887085914576561</v>
      </c>
      <c r="I114" s="297">
        <v>1.6295901882694259</v>
      </c>
      <c r="J114" s="297">
        <v>3.2815864541016602</v>
      </c>
      <c r="K114" s="297">
        <v>1.736217391061732</v>
      </c>
      <c r="L114" s="297">
        <v>1.392184216319053</v>
      </c>
      <c r="M114" s="297">
        <v>2.258560811665014</v>
      </c>
      <c r="N114" s="297">
        <v>3.5891420405518342</v>
      </c>
      <c r="O114" s="297">
        <v>2.7330080088123432</v>
      </c>
      <c r="P114" s="297">
        <v>3.0200164685748891</v>
      </c>
      <c r="Q114" s="297">
        <v>1.4300257172412041</v>
      </c>
      <c r="R114" s="297">
        <v>1.1836556401432119</v>
      </c>
      <c r="S114" s="297">
        <v>1.932392783922861</v>
      </c>
      <c r="T114" s="297">
        <v>2.8730133734365109</v>
      </c>
      <c r="U114" s="297">
        <v>3.1900924179957668</v>
      </c>
      <c r="V114" s="297">
        <v>2.780012793721121</v>
      </c>
      <c r="W114" s="297">
        <v>2.9577584227420739</v>
      </c>
      <c r="DA114" s="122" t="s">
        <v>1560</v>
      </c>
    </row>
    <row r="115" spans="1:105" ht="12" customHeight="1" x14ac:dyDescent="0.25">
      <c r="A115" s="59" t="s">
        <v>70</v>
      </c>
      <c r="B115" s="297">
        <v>4.4479534145951858</v>
      </c>
      <c r="C115" s="297">
        <v>3.8252315992488128</v>
      </c>
      <c r="D115" s="297">
        <v>2.6832022985734141</v>
      </c>
      <c r="E115" s="297">
        <v>1.3948213149661299</v>
      </c>
      <c r="F115" s="297">
        <v>1.074074459191618</v>
      </c>
      <c r="G115" s="297">
        <v>0.99781735169771113</v>
      </c>
      <c r="H115" s="297">
        <v>1.173985713747159</v>
      </c>
      <c r="I115" s="297">
        <v>1.5185019479863719</v>
      </c>
      <c r="J115" s="297">
        <v>0.86081616209922618</v>
      </c>
      <c r="K115" s="297">
        <v>0.69943730945817739</v>
      </c>
      <c r="L115" s="297">
        <v>1.030368185264835</v>
      </c>
      <c r="M115" s="297">
        <v>0.27194109077695039</v>
      </c>
      <c r="N115" s="297">
        <v>0.40807004965360189</v>
      </c>
      <c r="O115" s="297">
        <v>0.79050590899661377</v>
      </c>
      <c r="P115" s="297">
        <v>0.41774098517770009</v>
      </c>
      <c r="Q115" s="297">
        <v>0.2105996886079749</v>
      </c>
      <c r="R115" s="297">
        <v>0.159354097144775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8.8676517133608677</v>
      </c>
      <c r="C116" s="297">
        <v>8.4616594742721247</v>
      </c>
      <c r="D116" s="297">
        <v>7.1002029790390591</v>
      </c>
      <c r="E116" s="297">
        <v>5.306840988250034</v>
      </c>
      <c r="F116" s="297">
        <v>4.9765375205768256</v>
      </c>
      <c r="G116" s="297">
        <v>5.395460171268037</v>
      </c>
      <c r="H116" s="297">
        <v>4.3349755642942291</v>
      </c>
      <c r="I116" s="297">
        <v>3.1315247137190649</v>
      </c>
      <c r="J116" s="297">
        <v>1.855927287132934</v>
      </c>
      <c r="K116" s="297">
        <v>1.1736917247273899</v>
      </c>
      <c r="L116" s="297">
        <v>1.5139641865089</v>
      </c>
      <c r="M116" s="297">
        <v>1.5520180628743969</v>
      </c>
      <c r="N116" s="297">
        <v>2.231418640334653</v>
      </c>
      <c r="O116" s="297">
        <v>1.583879390372906</v>
      </c>
      <c r="P116" s="297">
        <v>1.690300961914257</v>
      </c>
      <c r="Q116" s="297">
        <v>0.75324242646920803</v>
      </c>
      <c r="R116" s="297">
        <v>0.95729310000858192</v>
      </c>
      <c r="S116" s="297">
        <v>1.8957949861106429</v>
      </c>
      <c r="T116" s="297">
        <v>2.998078944660532</v>
      </c>
      <c r="U116" s="297">
        <v>3.1158616278217881</v>
      </c>
      <c r="V116" s="297">
        <v>3.3970652780037232</v>
      </c>
      <c r="W116" s="297">
        <v>3.7996379635631161</v>
      </c>
      <c r="DA116" s="122" t="s">
        <v>1562</v>
      </c>
    </row>
    <row r="117" spans="1:105" ht="12" customHeight="1" x14ac:dyDescent="0.25">
      <c r="A117" s="60" t="s">
        <v>1563</v>
      </c>
      <c r="B117" s="264">
        <v>3.7418057701482619</v>
      </c>
      <c r="C117" s="264">
        <v>3.18943365694687</v>
      </c>
      <c r="D117" s="264">
        <v>3.0540312268327412</v>
      </c>
      <c r="E117" s="264">
        <v>2.4247572429801352</v>
      </c>
      <c r="F117" s="264">
        <v>2.2119744617551009</v>
      </c>
      <c r="G117" s="264">
        <v>2.5458634535450151</v>
      </c>
      <c r="H117" s="264">
        <v>2.8596384840840838</v>
      </c>
      <c r="I117" s="264">
        <v>2.778243616856559</v>
      </c>
      <c r="J117" s="264">
        <v>2.8119617165010302</v>
      </c>
      <c r="K117" s="264">
        <v>2.05258543383842</v>
      </c>
      <c r="L117" s="264">
        <v>2.9749376696787069</v>
      </c>
      <c r="M117" s="264">
        <v>2.870147796021731</v>
      </c>
      <c r="N117" s="264">
        <v>2.8909274567620828</v>
      </c>
      <c r="O117" s="264">
        <v>2.46522614037911</v>
      </c>
      <c r="P117" s="264">
        <v>2.332701455735223</v>
      </c>
      <c r="Q117" s="264">
        <v>1.1306885649795331</v>
      </c>
      <c r="R117" s="264">
        <v>1.250389236981386</v>
      </c>
      <c r="S117" s="264">
        <v>1.976605772581663</v>
      </c>
      <c r="T117" s="264">
        <v>2.938053500453754</v>
      </c>
      <c r="U117" s="264">
        <v>2.9549179256667628</v>
      </c>
      <c r="V117" s="264">
        <v>2.775977711090833</v>
      </c>
      <c r="W117" s="264">
        <v>2.789139428013125</v>
      </c>
      <c r="DA117" s="72" t="s">
        <v>1564</v>
      </c>
    </row>
    <row r="118" spans="1:105" ht="12" customHeight="1" x14ac:dyDescent="0.25">
      <c r="A118" s="57" t="s">
        <v>1565</v>
      </c>
      <c r="B118" s="263">
        <v>3.0655873135783538</v>
      </c>
      <c r="C118" s="263">
        <v>2.613039787965457</v>
      </c>
      <c r="D118" s="263">
        <v>2.502107260334792</v>
      </c>
      <c r="E118" s="263">
        <v>1.9865555561139121</v>
      </c>
      <c r="F118" s="263">
        <v>1.812226840317011</v>
      </c>
      <c r="G118" s="263">
        <v>2.0857754743857622</v>
      </c>
      <c r="H118" s="263">
        <v>2.3428451386137148</v>
      </c>
      <c r="I118" s="263">
        <v>2.2761599369515211</v>
      </c>
      <c r="J118" s="263">
        <v>2.303784507775775</v>
      </c>
      <c r="K118" s="263">
        <v>1.6816425684654019</v>
      </c>
      <c r="L118" s="263">
        <v>2.4373074764091869</v>
      </c>
      <c r="M118" s="263">
        <v>2.3514552096140631</v>
      </c>
      <c r="N118" s="263">
        <v>2.3684795738539961</v>
      </c>
      <c r="O118" s="263">
        <v>2.0197109217532909</v>
      </c>
      <c r="P118" s="263">
        <v>1.91113607395616</v>
      </c>
      <c r="Q118" s="263">
        <v>0.92635073366515941</v>
      </c>
      <c r="R118" s="263">
        <v>1.0244191220468331</v>
      </c>
      <c r="S118" s="263">
        <v>1.619393937738246</v>
      </c>
      <c r="T118" s="263">
        <v>2.4070890075217939</v>
      </c>
      <c r="U118" s="263">
        <v>2.420905696885054</v>
      </c>
      <c r="V118" s="263">
        <v>2.2743035252626549</v>
      </c>
      <c r="W118" s="263">
        <v>2.2850866591024128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3.3684516230748502</v>
      </c>
      <c r="C119" s="263">
        <f t="shared" si="5"/>
        <v>3.4438326196644811</v>
      </c>
      <c r="D119" s="263">
        <f t="shared" si="5"/>
        <v>3.0160686543294863</v>
      </c>
      <c r="E119" s="263">
        <f t="shared" si="5"/>
        <v>2.5692096619213234</v>
      </c>
      <c r="F119" s="263">
        <f t="shared" si="5"/>
        <v>2.5117731912053762</v>
      </c>
      <c r="G119" s="263">
        <f t="shared" si="5"/>
        <v>2.5338966681991693</v>
      </c>
      <c r="H119" s="263">
        <f t="shared" si="5"/>
        <v>2.426627842975515</v>
      </c>
      <c r="I119" s="263">
        <f t="shared" si="5"/>
        <v>2.3804018260335305</v>
      </c>
      <c r="J119" s="263">
        <f t="shared" si="5"/>
        <v>2.3892758966233507</v>
      </c>
      <c r="K119" s="263">
        <f t="shared" si="5"/>
        <v>1.4215697199383608</v>
      </c>
      <c r="L119" s="263">
        <f t="shared" si="5"/>
        <v>2.0718525469083655</v>
      </c>
      <c r="M119" s="263">
        <f t="shared" si="5"/>
        <v>1.9578354005081522</v>
      </c>
      <c r="N119" s="263">
        <f t="shared" si="5"/>
        <v>2.5653061237885071</v>
      </c>
      <c r="O119" s="263">
        <f t="shared" si="5"/>
        <v>1.9158640576900894</v>
      </c>
      <c r="P119" s="263">
        <f t="shared" si="5"/>
        <v>1.8616908626118822</v>
      </c>
      <c r="Q119" s="263">
        <f t="shared" si="5"/>
        <v>0.8948236332750239</v>
      </c>
      <c r="R119" s="263">
        <f t="shared" si="5"/>
        <v>0.92427149618453841</v>
      </c>
      <c r="S119" s="263">
        <f t="shared" si="5"/>
        <v>1.4865434326583056</v>
      </c>
      <c r="T119" s="263">
        <f t="shared" si="5"/>
        <v>2.0998108608852024</v>
      </c>
      <c r="U119" s="263">
        <f t="shared" si="5"/>
        <v>2.0791880464816344</v>
      </c>
      <c r="V119" s="263">
        <f t="shared" si="5"/>
        <v>2.0530227128346512</v>
      </c>
      <c r="W119" s="263">
        <f t="shared" si="5"/>
        <v>2.1120836780080521</v>
      </c>
      <c r="DA119" s="70"/>
    </row>
    <row r="120" spans="1:105" ht="12" customHeight="1" x14ac:dyDescent="0.25">
      <c r="A120" s="60" t="s">
        <v>1568</v>
      </c>
      <c r="B120" s="264">
        <v>2.4745123519891501</v>
      </c>
      <c r="C120" s="264">
        <v>2.6818582752948341</v>
      </c>
      <c r="D120" s="264">
        <v>2.286442742004366</v>
      </c>
      <c r="E120" s="264">
        <v>1.9899209827380779</v>
      </c>
      <c r="F120" s="264">
        <v>1.9833195622712401</v>
      </c>
      <c r="G120" s="264">
        <v>1.9256750073897739</v>
      </c>
      <c r="H120" s="264">
        <v>1.743443493209158</v>
      </c>
      <c r="I120" s="264">
        <v>1.716663185838734</v>
      </c>
      <c r="J120" s="264">
        <v>1.717481805325495</v>
      </c>
      <c r="K120" s="264">
        <v>0.93119506147661513</v>
      </c>
      <c r="L120" s="264">
        <v>1.3611225477260189</v>
      </c>
      <c r="M120" s="264">
        <v>1.272140314688069</v>
      </c>
      <c r="N120" s="264">
        <v>1.8746466555507599</v>
      </c>
      <c r="O120" s="264">
        <v>1.326907122358677</v>
      </c>
      <c r="P120" s="264">
        <v>1.3043948491103929</v>
      </c>
      <c r="Q120" s="264">
        <v>0.62469552570019116</v>
      </c>
      <c r="R120" s="264">
        <v>0.62554619836229053</v>
      </c>
      <c r="S120" s="264">
        <v>1.0143207594073029</v>
      </c>
      <c r="T120" s="264">
        <v>1.397892705335843</v>
      </c>
      <c r="U120" s="264">
        <v>1.373240881168468</v>
      </c>
      <c r="V120" s="264">
        <v>1.3898254107725609</v>
      </c>
      <c r="W120" s="264">
        <v>1.445741964836861</v>
      </c>
      <c r="DA120" s="72" t="s">
        <v>1569</v>
      </c>
    </row>
    <row r="121" spans="1:105" ht="12" customHeight="1" x14ac:dyDescent="0.25">
      <c r="A121" s="59" t="s">
        <v>30</v>
      </c>
      <c r="B121" s="232">
        <v>1.0944338329866701</v>
      </c>
      <c r="C121" s="232">
        <v>1.3967647840957069</v>
      </c>
      <c r="D121" s="232">
        <v>1.2077112120548801</v>
      </c>
      <c r="E121" s="232">
        <v>1.223563370815687</v>
      </c>
      <c r="F121" s="232">
        <v>1.311987848210953</v>
      </c>
      <c r="G121" s="232">
        <v>1.1939049702032629</v>
      </c>
      <c r="H121" s="232">
        <v>1.1654451567388151</v>
      </c>
      <c r="I121" s="232">
        <v>1.1795365173515511</v>
      </c>
      <c r="J121" s="232">
        <v>1.210720353396292</v>
      </c>
      <c r="K121" s="232">
        <v>0.61211574483318576</v>
      </c>
      <c r="L121" s="232">
        <v>1.01080193928342</v>
      </c>
      <c r="M121" s="232">
        <v>0.91147865388115024</v>
      </c>
      <c r="N121" s="232">
        <v>1.3210610293156899</v>
      </c>
      <c r="O121" s="232">
        <v>0.87789164107432605</v>
      </c>
      <c r="P121" s="232">
        <v>0.85806468257767188</v>
      </c>
      <c r="Q121" s="232">
        <v>0.41899036243794813</v>
      </c>
      <c r="R121" s="232">
        <v>0.42397620314837631</v>
      </c>
      <c r="S121" s="232">
        <v>0.68179252960516701</v>
      </c>
      <c r="T121" s="232">
        <v>0.87736092962163892</v>
      </c>
      <c r="U121" s="232">
        <v>0.82211941476228334</v>
      </c>
      <c r="V121" s="232">
        <v>0.84830222453545601</v>
      </c>
      <c r="W121" s="232">
        <v>0.85765268546118933</v>
      </c>
      <c r="DA121" s="71" t="s">
        <v>1570</v>
      </c>
    </row>
    <row r="122" spans="1:105" ht="12" customHeight="1" x14ac:dyDescent="0.25">
      <c r="A122" s="59" t="s">
        <v>33</v>
      </c>
      <c r="B122" s="297">
        <v>6.983076321719793E-2</v>
      </c>
      <c r="C122" s="297">
        <v>4.1735395168097877E-2</v>
      </c>
      <c r="D122" s="297">
        <v>3.1162149066737269E-2</v>
      </c>
      <c r="E122" s="297">
        <v>2.0141499167287399E-2</v>
      </c>
      <c r="F122" s="297">
        <v>1.6817140007685399E-2</v>
      </c>
      <c r="G122" s="297">
        <v>2.724764440963361E-2</v>
      </c>
      <c r="H122" s="297">
        <v>1.7902640598566381E-2</v>
      </c>
      <c r="I122" s="297">
        <v>1.199084693647556E-2</v>
      </c>
      <c r="J122" s="297">
        <v>5.1483795118954971E-3</v>
      </c>
      <c r="K122" s="297">
        <v>1.72460765643093E-2</v>
      </c>
      <c r="L122" s="297">
        <v>2.112761435978729E-2</v>
      </c>
      <c r="M122" s="297">
        <v>1.9259067750280561E-2</v>
      </c>
      <c r="N122" s="297">
        <v>3.2713542163372161E-2</v>
      </c>
      <c r="O122" s="297">
        <v>2.1907387757051072E-2</v>
      </c>
      <c r="P122" s="297">
        <v>1.7493943972103049E-2</v>
      </c>
      <c r="Q122" s="297">
        <v>5.516874574954693E-3</v>
      </c>
      <c r="R122" s="297">
        <v>9.206121885560959E-3</v>
      </c>
      <c r="S122" s="297">
        <v>1.239428250964128E-2</v>
      </c>
      <c r="T122" s="297">
        <v>2.955900436171666E-2</v>
      </c>
      <c r="U122" s="297">
        <v>2.378318484770621E-2</v>
      </c>
      <c r="V122" s="297">
        <v>2.496221675835918E-2</v>
      </c>
      <c r="W122" s="297">
        <v>2.2998926310521441E-2</v>
      </c>
      <c r="DA122" s="122" t="s">
        <v>1571</v>
      </c>
    </row>
    <row r="123" spans="1:105" ht="12" customHeight="1" x14ac:dyDescent="0.25">
      <c r="A123" s="59" t="s">
        <v>160</v>
      </c>
      <c r="B123" s="297">
        <v>0.196724207235977</v>
      </c>
      <c r="C123" s="297">
        <v>0.21586122920812681</v>
      </c>
      <c r="D123" s="297">
        <v>0.22942765492010181</v>
      </c>
      <c r="E123" s="297">
        <v>0.1857865477938406</v>
      </c>
      <c r="F123" s="297">
        <v>0.14852938916142841</v>
      </c>
      <c r="G123" s="297">
        <v>0.16988164563675001</v>
      </c>
      <c r="H123" s="297">
        <v>9.9406297816084038E-2</v>
      </c>
      <c r="I123" s="297">
        <v>0.13627522231890041</v>
      </c>
      <c r="J123" s="297">
        <v>0.27442416308747358</v>
      </c>
      <c r="K123" s="297">
        <v>0.14519197075685891</v>
      </c>
      <c r="L123" s="297">
        <v>0.116422039696508</v>
      </c>
      <c r="M123" s="297">
        <v>0.18887317740742221</v>
      </c>
      <c r="N123" s="297">
        <v>0.30014363919908832</v>
      </c>
      <c r="O123" s="297">
        <v>0.22854904053868799</v>
      </c>
      <c r="P123" s="297">
        <v>0.25255025381494239</v>
      </c>
      <c r="Q123" s="297">
        <v>0.119586552460618</v>
      </c>
      <c r="R123" s="297">
        <v>9.8983742459099619E-2</v>
      </c>
      <c r="S123" s="297">
        <v>0.16159722740855631</v>
      </c>
      <c r="T123" s="297">
        <v>0.24025705297478331</v>
      </c>
      <c r="U123" s="297">
        <v>0.26677293261189911</v>
      </c>
      <c r="V123" s="297">
        <v>0.23247983710312861</v>
      </c>
      <c r="W123" s="297">
        <v>0.24734389635275311</v>
      </c>
      <c r="DA123" s="122" t="s">
        <v>1572</v>
      </c>
    </row>
    <row r="124" spans="1:105" ht="12" customHeight="1" x14ac:dyDescent="0.25">
      <c r="A124" s="59" t="s">
        <v>70</v>
      </c>
      <c r="B124" s="297">
        <v>0.37196213183007609</v>
      </c>
      <c r="C124" s="297">
        <v>0.31988673616309782</v>
      </c>
      <c r="D124" s="297">
        <v>0.22438401531675251</v>
      </c>
      <c r="E124" s="297">
        <v>0.1166425682729527</v>
      </c>
      <c r="F124" s="297">
        <v>8.9819966251042882E-2</v>
      </c>
      <c r="G124" s="297">
        <v>8.3442930876176991E-2</v>
      </c>
      <c r="H124" s="297">
        <v>9.8175090456335115E-2</v>
      </c>
      <c r="I124" s="297">
        <v>0.1269854175872793</v>
      </c>
      <c r="J124" s="297">
        <v>7.1986143946013811E-2</v>
      </c>
      <c r="K124" s="297">
        <v>5.8490763831714802E-2</v>
      </c>
      <c r="L124" s="297">
        <v>8.6165009171049453E-2</v>
      </c>
      <c r="M124" s="297">
        <v>2.2741197676594091E-2</v>
      </c>
      <c r="N124" s="297">
        <v>3.4125043915050349E-2</v>
      </c>
      <c r="O124" s="297">
        <v>6.6106416980406604E-2</v>
      </c>
      <c r="P124" s="297">
        <v>3.493378030660766E-2</v>
      </c>
      <c r="Q124" s="297">
        <v>1.7611494958631881E-2</v>
      </c>
      <c r="R124" s="297">
        <v>1.3326059012967909E-2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0.74156141671922859</v>
      </c>
      <c r="C125" s="297">
        <v>0.70761013065980416</v>
      </c>
      <c r="D125" s="297">
        <v>0.59375771064589433</v>
      </c>
      <c r="E125" s="297">
        <v>0.44378699668831012</v>
      </c>
      <c r="F125" s="297">
        <v>0.41616521864012979</v>
      </c>
      <c r="G125" s="297">
        <v>0.45119781626394989</v>
      </c>
      <c r="H125" s="297">
        <v>0.3625143075993571</v>
      </c>
      <c r="I125" s="297">
        <v>0.261875181644528</v>
      </c>
      <c r="J125" s="297">
        <v>0.15520276538381969</v>
      </c>
      <c r="K125" s="297">
        <v>9.8150505490546353E-2</v>
      </c>
      <c r="L125" s="297">
        <v>0.1266059452152534</v>
      </c>
      <c r="M125" s="297">
        <v>0.12978821797262149</v>
      </c>
      <c r="N125" s="297">
        <v>0.1866034009575587</v>
      </c>
      <c r="O125" s="297">
        <v>0.13245263600820481</v>
      </c>
      <c r="P125" s="297">
        <v>0.14135218843906819</v>
      </c>
      <c r="Q125" s="297">
        <v>6.2990241268038413E-2</v>
      </c>
      <c r="R125" s="297">
        <v>8.0054071856285727E-2</v>
      </c>
      <c r="S125" s="297">
        <v>0.15853671988393839</v>
      </c>
      <c r="T125" s="297">
        <v>0.25071571837770468</v>
      </c>
      <c r="U125" s="297">
        <v>0.26056534894657929</v>
      </c>
      <c r="V125" s="297">
        <v>0.2840811323756175</v>
      </c>
      <c r="W125" s="297">
        <v>0.31774645671239682</v>
      </c>
      <c r="DA125" s="122" t="s">
        <v>1574</v>
      </c>
    </row>
    <row r="126" spans="1:105" ht="12" customHeight="1" x14ac:dyDescent="0.25">
      <c r="A126" s="60" t="s">
        <v>1575</v>
      </c>
      <c r="B126" s="264">
        <v>0.89393927108570026</v>
      </c>
      <c r="C126" s="264">
        <v>0.76197434436964695</v>
      </c>
      <c r="D126" s="264">
        <v>0.72962591232512053</v>
      </c>
      <c r="E126" s="264">
        <v>0.57928867918324534</v>
      </c>
      <c r="F126" s="264">
        <v>0.52845362893413617</v>
      </c>
      <c r="G126" s="264">
        <v>0.6082216608093951</v>
      </c>
      <c r="H126" s="264">
        <v>0.68318434976635689</v>
      </c>
      <c r="I126" s="264">
        <v>0.66373864019479645</v>
      </c>
      <c r="J126" s="264">
        <v>0.67179409129785572</v>
      </c>
      <c r="K126" s="264">
        <v>0.49037465846174572</v>
      </c>
      <c r="L126" s="264">
        <v>0.71072999918234669</v>
      </c>
      <c r="M126" s="264">
        <v>0.68569508582008309</v>
      </c>
      <c r="N126" s="264">
        <v>0.69065946823774726</v>
      </c>
      <c r="O126" s="264">
        <v>0.58895693533141236</v>
      </c>
      <c r="P126" s="264">
        <v>0.55729601350148927</v>
      </c>
      <c r="Q126" s="264">
        <v>0.2701281075748328</v>
      </c>
      <c r="R126" s="264">
        <v>0.29872529782224783</v>
      </c>
      <c r="S126" s="264">
        <v>0.47222267325100259</v>
      </c>
      <c r="T126" s="264">
        <v>0.70191815554935932</v>
      </c>
      <c r="U126" s="264">
        <v>0.70594716531316637</v>
      </c>
      <c r="V126" s="264">
        <v>0.66319730206209027</v>
      </c>
      <c r="W126" s="264">
        <v>0.66634171317119106</v>
      </c>
      <c r="DA126" s="72" t="s">
        <v>1576</v>
      </c>
    </row>
    <row r="127" spans="1:105" ht="12" customHeight="1" x14ac:dyDescent="0.25">
      <c r="A127" s="132" t="s">
        <v>1577</v>
      </c>
      <c r="B127" s="318">
        <v>2.7354471413468442</v>
      </c>
      <c r="C127" s="318">
        <v>2.331635503107643</v>
      </c>
      <c r="D127" s="318">
        <v>2.232649555375664</v>
      </c>
      <c r="E127" s="318">
        <v>1.7726188039170321</v>
      </c>
      <c r="F127" s="318">
        <v>1.6170639498213359</v>
      </c>
      <c r="G127" s="318">
        <v>1.8611535002211439</v>
      </c>
      <c r="H127" s="318">
        <v>2.0905387390707029</v>
      </c>
      <c r="I127" s="318">
        <v>2.031035020664437</v>
      </c>
      <c r="J127" s="318">
        <v>2.055684637707619</v>
      </c>
      <c r="K127" s="318">
        <v>1.500542599553746</v>
      </c>
      <c r="L127" s="318">
        <v>2.17482820971897</v>
      </c>
      <c r="M127" s="318">
        <v>2.0982215716556292</v>
      </c>
      <c r="N127" s="318">
        <v>2.1134125428235691</v>
      </c>
      <c r="O127" s="318">
        <v>1.802203591718325</v>
      </c>
      <c r="P127" s="318">
        <v>1.7053214198378071</v>
      </c>
      <c r="Q127" s="318">
        <v>0.82658988542429768</v>
      </c>
      <c r="R127" s="318">
        <v>0.91409706274948299</v>
      </c>
      <c r="S127" s="318">
        <v>1.444997667520284</v>
      </c>
      <c r="T127" s="318">
        <v>2.1478640374809901</v>
      </c>
      <c r="U127" s="318">
        <v>2.1601927756820509</v>
      </c>
      <c r="V127" s="318">
        <v>2.0293785302343719</v>
      </c>
      <c r="W127" s="318">
        <v>2.039000403506773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1.0000000000000004</v>
      </c>
      <c r="C132" s="234">
        <f t="shared" si="6"/>
        <v>0.99999999999999978</v>
      </c>
      <c r="D132" s="234">
        <f t="shared" si="6"/>
        <v>1</v>
      </c>
      <c r="E132" s="234">
        <f t="shared" si="6"/>
        <v>1</v>
      </c>
      <c r="F132" s="234">
        <f t="shared" si="6"/>
        <v>0.99999999999999989</v>
      </c>
      <c r="G132" s="234">
        <f t="shared" si="6"/>
        <v>1.0000000000000002</v>
      </c>
      <c r="H132" s="234">
        <f t="shared" si="6"/>
        <v>1.0000000000000002</v>
      </c>
      <c r="I132" s="234">
        <f t="shared" si="6"/>
        <v>1</v>
      </c>
      <c r="J132" s="234">
        <f t="shared" si="6"/>
        <v>1.0000000000000002</v>
      </c>
      <c r="K132" s="234">
        <f t="shared" si="6"/>
        <v>1</v>
      </c>
      <c r="L132" s="234">
        <f t="shared" si="6"/>
        <v>1</v>
      </c>
      <c r="M132" s="234">
        <f t="shared" si="6"/>
        <v>1</v>
      </c>
      <c r="N132" s="234">
        <f t="shared" si="6"/>
        <v>0.99999999999999978</v>
      </c>
      <c r="O132" s="234">
        <f t="shared" si="6"/>
        <v>1</v>
      </c>
      <c r="P132" s="234">
        <f t="shared" si="6"/>
        <v>1</v>
      </c>
      <c r="Q132" s="234">
        <f t="shared" si="6"/>
        <v>1.0000000000000002</v>
      </c>
      <c r="R132" s="234">
        <f t="shared" si="6"/>
        <v>1</v>
      </c>
      <c r="S132" s="234">
        <f t="shared" si="6"/>
        <v>1.0000000000000002</v>
      </c>
      <c r="T132" s="234">
        <f t="shared" si="6"/>
        <v>1.0000000000000002</v>
      </c>
      <c r="U132" s="234">
        <f t="shared" si="6"/>
        <v>1.0000000000000004</v>
      </c>
      <c r="V132" s="234">
        <f t="shared" si="6"/>
        <v>0.99999999999999967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4.8334239531885575E-3</v>
      </c>
      <c r="C133" s="268">
        <f t="shared" si="7"/>
        <v>4.8334239531904275E-3</v>
      </c>
      <c r="D133" s="268">
        <f t="shared" si="7"/>
        <v>4.8334239531892999E-3</v>
      </c>
      <c r="E133" s="268">
        <f t="shared" si="7"/>
        <v>4.8334239531908022E-3</v>
      </c>
      <c r="F133" s="268">
        <f t="shared" si="7"/>
        <v>4.833423953190228E-3</v>
      </c>
      <c r="G133" s="268">
        <f t="shared" si="7"/>
        <v>4.8334239531911795E-3</v>
      </c>
      <c r="H133" s="268">
        <f t="shared" si="7"/>
        <v>4.8334239531906886E-3</v>
      </c>
      <c r="I133" s="268">
        <f t="shared" si="7"/>
        <v>4.83342395319132E-3</v>
      </c>
      <c r="J133" s="268">
        <f t="shared" si="7"/>
        <v>4.8334239531916652E-3</v>
      </c>
      <c r="K133" s="268">
        <f t="shared" si="7"/>
        <v>4.8334239531986987E-3</v>
      </c>
      <c r="L133" s="268">
        <f t="shared" si="7"/>
        <v>4.8334239532006676E-3</v>
      </c>
      <c r="M133" s="268">
        <f t="shared" si="7"/>
        <v>4.8334239532016009E-3</v>
      </c>
      <c r="N133" s="268">
        <f t="shared" si="7"/>
        <v>4.8334239531839405E-3</v>
      </c>
      <c r="O133" s="268">
        <f t="shared" si="7"/>
        <v>4.8334239531866519E-3</v>
      </c>
      <c r="P133" s="268">
        <f t="shared" si="7"/>
        <v>4.8334239531896712E-3</v>
      </c>
      <c r="Q133" s="268">
        <f t="shared" si="7"/>
        <v>4.8334239531987767E-3</v>
      </c>
      <c r="R133" s="268">
        <f t="shared" si="7"/>
        <v>4.833423953198056E-3</v>
      </c>
      <c r="S133" s="268">
        <f t="shared" si="7"/>
        <v>4.8334239531971183E-3</v>
      </c>
      <c r="T133" s="268">
        <f t="shared" si="7"/>
        <v>4.8334239531977333E-3</v>
      </c>
      <c r="U133" s="268">
        <f t="shared" si="7"/>
        <v>4.833423953197964E-3</v>
      </c>
      <c r="V133" s="268">
        <f t="shared" si="7"/>
        <v>4.8334239531984723E-3</v>
      </c>
      <c r="W133" s="268">
        <f t="shared" si="7"/>
        <v>4.8334239531972476E-3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1.9326003538368589E-3</v>
      </c>
      <c r="C134" s="269">
        <f t="shared" si="8"/>
        <v>1.9326003538376075E-3</v>
      </c>
      <c r="D134" s="269">
        <f t="shared" si="8"/>
        <v>1.932600353837156E-3</v>
      </c>
      <c r="E134" s="269">
        <f t="shared" si="8"/>
        <v>1.9326003538377558E-3</v>
      </c>
      <c r="F134" s="269">
        <f t="shared" si="8"/>
        <v>1.932600353837527E-3</v>
      </c>
      <c r="G134" s="269">
        <f t="shared" si="8"/>
        <v>1.9326003538379074E-3</v>
      </c>
      <c r="H134" s="269">
        <f t="shared" si="8"/>
        <v>1.9326003538377107E-3</v>
      </c>
      <c r="I134" s="269">
        <f t="shared" si="8"/>
        <v>1.9326003538379626E-3</v>
      </c>
      <c r="J134" s="269">
        <f t="shared" si="8"/>
        <v>1.9326003538381019E-3</v>
      </c>
      <c r="K134" s="269">
        <f t="shared" si="8"/>
        <v>1.9326003538409138E-3</v>
      </c>
      <c r="L134" s="269">
        <f t="shared" si="8"/>
        <v>1.9326003538417003E-3</v>
      </c>
      <c r="M134" s="269">
        <f t="shared" si="8"/>
        <v>1.9326003538420748E-3</v>
      </c>
      <c r="N134" s="269">
        <f t="shared" si="8"/>
        <v>1.9326003538350121E-3</v>
      </c>
      <c r="O134" s="269">
        <f t="shared" si="8"/>
        <v>1.9326003538360963E-3</v>
      </c>
      <c r="P134" s="269">
        <f t="shared" si="8"/>
        <v>1.9326003538373039E-3</v>
      </c>
      <c r="Q134" s="269">
        <f t="shared" si="8"/>
        <v>1.9326003538409455E-3</v>
      </c>
      <c r="R134" s="269">
        <f t="shared" si="8"/>
        <v>1.9326003538406569E-3</v>
      </c>
      <c r="S134" s="269">
        <f t="shared" si="8"/>
        <v>1.932600353840282E-3</v>
      </c>
      <c r="T134" s="269">
        <f t="shared" si="8"/>
        <v>1.9326003538405285E-3</v>
      </c>
      <c r="U134" s="269">
        <f t="shared" si="8"/>
        <v>1.9326003538406198E-3</v>
      </c>
      <c r="V134" s="269">
        <f t="shared" si="8"/>
        <v>1.9326003538408236E-3</v>
      </c>
      <c r="W134" s="269">
        <f t="shared" si="8"/>
        <v>1.9326003538403329E-3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7.2319199987478343E-3</v>
      </c>
      <c r="C135" s="269">
        <f t="shared" si="9"/>
        <v>5.7503204658196014E-3</v>
      </c>
      <c r="D135" s="269">
        <f t="shared" si="9"/>
        <v>6.5458486219925381E-3</v>
      </c>
      <c r="E135" s="269">
        <f t="shared" si="9"/>
        <v>6.1499795408186146E-3</v>
      </c>
      <c r="F135" s="269">
        <f t="shared" si="9"/>
        <v>5.7575954087387519E-3</v>
      </c>
      <c r="G135" s="269">
        <f t="shared" si="9"/>
        <v>6.7125808363429308E-3</v>
      </c>
      <c r="H135" s="269">
        <f t="shared" si="9"/>
        <v>8.1476033672394314E-3</v>
      </c>
      <c r="I135" s="269">
        <f t="shared" si="9"/>
        <v>8.0345205932116533E-3</v>
      </c>
      <c r="J135" s="269">
        <f t="shared" si="9"/>
        <v>8.0856050536227096E-3</v>
      </c>
      <c r="K135" s="269">
        <f t="shared" si="9"/>
        <v>1.0705923666059105E-2</v>
      </c>
      <c r="L135" s="269">
        <f t="shared" si="9"/>
        <v>1.0805549341725916E-2</v>
      </c>
      <c r="M135" s="269">
        <f t="shared" si="9"/>
        <v>1.0958584645635759E-2</v>
      </c>
      <c r="N135" s="269">
        <f t="shared" si="9"/>
        <v>6.8808376328281544E-3</v>
      </c>
      <c r="O135" s="269">
        <f t="shared" si="9"/>
        <v>8.4346359456552306E-3</v>
      </c>
      <c r="P135" s="269">
        <f t="shared" si="9"/>
        <v>8.3810314330616913E-3</v>
      </c>
      <c r="Q135" s="269">
        <f t="shared" si="9"/>
        <v>8.587903713448343E-3</v>
      </c>
      <c r="R135" s="269">
        <f t="shared" si="9"/>
        <v>9.4810513580924557E-3</v>
      </c>
      <c r="S135" s="269">
        <f t="shared" si="9"/>
        <v>9.0876841301438371E-3</v>
      </c>
      <c r="T135" s="269">
        <f t="shared" si="9"/>
        <v>9.6770557271370957E-3</v>
      </c>
      <c r="U135" s="269">
        <f t="shared" si="9"/>
        <v>9.9764328031523714E-3</v>
      </c>
      <c r="V135" s="269">
        <f t="shared" si="9"/>
        <v>9.2853136758535727E-3</v>
      </c>
      <c r="W135" s="269">
        <f t="shared" si="9"/>
        <v>9.0305557416433153E-3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9.6437710832202072E-4</v>
      </c>
      <c r="C136" s="269">
        <f t="shared" si="10"/>
        <v>9.6437710832239433E-4</v>
      </c>
      <c r="D136" s="269">
        <f t="shared" si="10"/>
        <v>9.6437710832216947E-4</v>
      </c>
      <c r="E136" s="269">
        <f t="shared" si="10"/>
        <v>9.643771083224686E-4</v>
      </c>
      <c r="F136" s="269">
        <f t="shared" si="10"/>
        <v>9.6437710832235422E-4</v>
      </c>
      <c r="G136" s="269">
        <f t="shared" si="10"/>
        <v>9.6437710832254374E-4</v>
      </c>
      <c r="H136" s="269">
        <f t="shared" si="10"/>
        <v>9.6437710832244616E-4</v>
      </c>
      <c r="I136" s="269">
        <f t="shared" si="10"/>
        <v>9.6437710832257193E-4</v>
      </c>
      <c r="J136" s="269">
        <f t="shared" si="10"/>
        <v>9.6437710832264121E-4</v>
      </c>
      <c r="K136" s="269">
        <f t="shared" si="10"/>
        <v>9.6437710832404471E-4</v>
      </c>
      <c r="L136" s="269">
        <f t="shared" si="10"/>
        <v>9.6437710832443621E-4</v>
      </c>
      <c r="M136" s="269">
        <f t="shared" si="10"/>
        <v>9.6437710832462313E-4</v>
      </c>
      <c r="N136" s="269">
        <f t="shared" si="10"/>
        <v>9.6437710832109969E-4</v>
      </c>
      <c r="O136" s="269">
        <f t="shared" si="10"/>
        <v>9.643771083216406E-4</v>
      </c>
      <c r="P136" s="269">
        <f t="shared" si="10"/>
        <v>9.6437710832224341E-4</v>
      </c>
      <c r="Q136" s="269">
        <f t="shared" si="10"/>
        <v>9.643771083240601E-4</v>
      </c>
      <c r="R136" s="269">
        <f t="shared" si="10"/>
        <v>9.6437710832391569E-4</v>
      </c>
      <c r="S136" s="269">
        <f t="shared" si="10"/>
        <v>9.6437710832372877E-4</v>
      </c>
      <c r="T136" s="269">
        <f t="shared" si="10"/>
        <v>9.6437710832385183E-4</v>
      </c>
      <c r="U136" s="269">
        <f t="shared" si="10"/>
        <v>9.6437710832389791E-4</v>
      </c>
      <c r="V136" s="269">
        <f t="shared" si="10"/>
        <v>9.6437710832399917E-4</v>
      </c>
      <c r="W136" s="269">
        <f t="shared" si="10"/>
        <v>9.6437710832375436E-4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3.6402107069061014E-3</v>
      </c>
      <c r="C137" s="270">
        <f t="shared" si="11"/>
        <v>3.3639222325696659E-3</v>
      </c>
      <c r="D137" s="270">
        <f t="shared" si="11"/>
        <v>3.5488343202052836E-3</v>
      </c>
      <c r="E137" s="270">
        <f t="shared" si="11"/>
        <v>3.542516096110491E-3</v>
      </c>
      <c r="F137" s="270">
        <f t="shared" si="11"/>
        <v>3.537736775849351E-3</v>
      </c>
      <c r="G137" s="270">
        <f t="shared" si="11"/>
        <v>3.6626055353896538E-3</v>
      </c>
      <c r="H137" s="270">
        <f t="shared" si="11"/>
        <v>3.9515405338129382E-3</v>
      </c>
      <c r="I137" s="270">
        <f t="shared" si="11"/>
        <v>3.9260623293913399E-3</v>
      </c>
      <c r="J137" s="270">
        <f t="shared" si="11"/>
        <v>3.9305087019549127E-3</v>
      </c>
      <c r="K137" s="270">
        <f t="shared" si="11"/>
        <v>4.7816601350214533E-3</v>
      </c>
      <c r="L137" s="270">
        <f t="shared" si="11"/>
        <v>4.9185578111860659E-3</v>
      </c>
      <c r="M137" s="270">
        <f t="shared" si="11"/>
        <v>4.8669418337597154E-3</v>
      </c>
      <c r="N137" s="270">
        <f t="shared" si="11"/>
        <v>3.4313509825499122E-3</v>
      </c>
      <c r="O137" s="270">
        <f t="shared" si="11"/>
        <v>3.9586958250472874E-3</v>
      </c>
      <c r="P137" s="270">
        <f t="shared" si="11"/>
        <v>3.9468347951502987E-3</v>
      </c>
      <c r="Q137" s="270">
        <f t="shared" si="11"/>
        <v>4.0401788472713357E-3</v>
      </c>
      <c r="R137" s="270">
        <f t="shared" si="11"/>
        <v>4.3569753748454862E-3</v>
      </c>
      <c r="S137" s="270">
        <f t="shared" si="11"/>
        <v>4.1913819783211907E-3</v>
      </c>
      <c r="T137" s="270">
        <f t="shared" si="11"/>
        <v>4.3524029701614009E-3</v>
      </c>
      <c r="U137" s="270">
        <f t="shared" si="11"/>
        <v>4.4327576643659718E-3</v>
      </c>
      <c r="V137" s="270">
        <f t="shared" si="11"/>
        <v>4.2093438354559405E-3</v>
      </c>
      <c r="W137" s="270">
        <f t="shared" si="11"/>
        <v>4.112628779406137E-3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2.8655546297071181E-2</v>
      </c>
      <c r="C138" s="271">
        <f t="shared" si="12"/>
        <v>2.2784900048648207E-2</v>
      </c>
      <c r="D138" s="271">
        <f t="shared" si="12"/>
        <v>2.5937077328510864E-2</v>
      </c>
      <c r="E138" s="271">
        <f t="shared" si="12"/>
        <v>2.4368497368400334E-2</v>
      </c>
      <c r="F138" s="271">
        <f t="shared" si="12"/>
        <v>2.2813726067694939E-2</v>
      </c>
      <c r="G138" s="271">
        <f t="shared" si="12"/>
        <v>2.6597732132263966E-2</v>
      </c>
      <c r="H138" s="271">
        <f t="shared" si="12"/>
        <v>3.2283823042916319E-2</v>
      </c>
      <c r="I138" s="271">
        <f t="shared" si="12"/>
        <v>3.1835747197620001E-2</v>
      </c>
      <c r="J138" s="271">
        <f t="shared" si="12"/>
        <v>3.2038162755400404E-2</v>
      </c>
      <c r="K138" s="271">
        <f t="shared" si="12"/>
        <v>4.2420835866379125E-2</v>
      </c>
      <c r="L138" s="271">
        <f t="shared" si="12"/>
        <v>4.2815589702420144E-2</v>
      </c>
      <c r="M138" s="271">
        <f t="shared" si="12"/>
        <v>4.3421972272613692E-2</v>
      </c>
      <c r="N138" s="271">
        <f t="shared" si="12"/>
        <v>2.7264427895258309E-2</v>
      </c>
      <c r="O138" s="271">
        <f t="shared" si="12"/>
        <v>3.3421152457647887E-2</v>
      </c>
      <c r="P138" s="271">
        <f t="shared" si="12"/>
        <v>3.3208751519498404E-2</v>
      </c>
      <c r="Q138" s="271">
        <f t="shared" si="12"/>
        <v>3.4028456135869564E-2</v>
      </c>
      <c r="R138" s="271">
        <f t="shared" si="12"/>
        <v>3.7567437994857338E-2</v>
      </c>
      <c r="S138" s="271">
        <f t="shared" si="12"/>
        <v>3.6008771304105236E-2</v>
      </c>
      <c r="T138" s="271">
        <f t="shared" si="12"/>
        <v>3.8344079920177208E-2</v>
      </c>
      <c r="U138" s="271">
        <f t="shared" si="12"/>
        <v>3.9530322807753829E-2</v>
      </c>
      <c r="V138" s="271">
        <f t="shared" si="12"/>
        <v>3.6791852781463269E-2</v>
      </c>
      <c r="W138" s="271">
        <f t="shared" si="12"/>
        <v>3.5782407464096333E-2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0.53820888786386056</v>
      </c>
      <c r="C139" s="271">
        <f t="shared" si="13"/>
        <v>0.5468608272390989</v>
      </c>
      <c r="D139" s="271">
        <f t="shared" si="13"/>
        <v>0.54219382902430768</v>
      </c>
      <c r="E139" s="271">
        <f t="shared" si="13"/>
        <v>0.54446596529250846</v>
      </c>
      <c r="F139" s="271">
        <f t="shared" si="13"/>
        <v>0.54671722962026792</v>
      </c>
      <c r="G139" s="271">
        <f t="shared" si="13"/>
        <v>0.54117170456229147</v>
      </c>
      <c r="H139" s="271">
        <f t="shared" si="13"/>
        <v>0.53277924853957492</v>
      </c>
      <c r="I139" s="271">
        <f t="shared" si="13"/>
        <v>0.53344218024859291</v>
      </c>
      <c r="J139" s="271">
        <f t="shared" si="13"/>
        <v>0.53314684615255825</v>
      </c>
      <c r="K139" s="271">
        <f t="shared" si="13"/>
        <v>0.51763270158225805</v>
      </c>
      <c r="L139" s="271">
        <f t="shared" si="13"/>
        <v>0.51698155544590718</v>
      </c>
      <c r="M139" s="271">
        <f t="shared" si="13"/>
        <v>0.51613488703642474</v>
      </c>
      <c r="N139" s="271">
        <f t="shared" si="13"/>
        <v>0.54034313812811852</v>
      </c>
      <c r="O139" s="271">
        <f t="shared" si="13"/>
        <v>0.53113028267636775</v>
      </c>
      <c r="P139" s="271">
        <f t="shared" si="13"/>
        <v>0.53144440465584231</v>
      </c>
      <c r="Q139" s="271">
        <f t="shared" si="13"/>
        <v>0.53020424405881494</v>
      </c>
      <c r="R139" s="271">
        <f t="shared" si="13"/>
        <v>0.5249005350197512</v>
      </c>
      <c r="S139" s="271">
        <f t="shared" si="13"/>
        <v>0.52725172067491077</v>
      </c>
      <c r="T139" s="271">
        <f t="shared" si="13"/>
        <v>0.52378006038097424</v>
      </c>
      <c r="U139" s="271">
        <f t="shared" si="13"/>
        <v>0.52201743935471023</v>
      </c>
      <c r="V139" s="271">
        <f t="shared" si="13"/>
        <v>0.52610872114736995</v>
      </c>
      <c r="W139" s="271">
        <f t="shared" si="13"/>
        <v>0.52762525534854166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0.36497247440960878</v>
      </c>
      <c r="C140" s="271">
        <f t="shared" si="14"/>
        <v>0.3708395639234135</v>
      </c>
      <c r="D140" s="271">
        <f t="shared" si="14"/>
        <v>0.36767475946751182</v>
      </c>
      <c r="E140" s="271">
        <f t="shared" si="14"/>
        <v>0.36921555006889434</v>
      </c>
      <c r="F140" s="271">
        <f t="shared" si="14"/>
        <v>0.37074218690225019</v>
      </c>
      <c r="G140" s="271">
        <f t="shared" si="14"/>
        <v>0.36698163212891077</v>
      </c>
      <c r="H140" s="271">
        <f t="shared" si="14"/>
        <v>0.36129050455734302</v>
      </c>
      <c r="I140" s="271">
        <f t="shared" si="14"/>
        <v>0.36174005459574021</v>
      </c>
      <c r="J140" s="271">
        <f t="shared" si="14"/>
        <v>0.36153978139654563</v>
      </c>
      <c r="K140" s="271">
        <f t="shared" si="14"/>
        <v>0.35101926443770465</v>
      </c>
      <c r="L140" s="271">
        <f t="shared" si="14"/>
        <v>0.3505777064814074</v>
      </c>
      <c r="M140" s="271">
        <f t="shared" si="14"/>
        <v>0.35000356013900913</v>
      </c>
      <c r="N140" s="271">
        <f t="shared" si="14"/>
        <v>0.36641976117413499</v>
      </c>
      <c r="O140" s="271">
        <f t="shared" si="14"/>
        <v>0.36017230089166163</v>
      </c>
      <c r="P140" s="271">
        <f t="shared" si="14"/>
        <v>0.36038531460938433</v>
      </c>
      <c r="Q140" s="271">
        <f t="shared" si="14"/>
        <v>0.35954433168998517</v>
      </c>
      <c r="R140" s="271">
        <f t="shared" si="14"/>
        <v>0.35594775821231828</v>
      </c>
      <c r="S140" s="271">
        <f t="shared" si="14"/>
        <v>0.35754215411641754</v>
      </c>
      <c r="T140" s="271">
        <f t="shared" si="14"/>
        <v>0.35518793723825232</v>
      </c>
      <c r="U140" s="271">
        <f t="shared" si="14"/>
        <v>0.35399266125543566</v>
      </c>
      <c r="V140" s="271">
        <f t="shared" si="14"/>
        <v>0.35676705847005774</v>
      </c>
      <c r="W140" s="271">
        <f t="shared" si="14"/>
        <v>0.35779545702015447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4.9560559308458485E-2</v>
      </c>
      <c r="C141" s="271">
        <f t="shared" si="15"/>
        <v>4.2670064675099484E-2</v>
      </c>
      <c r="D141" s="271">
        <f t="shared" si="15"/>
        <v>4.636924982212326E-2</v>
      </c>
      <c r="E141" s="271">
        <f t="shared" si="15"/>
        <v>4.4527090217916669E-2</v>
      </c>
      <c r="F141" s="271">
        <f t="shared" si="15"/>
        <v>4.2701123809848661E-2</v>
      </c>
      <c r="G141" s="271">
        <f t="shared" si="15"/>
        <v>4.7143343389449803E-2</v>
      </c>
      <c r="H141" s="271">
        <f t="shared" si="15"/>
        <v>5.3816878543762686E-2</v>
      </c>
      <c r="I141" s="271">
        <f t="shared" si="15"/>
        <v>5.3291033620091986E-2</v>
      </c>
      <c r="J141" s="271">
        <f t="shared" si="15"/>
        <v>5.3528694524565941E-2</v>
      </c>
      <c r="K141" s="271">
        <f t="shared" si="15"/>
        <v>6.5709212897214112E-2</v>
      </c>
      <c r="L141" s="271">
        <f t="shared" si="15"/>
        <v>6.6170639801986536E-2</v>
      </c>
      <c r="M141" s="271">
        <f t="shared" si="15"/>
        <v>6.6883652657188708E-2</v>
      </c>
      <c r="N141" s="271">
        <f t="shared" si="15"/>
        <v>4.7930082771769862E-2</v>
      </c>
      <c r="O141" s="271">
        <f t="shared" si="15"/>
        <v>5.5152530788275846E-2</v>
      </c>
      <c r="P141" s="271">
        <f t="shared" si="15"/>
        <v>5.4903261571713775E-2</v>
      </c>
      <c r="Q141" s="271">
        <f t="shared" si="15"/>
        <v>5.5864484139247085E-2</v>
      </c>
      <c r="R141" s="271">
        <f t="shared" si="15"/>
        <v>6.0015840624772734E-2</v>
      </c>
      <c r="S141" s="271">
        <f t="shared" si="15"/>
        <v>5.8187886380740447E-2</v>
      </c>
      <c r="T141" s="271">
        <f t="shared" si="15"/>
        <v>6.0928062347935796E-2</v>
      </c>
      <c r="U141" s="271">
        <f t="shared" si="15"/>
        <v>6.2319984699219802E-2</v>
      </c>
      <c r="V141" s="271">
        <f t="shared" si="15"/>
        <v>5.9107308674435942E-2</v>
      </c>
      <c r="W141" s="271">
        <f t="shared" si="15"/>
        <v>5.7923294230796854E-2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3.4792395492440759E-2</v>
      </c>
      <c r="C142" s="320">
        <f t="shared" si="16"/>
        <v>2.7664496273425623E-2</v>
      </c>
      <c r="D142" s="320">
        <f t="shared" si="16"/>
        <v>3.1491741353533463E-2</v>
      </c>
      <c r="E142" s="320">
        <f t="shared" si="16"/>
        <v>2.9587235546248938E-2</v>
      </c>
      <c r="F142" s="320">
        <f t="shared" si="16"/>
        <v>2.7699495649977361E-2</v>
      </c>
      <c r="G142" s="320">
        <f t="shared" si="16"/>
        <v>3.2293881469023338E-2</v>
      </c>
      <c r="H142" s="320">
        <f t="shared" si="16"/>
        <v>3.919770112468314E-2</v>
      </c>
      <c r="I142" s="320">
        <f t="shared" si="16"/>
        <v>3.865366570973968E-2</v>
      </c>
      <c r="J142" s="320">
        <f t="shared" si="16"/>
        <v>3.8899430423736385E-2</v>
      </c>
      <c r="K142" s="320">
        <f t="shared" si="16"/>
        <v>5.1505648619716932E-2</v>
      </c>
      <c r="L142" s="320">
        <f t="shared" si="16"/>
        <v>5.1984942625956154E-2</v>
      </c>
      <c r="M142" s="320">
        <f t="shared" si="16"/>
        <v>5.2721187609149955E-2</v>
      </c>
      <c r="N142" s="320">
        <f t="shared" si="16"/>
        <v>3.3103356270821303E-2</v>
      </c>
      <c r="O142" s="320">
        <f t="shared" si="16"/>
        <v>4.0578600109902337E-2</v>
      </c>
      <c r="P142" s="320">
        <f t="shared" si="16"/>
        <v>4.032071155435183E-2</v>
      </c>
      <c r="Q142" s="320">
        <f t="shared" si="16"/>
        <v>4.1315963464893128E-2</v>
      </c>
      <c r="R142" s="320">
        <f t="shared" si="16"/>
        <v>4.5612850887732481E-2</v>
      </c>
      <c r="S142" s="320">
        <f t="shared" si="16"/>
        <v>4.372038136775392E-2</v>
      </c>
      <c r="T142" s="320">
        <f t="shared" si="16"/>
        <v>4.6555817835268964E-2</v>
      </c>
      <c r="U142" s="320">
        <f t="shared" si="16"/>
        <v>4.7996105564101353E-2</v>
      </c>
      <c r="V142" s="320">
        <f t="shared" si="16"/>
        <v>4.467116695671447E-2</v>
      </c>
      <c r="W142" s="320">
        <f t="shared" si="16"/>
        <v>4.3445539626293848E-2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1.4768163816017728E-2</v>
      </c>
      <c r="C143" s="328">
        <f t="shared" si="17"/>
        <v>1.5005568401673863E-2</v>
      </c>
      <c r="D143" s="328">
        <f t="shared" si="17"/>
        <v>1.4877508468589798E-2</v>
      </c>
      <c r="E143" s="328">
        <f t="shared" si="17"/>
        <v>1.4939854671667733E-2</v>
      </c>
      <c r="F143" s="328">
        <f t="shared" si="17"/>
        <v>1.5001628159871296E-2</v>
      </c>
      <c r="G143" s="328">
        <f t="shared" si="17"/>
        <v>1.4849461920426462E-2</v>
      </c>
      <c r="H143" s="328">
        <f t="shared" si="17"/>
        <v>1.4619177419079549E-2</v>
      </c>
      <c r="I143" s="328">
        <f t="shared" si="17"/>
        <v>1.4637367910352311E-2</v>
      </c>
      <c r="J143" s="328">
        <f t="shared" si="17"/>
        <v>1.4629264100829563E-2</v>
      </c>
      <c r="K143" s="328">
        <f t="shared" si="17"/>
        <v>1.4203564277497171E-2</v>
      </c>
      <c r="L143" s="328">
        <f t="shared" si="17"/>
        <v>1.4185697176030375E-2</v>
      </c>
      <c r="M143" s="328">
        <f t="shared" si="17"/>
        <v>1.416246504803874E-2</v>
      </c>
      <c r="N143" s="328">
        <f t="shared" si="17"/>
        <v>1.4826726500948557E-2</v>
      </c>
      <c r="O143" s="328">
        <f t="shared" si="17"/>
        <v>1.4573930678373511E-2</v>
      </c>
      <c r="P143" s="328">
        <f t="shared" si="17"/>
        <v>1.458255001736195E-2</v>
      </c>
      <c r="Q143" s="328">
        <f t="shared" si="17"/>
        <v>1.4548520674353948E-2</v>
      </c>
      <c r="R143" s="328">
        <f t="shared" si="17"/>
        <v>1.4402989737040258E-2</v>
      </c>
      <c r="S143" s="328">
        <f t="shared" si="17"/>
        <v>1.4467505012986522E-2</v>
      </c>
      <c r="T143" s="328">
        <f t="shared" si="17"/>
        <v>1.4372244512666832E-2</v>
      </c>
      <c r="U143" s="328">
        <f t="shared" si="17"/>
        <v>1.4323879135118452E-2</v>
      </c>
      <c r="V143" s="328">
        <f t="shared" si="17"/>
        <v>1.4436141717721474E-2</v>
      </c>
      <c r="W143" s="328">
        <f t="shared" si="17"/>
        <v>1.4477754604503013E-2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0.99999999999999944</v>
      </c>
      <c r="D146" s="234">
        <f t="shared" si="18"/>
        <v>1.0000000000000002</v>
      </c>
      <c r="E146" s="234">
        <f t="shared" si="18"/>
        <v>0.99999999999999956</v>
      </c>
      <c r="F146" s="234">
        <f t="shared" si="18"/>
        <v>0.99999999999999967</v>
      </c>
      <c r="G146" s="234">
        <f t="shared" si="18"/>
        <v>0.99999999999999978</v>
      </c>
      <c r="H146" s="234">
        <f t="shared" si="18"/>
        <v>1.0000000000000002</v>
      </c>
      <c r="I146" s="234">
        <f t="shared" si="18"/>
        <v>1.0000000000000002</v>
      </c>
      <c r="J146" s="234">
        <f t="shared" si="18"/>
        <v>0.99999999999999978</v>
      </c>
      <c r="K146" s="234">
        <f t="shared" si="18"/>
        <v>1</v>
      </c>
      <c r="L146" s="234">
        <f t="shared" si="18"/>
        <v>1.0000000000000004</v>
      </c>
      <c r="M146" s="234">
        <f t="shared" si="18"/>
        <v>0.99999999999999978</v>
      </c>
      <c r="N146" s="234">
        <f t="shared" si="18"/>
        <v>0.99999999999999989</v>
      </c>
      <c r="O146" s="234">
        <f t="shared" si="18"/>
        <v>1</v>
      </c>
      <c r="P146" s="234">
        <f t="shared" si="18"/>
        <v>1</v>
      </c>
      <c r="Q146" s="234">
        <f t="shared" si="18"/>
        <v>1.0000000000000004</v>
      </c>
      <c r="R146" s="234">
        <f t="shared" si="18"/>
        <v>1.0000000000000002</v>
      </c>
      <c r="S146" s="234">
        <f t="shared" si="18"/>
        <v>0.99999999999999989</v>
      </c>
      <c r="T146" s="234">
        <f t="shared" si="18"/>
        <v>0.99999999999999989</v>
      </c>
      <c r="U146" s="234">
        <f t="shared" si="18"/>
        <v>1.0000000000000002</v>
      </c>
      <c r="V146" s="234">
        <f t="shared" si="18"/>
        <v>1.0000000000000002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7.1955502283732172E-3</v>
      </c>
      <c r="C147" s="268">
        <f t="shared" si="19"/>
        <v>7.1955502283732138E-3</v>
      </c>
      <c r="D147" s="268">
        <f t="shared" si="19"/>
        <v>7.1955502283739484E-3</v>
      </c>
      <c r="E147" s="268">
        <f t="shared" si="19"/>
        <v>7.1955502283738209E-3</v>
      </c>
      <c r="F147" s="268">
        <f t="shared" si="19"/>
        <v>7.1955502283747143E-3</v>
      </c>
      <c r="G147" s="268">
        <f t="shared" si="19"/>
        <v>7.1955502283742711E-3</v>
      </c>
      <c r="H147" s="268">
        <f t="shared" si="19"/>
        <v>7.1955502283748063E-3</v>
      </c>
      <c r="I147" s="268">
        <f t="shared" si="19"/>
        <v>7.1955502283742676E-3</v>
      </c>
      <c r="J147" s="268">
        <f t="shared" si="19"/>
        <v>7.1955502283742642E-3</v>
      </c>
      <c r="K147" s="268">
        <f t="shared" si="19"/>
        <v>7.1955502283697617E-3</v>
      </c>
      <c r="L147" s="268">
        <f t="shared" si="19"/>
        <v>7.1955502283696073E-3</v>
      </c>
      <c r="M147" s="268">
        <f t="shared" si="19"/>
        <v>7.1955502283703931E-3</v>
      </c>
      <c r="N147" s="268">
        <f t="shared" si="19"/>
        <v>7.1955502283700904E-3</v>
      </c>
      <c r="O147" s="268">
        <f t="shared" si="19"/>
        <v>7.1955502283744099E-3</v>
      </c>
      <c r="P147" s="268">
        <f t="shared" si="19"/>
        <v>7.1955502283738313E-3</v>
      </c>
      <c r="Q147" s="268">
        <f t="shared" si="19"/>
        <v>7.1955502283702717E-3</v>
      </c>
      <c r="R147" s="268">
        <f t="shared" si="19"/>
        <v>7.1955502283695821E-3</v>
      </c>
      <c r="S147" s="268">
        <f t="shared" si="19"/>
        <v>7.1955502283703506E-3</v>
      </c>
      <c r="T147" s="268">
        <f t="shared" si="19"/>
        <v>7.1955502283705935E-3</v>
      </c>
      <c r="U147" s="268">
        <f t="shared" si="19"/>
        <v>7.1955502283696498E-3</v>
      </c>
      <c r="V147" s="268">
        <f t="shared" si="19"/>
        <v>7.1955502283693584E-3</v>
      </c>
      <c r="W147" s="268">
        <f t="shared" si="19"/>
        <v>7.1955502283708077E-3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8.0564402695848004E-3</v>
      </c>
      <c r="C148" s="269">
        <f t="shared" si="20"/>
        <v>8.0564402695847918E-3</v>
      </c>
      <c r="D148" s="269">
        <f t="shared" si="20"/>
        <v>8.0564402695856071E-3</v>
      </c>
      <c r="E148" s="269">
        <f t="shared" si="20"/>
        <v>8.0564402695854683E-3</v>
      </c>
      <c r="F148" s="269">
        <f t="shared" si="20"/>
        <v>8.0564402695864675E-3</v>
      </c>
      <c r="G148" s="269">
        <f t="shared" si="20"/>
        <v>8.0564402695859679E-3</v>
      </c>
      <c r="H148" s="269">
        <f t="shared" si="20"/>
        <v>8.0564402695865751E-3</v>
      </c>
      <c r="I148" s="269">
        <f t="shared" si="20"/>
        <v>8.0564402695859662E-3</v>
      </c>
      <c r="J148" s="269">
        <f t="shared" si="20"/>
        <v>8.0564402695859679E-3</v>
      </c>
      <c r="K148" s="269">
        <f t="shared" si="20"/>
        <v>8.0564402695809268E-3</v>
      </c>
      <c r="L148" s="269">
        <f t="shared" si="20"/>
        <v>8.0564402695807516E-3</v>
      </c>
      <c r="M148" s="269">
        <f t="shared" si="20"/>
        <v>8.0564402695816311E-3</v>
      </c>
      <c r="N148" s="269">
        <f t="shared" si="20"/>
        <v>8.0564402695812911E-3</v>
      </c>
      <c r="O148" s="269">
        <f t="shared" si="20"/>
        <v>8.0564402695861292E-3</v>
      </c>
      <c r="P148" s="269">
        <f t="shared" si="20"/>
        <v>8.056440269585477E-3</v>
      </c>
      <c r="Q148" s="269">
        <f t="shared" si="20"/>
        <v>8.0564402695814906E-3</v>
      </c>
      <c r="R148" s="269">
        <f t="shared" si="20"/>
        <v>8.0564402695807238E-3</v>
      </c>
      <c r="S148" s="269">
        <f t="shared" si="20"/>
        <v>8.056440269581586E-3</v>
      </c>
      <c r="T148" s="269">
        <f t="shared" si="20"/>
        <v>8.0564402695818601E-3</v>
      </c>
      <c r="U148" s="269">
        <f t="shared" si="20"/>
        <v>8.0564402695807915E-3</v>
      </c>
      <c r="V148" s="269">
        <f t="shared" si="20"/>
        <v>8.0564402695804688E-3</v>
      </c>
      <c r="W148" s="269">
        <f t="shared" si="20"/>
        <v>8.056440269582096E-3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9.2017324534465379E-3</v>
      </c>
      <c r="C149" s="269">
        <f t="shared" si="21"/>
        <v>7.424463604669986E-3</v>
      </c>
      <c r="D149" s="269">
        <f t="shared" si="21"/>
        <v>8.3545452759392468E-3</v>
      </c>
      <c r="E149" s="269">
        <f t="shared" si="21"/>
        <v>7.839141020474923E-3</v>
      </c>
      <c r="F149" s="269">
        <f t="shared" si="21"/>
        <v>7.3379781736570325E-3</v>
      </c>
      <c r="G149" s="269">
        <f t="shared" si="21"/>
        <v>8.4927391462288927E-3</v>
      </c>
      <c r="H149" s="269">
        <f t="shared" si="21"/>
        <v>1.0188390876070838E-2</v>
      </c>
      <c r="I149" s="269">
        <f t="shared" si="21"/>
        <v>1.0060625923347275E-2</v>
      </c>
      <c r="J149" s="269">
        <f t="shared" si="21"/>
        <v>1.0128916021094609E-2</v>
      </c>
      <c r="K149" s="269">
        <f t="shared" si="21"/>
        <v>1.3068672760030067E-2</v>
      </c>
      <c r="L149" s="269">
        <f t="shared" si="21"/>
        <v>1.3132196957266494E-2</v>
      </c>
      <c r="M149" s="269">
        <f t="shared" si="21"/>
        <v>1.3340184158075625E-2</v>
      </c>
      <c r="N149" s="269">
        <f t="shared" si="21"/>
        <v>8.9012177736279372E-3</v>
      </c>
      <c r="O149" s="269">
        <f t="shared" si="21"/>
        <v>1.0686598778192204E-2</v>
      </c>
      <c r="P149" s="269">
        <f t="shared" si="21"/>
        <v>1.0565835959040336E-2</v>
      </c>
      <c r="Q149" s="269">
        <f t="shared" si="21"/>
        <v>1.0777284572011941E-2</v>
      </c>
      <c r="R149" s="269">
        <f t="shared" si="21"/>
        <v>1.1780502806487302E-2</v>
      </c>
      <c r="S149" s="269">
        <f t="shared" si="21"/>
        <v>1.1375944777907309E-2</v>
      </c>
      <c r="T149" s="269">
        <f t="shared" si="21"/>
        <v>1.2061734936009025E-2</v>
      </c>
      <c r="U149" s="269">
        <f t="shared" si="21"/>
        <v>1.2378975828763223E-2</v>
      </c>
      <c r="V149" s="269">
        <f t="shared" si="21"/>
        <v>1.1604852205929628E-2</v>
      </c>
      <c r="W149" s="269">
        <f t="shared" si="21"/>
        <v>1.1305098330608703E-2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5.9256386055768452E-3</v>
      </c>
      <c r="C150" s="269">
        <f t="shared" si="22"/>
        <v>5.9256386055768391E-3</v>
      </c>
      <c r="D150" s="269">
        <f t="shared" si="22"/>
        <v>5.9256386055774402E-3</v>
      </c>
      <c r="E150" s="269">
        <f t="shared" si="22"/>
        <v>5.9256386055773413E-3</v>
      </c>
      <c r="F150" s="269">
        <f t="shared" si="22"/>
        <v>5.9256386055780751E-3</v>
      </c>
      <c r="G150" s="269">
        <f t="shared" si="22"/>
        <v>5.9256386055777065E-3</v>
      </c>
      <c r="H150" s="269">
        <f t="shared" si="22"/>
        <v>5.9256386055781497E-3</v>
      </c>
      <c r="I150" s="269">
        <f t="shared" si="22"/>
        <v>5.9256386055777047E-3</v>
      </c>
      <c r="J150" s="269">
        <f t="shared" si="22"/>
        <v>5.9256386055777021E-3</v>
      </c>
      <c r="K150" s="269">
        <f t="shared" si="22"/>
        <v>5.9256386055739959E-3</v>
      </c>
      <c r="L150" s="269">
        <f t="shared" si="22"/>
        <v>5.9256386055738684E-3</v>
      </c>
      <c r="M150" s="269">
        <f t="shared" si="22"/>
        <v>5.9256386055745154E-3</v>
      </c>
      <c r="N150" s="269">
        <f t="shared" si="22"/>
        <v>5.9256386055742682E-3</v>
      </c>
      <c r="O150" s="269">
        <f t="shared" si="22"/>
        <v>5.9256386055778236E-3</v>
      </c>
      <c r="P150" s="269">
        <f t="shared" si="22"/>
        <v>5.9256386055773474E-3</v>
      </c>
      <c r="Q150" s="269">
        <f t="shared" si="22"/>
        <v>5.9256386055744114E-3</v>
      </c>
      <c r="R150" s="269">
        <f t="shared" si="22"/>
        <v>5.9256386055738484E-3</v>
      </c>
      <c r="S150" s="269">
        <f t="shared" si="22"/>
        <v>5.9256386055744816E-3</v>
      </c>
      <c r="T150" s="269">
        <f t="shared" si="22"/>
        <v>5.9256386055746811E-3</v>
      </c>
      <c r="U150" s="269">
        <f t="shared" si="22"/>
        <v>5.9256386055738996E-3</v>
      </c>
      <c r="V150" s="269">
        <f t="shared" si="22"/>
        <v>5.9256386055736628E-3</v>
      </c>
      <c r="W150" s="269">
        <f t="shared" si="22"/>
        <v>5.9256386055748589E-3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7.5152589017924215E-3</v>
      </c>
      <c r="C151" s="270">
        <f t="shared" si="23"/>
        <v>7.0472619818797424E-3</v>
      </c>
      <c r="D151" s="270">
        <f t="shared" si="23"/>
        <v>7.3492668914326969E-3</v>
      </c>
      <c r="E151" s="270">
        <f t="shared" si="23"/>
        <v>7.3266943424297737E-3</v>
      </c>
      <c r="F151" s="270">
        <f t="shared" si="23"/>
        <v>7.3158067350974319E-3</v>
      </c>
      <c r="G151" s="270">
        <f t="shared" si="23"/>
        <v>7.5188226174140744E-3</v>
      </c>
      <c r="H151" s="270">
        <f t="shared" si="23"/>
        <v>8.0175854253523218E-3</v>
      </c>
      <c r="I151" s="270">
        <f t="shared" si="23"/>
        <v>7.9767073444164428E-3</v>
      </c>
      <c r="J151" s="270">
        <f t="shared" si="23"/>
        <v>7.9891512614151013E-3</v>
      </c>
      <c r="K151" s="270">
        <f t="shared" si="23"/>
        <v>9.4708177834708258E-3</v>
      </c>
      <c r="L151" s="270">
        <f t="shared" si="23"/>
        <v>9.6990623831356426E-3</v>
      </c>
      <c r="M151" s="270">
        <f t="shared" si="23"/>
        <v>9.6131329753426833E-3</v>
      </c>
      <c r="N151" s="270">
        <f t="shared" si="23"/>
        <v>7.2023578412472693E-3</v>
      </c>
      <c r="O151" s="270">
        <f t="shared" si="23"/>
        <v>8.1381694917584627E-3</v>
      </c>
      <c r="P151" s="270">
        <f t="shared" si="23"/>
        <v>8.0734057197244889E-3</v>
      </c>
      <c r="Q151" s="270">
        <f t="shared" si="23"/>
        <v>8.2266725256905943E-3</v>
      </c>
      <c r="R151" s="270">
        <f t="shared" si="23"/>
        <v>8.7840311822399188E-3</v>
      </c>
      <c r="S151" s="270">
        <f t="shared" si="23"/>
        <v>8.5132018159707178E-3</v>
      </c>
      <c r="T151" s="270">
        <f t="shared" si="23"/>
        <v>8.8023183570934641E-3</v>
      </c>
      <c r="U151" s="270">
        <f t="shared" si="23"/>
        <v>8.9245198147093942E-3</v>
      </c>
      <c r="V151" s="270">
        <f t="shared" si="23"/>
        <v>8.5360877661503475E-3</v>
      </c>
      <c r="W151" s="270">
        <f t="shared" si="23"/>
        <v>8.3537372688346559E-3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3.9239595848884395E-2</v>
      </c>
      <c r="C152" s="271">
        <f t="shared" si="24"/>
        <v>3.1660663110551726E-2</v>
      </c>
      <c r="D152" s="271">
        <f t="shared" si="24"/>
        <v>3.5626875894035903E-2</v>
      </c>
      <c r="E152" s="271">
        <f t="shared" si="24"/>
        <v>3.3429001223637254E-2</v>
      </c>
      <c r="F152" s="271">
        <f t="shared" si="24"/>
        <v>3.1291857195259794E-2</v>
      </c>
      <c r="G152" s="271">
        <f t="shared" si="24"/>
        <v>3.6216185749152113E-2</v>
      </c>
      <c r="H152" s="271">
        <f t="shared" si="24"/>
        <v>4.344707285830058E-2</v>
      </c>
      <c r="I152" s="271">
        <f t="shared" si="24"/>
        <v>4.2902235770948996E-2</v>
      </c>
      <c r="J152" s="271">
        <f t="shared" si="24"/>
        <v>4.3193450044961335E-2</v>
      </c>
      <c r="K152" s="271">
        <f t="shared" si="24"/>
        <v>5.5729661776118024E-2</v>
      </c>
      <c r="L152" s="271">
        <f t="shared" si="24"/>
        <v>5.6000552484883268E-2</v>
      </c>
      <c r="M152" s="271">
        <f t="shared" si="24"/>
        <v>5.6887486955406179E-2</v>
      </c>
      <c r="N152" s="271">
        <f t="shared" si="24"/>
        <v>3.7958089932210837E-2</v>
      </c>
      <c r="O152" s="271">
        <f t="shared" si="24"/>
        <v>4.5571615907869546E-2</v>
      </c>
      <c r="P152" s="271">
        <f t="shared" si="24"/>
        <v>4.5056638511920995E-2</v>
      </c>
      <c r="Q152" s="271">
        <f t="shared" si="24"/>
        <v>4.5958333726141776E-2</v>
      </c>
      <c r="R152" s="271">
        <f t="shared" si="24"/>
        <v>5.0236427907667365E-2</v>
      </c>
      <c r="S152" s="271">
        <f t="shared" si="24"/>
        <v>4.8511242610310173E-2</v>
      </c>
      <c r="T152" s="271">
        <f t="shared" si="24"/>
        <v>5.1435705886893987E-2</v>
      </c>
      <c r="U152" s="271">
        <f t="shared" si="24"/>
        <v>5.2788538571542573E-2</v>
      </c>
      <c r="V152" s="271">
        <f t="shared" si="24"/>
        <v>4.9487388679308221E-2</v>
      </c>
      <c r="W152" s="271">
        <f t="shared" si="24"/>
        <v>4.8209127114843306E-2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0.14340264774928166</v>
      </c>
      <c r="C153" s="271">
        <f t="shared" si="25"/>
        <v>0.14725305030071795</v>
      </c>
      <c r="D153" s="271">
        <f t="shared" si="25"/>
        <v>0.14694306761944531</v>
      </c>
      <c r="E153" s="271">
        <f t="shared" si="25"/>
        <v>0.15045952566897497</v>
      </c>
      <c r="F153" s="271">
        <f t="shared" si="25"/>
        <v>0.15337992873792122</v>
      </c>
      <c r="G153" s="271">
        <f t="shared" si="25"/>
        <v>0.14992048330069446</v>
      </c>
      <c r="H153" s="271">
        <f t="shared" si="25"/>
        <v>0.14512574920927213</v>
      </c>
      <c r="I153" s="271">
        <f t="shared" si="25"/>
        <v>0.14528508921383407</v>
      </c>
      <c r="J153" s="271">
        <f t="shared" si="25"/>
        <v>0.14470588367040199</v>
      </c>
      <c r="K153" s="271">
        <f t="shared" si="25"/>
        <v>0.13836597358167704</v>
      </c>
      <c r="L153" s="271">
        <f t="shared" si="25"/>
        <v>0.13976089750847678</v>
      </c>
      <c r="M153" s="271">
        <f t="shared" si="25"/>
        <v>0.13792013611920517</v>
      </c>
      <c r="N153" s="271">
        <f t="shared" si="25"/>
        <v>0.13791325769564025</v>
      </c>
      <c r="O153" s="271">
        <f t="shared" si="25"/>
        <v>0.13653098351684229</v>
      </c>
      <c r="P153" s="271">
        <f t="shared" si="25"/>
        <v>0.13942526481496079</v>
      </c>
      <c r="Q153" s="271">
        <f t="shared" si="25"/>
        <v>0.14013835426388582</v>
      </c>
      <c r="R153" s="271">
        <f t="shared" si="25"/>
        <v>0.13846380378472747</v>
      </c>
      <c r="S153" s="271">
        <f t="shared" si="25"/>
        <v>0.13768659054199978</v>
      </c>
      <c r="T153" s="271">
        <f t="shared" si="25"/>
        <v>0.13550825799453498</v>
      </c>
      <c r="U153" s="271">
        <f t="shared" si="25"/>
        <v>0.135583020744764</v>
      </c>
      <c r="V153" s="271">
        <f t="shared" si="25"/>
        <v>0.13706001312788751</v>
      </c>
      <c r="W153" s="271">
        <f t="shared" si="25"/>
        <v>0.1381345504740871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0.11721319732583237</v>
      </c>
      <c r="C154" s="320">
        <f t="shared" si="26"/>
        <v>0.12025021420656445</v>
      </c>
      <c r="D154" s="320">
        <f t="shared" si="26"/>
        <v>0.12047812475023888</v>
      </c>
      <c r="E154" s="320">
        <f t="shared" si="26"/>
        <v>0.12391804944674817</v>
      </c>
      <c r="F154" s="320">
        <f t="shared" si="26"/>
        <v>0.12673236165231011</v>
      </c>
      <c r="G154" s="320">
        <f t="shared" si="26"/>
        <v>0.12373546579191977</v>
      </c>
      <c r="H154" s="320">
        <f t="shared" si="26"/>
        <v>0.11964673908316679</v>
      </c>
      <c r="I154" s="320">
        <f t="shared" si="26"/>
        <v>0.11973973568436756</v>
      </c>
      <c r="J154" s="320">
        <f t="shared" si="26"/>
        <v>0.11916377066941057</v>
      </c>
      <c r="K154" s="320">
        <f t="shared" si="26"/>
        <v>0.11420087466408929</v>
      </c>
      <c r="L154" s="320">
        <f t="shared" si="26"/>
        <v>0.11573248290761255</v>
      </c>
      <c r="M154" s="320">
        <f t="shared" si="26"/>
        <v>0.11389144554566304</v>
      </c>
      <c r="N154" s="320">
        <f t="shared" si="26"/>
        <v>0.11118089847492302</v>
      </c>
      <c r="O154" s="320">
        <f t="shared" si="26"/>
        <v>0.1107954155765541</v>
      </c>
      <c r="P154" s="320">
        <f t="shared" si="26"/>
        <v>0.11380263132936591</v>
      </c>
      <c r="Q154" s="320">
        <f t="shared" si="26"/>
        <v>0.11469203833452539</v>
      </c>
      <c r="R154" s="320">
        <f t="shared" si="26"/>
        <v>0.11352108016080285</v>
      </c>
      <c r="S154" s="320">
        <f t="shared" si="26"/>
        <v>0.11244528646634078</v>
      </c>
      <c r="T154" s="320">
        <f t="shared" si="26"/>
        <v>0.11054075958413061</v>
      </c>
      <c r="U154" s="320">
        <f t="shared" si="26"/>
        <v>0.11081142543301513</v>
      </c>
      <c r="V154" s="320">
        <f t="shared" si="26"/>
        <v>0.11191348302796562</v>
      </c>
      <c r="W154" s="320">
        <f t="shared" si="26"/>
        <v>0.11287387421326481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2.6189450423449286E-2</v>
      </c>
      <c r="C155" s="320">
        <f t="shared" si="27"/>
        <v>2.7002836094153507E-2</v>
      </c>
      <c r="D155" s="320">
        <f t="shared" si="27"/>
        <v>2.6464942869206427E-2</v>
      </c>
      <c r="E155" s="320">
        <f t="shared" si="27"/>
        <v>2.6541476222226815E-2</v>
      </c>
      <c r="F155" s="320">
        <f t="shared" si="27"/>
        <v>2.6647567085611112E-2</v>
      </c>
      <c r="G155" s="320">
        <f t="shared" si="27"/>
        <v>2.6185017508774697E-2</v>
      </c>
      <c r="H155" s="320">
        <f t="shared" si="27"/>
        <v>2.5479010126105327E-2</v>
      </c>
      <c r="I155" s="320">
        <f t="shared" si="27"/>
        <v>2.5545353529466505E-2</v>
      </c>
      <c r="J155" s="320">
        <f t="shared" si="27"/>
        <v>2.554211300099142E-2</v>
      </c>
      <c r="K155" s="320">
        <f t="shared" si="27"/>
        <v>2.4165098917587773E-2</v>
      </c>
      <c r="L155" s="320">
        <f t="shared" si="27"/>
        <v>2.4028414600864224E-2</v>
      </c>
      <c r="M155" s="320">
        <f t="shared" si="27"/>
        <v>2.4028690573542139E-2</v>
      </c>
      <c r="N155" s="320">
        <f t="shared" si="27"/>
        <v>2.6732359220717254E-2</v>
      </c>
      <c r="O155" s="320">
        <f t="shared" si="27"/>
        <v>2.5735567940288182E-2</v>
      </c>
      <c r="P155" s="320">
        <f t="shared" si="27"/>
        <v>2.5622633485594876E-2</v>
      </c>
      <c r="Q155" s="320">
        <f t="shared" si="27"/>
        <v>2.5446315929360443E-2</v>
      </c>
      <c r="R155" s="320">
        <f t="shared" si="27"/>
        <v>2.4942723623924613E-2</v>
      </c>
      <c r="S155" s="320">
        <f t="shared" si="27"/>
        <v>2.5241304075658982E-2</v>
      </c>
      <c r="T155" s="320">
        <f t="shared" si="27"/>
        <v>2.4967498410404361E-2</v>
      </c>
      <c r="U155" s="320">
        <f t="shared" si="27"/>
        <v>2.4771595311748867E-2</v>
      </c>
      <c r="V155" s="320">
        <f t="shared" si="27"/>
        <v>2.5146530099921873E-2</v>
      </c>
      <c r="W155" s="320">
        <f t="shared" si="27"/>
        <v>2.5260676260822287E-2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0.67595010368528652</v>
      </c>
      <c r="C157" s="271">
        <f t="shared" si="29"/>
        <v>0.68823729219623009</v>
      </c>
      <c r="D157" s="271">
        <f t="shared" si="29"/>
        <v>0.67907686252549548</v>
      </c>
      <c r="E157" s="271">
        <f t="shared" si="29"/>
        <v>0.67876364918894161</v>
      </c>
      <c r="F157" s="271">
        <f t="shared" si="29"/>
        <v>0.67922958962728397</v>
      </c>
      <c r="G157" s="271">
        <f t="shared" si="29"/>
        <v>0.67285023574366387</v>
      </c>
      <c r="H157" s="271">
        <f t="shared" si="29"/>
        <v>0.66283083483177763</v>
      </c>
      <c r="I157" s="271">
        <f t="shared" si="29"/>
        <v>0.66390560696958734</v>
      </c>
      <c r="J157" s="271">
        <f t="shared" si="29"/>
        <v>0.66411496524305147</v>
      </c>
      <c r="K157" s="271">
        <f t="shared" si="29"/>
        <v>0.64302205920313826</v>
      </c>
      <c r="L157" s="271">
        <f t="shared" si="29"/>
        <v>0.63996498189652884</v>
      </c>
      <c r="M157" s="271">
        <f t="shared" si="29"/>
        <v>0.64084942368694109</v>
      </c>
      <c r="N157" s="271">
        <f t="shared" si="29"/>
        <v>0.68788938825922286</v>
      </c>
      <c r="O157" s="271">
        <f t="shared" si="29"/>
        <v>0.67117467625116156</v>
      </c>
      <c r="P157" s="271">
        <f t="shared" si="29"/>
        <v>0.66791765740640563</v>
      </c>
      <c r="Q157" s="271">
        <f t="shared" si="29"/>
        <v>0.66452066839089696</v>
      </c>
      <c r="R157" s="271">
        <f t="shared" si="29"/>
        <v>0.65650333050870857</v>
      </c>
      <c r="S157" s="271">
        <f t="shared" si="29"/>
        <v>0.66205969961652789</v>
      </c>
      <c r="T157" s="271">
        <f t="shared" si="29"/>
        <v>0.658292862936384</v>
      </c>
      <c r="U157" s="271">
        <f t="shared" si="29"/>
        <v>0.65486586583892814</v>
      </c>
      <c r="V157" s="271">
        <f t="shared" si="29"/>
        <v>0.66072012130121238</v>
      </c>
      <c r="W157" s="271">
        <f t="shared" si="29"/>
        <v>0.6622319924322605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0.63711781315835547</v>
      </c>
      <c r="C158" s="320">
        <f t="shared" si="30"/>
        <v>0.6569052654108628</v>
      </c>
      <c r="D158" s="320">
        <f t="shared" si="30"/>
        <v>0.64381979207522855</v>
      </c>
      <c r="E158" s="320">
        <f t="shared" si="30"/>
        <v>0.64568163956425983</v>
      </c>
      <c r="F158" s="320">
        <f t="shared" si="30"/>
        <v>0.64826254056762567</v>
      </c>
      <c r="G158" s="320">
        <f t="shared" si="30"/>
        <v>0.6370099724493018</v>
      </c>
      <c r="H158" s="320">
        <f t="shared" si="30"/>
        <v>0.61983474072633249</v>
      </c>
      <c r="I158" s="320">
        <f t="shared" si="30"/>
        <v>0.62144869456589469</v>
      </c>
      <c r="J158" s="320">
        <f t="shared" si="30"/>
        <v>0.62136986135702088</v>
      </c>
      <c r="K158" s="320">
        <f t="shared" si="30"/>
        <v>0.58787086892605112</v>
      </c>
      <c r="L158" s="320">
        <f t="shared" si="30"/>
        <v>0.5845457127446152</v>
      </c>
      <c r="M158" s="320">
        <f t="shared" si="30"/>
        <v>0.58455242640626859</v>
      </c>
      <c r="N158" s="320">
        <f t="shared" si="30"/>
        <v>0.65032530167251323</v>
      </c>
      <c r="O158" s="320">
        <f t="shared" si="30"/>
        <v>0.62607609176188195</v>
      </c>
      <c r="P158" s="320">
        <f t="shared" si="30"/>
        <v>0.62332870486979164</v>
      </c>
      <c r="Q158" s="320">
        <f t="shared" si="30"/>
        <v>0.61903938019771254</v>
      </c>
      <c r="R158" s="320">
        <f t="shared" si="30"/>
        <v>0.60678835456811853</v>
      </c>
      <c r="S158" s="320">
        <f t="shared" si="30"/>
        <v>0.61405200162390039</v>
      </c>
      <c r="T158" s="320">
        <f t="shared" si="30"/>
        <v>0.60739105747055555</v>
      </c>
      <c r="U158" s="320">
        <f t="shared" si="30"/>
        <v>0.6026252700336957</v>
      </c>
      <c r="V158" s="320">
        <f t="shared" si="30"/>
        <v>0.61174640959391691</v>
      </c>
      <c r="W158" s="320">
        <f t="shared" si="30"/>
        <v>0.61452327398921447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3.8832290526931032E-2</v>
      </c>
      <c r="C159" s="320">
        <f t="shared" si="31"/>
        <v>3.1332026785367284E-2</v>
      </c>
      <c r="D159" s="320">
        <f t="shared" si="31"/>
        <v>3.5257070450266909E-2</v>
      </c>
      <c r="E159" s="320">
        <f t="shared" si="31"/>
        <v>3.3082009624681746E-2</v>
      </c>
      <c r="F159" s="320">
        <f t="shared" si="31"/>
        <v>3.0967049059658271E-2</v>
      </c>
      <c r="G159" s="320">
        <f t="shared" si="31"/>
        <v>3.5840263294362081E-2</v>
      </c>
      <c r="H159" s="320">
        <f t="shared" si="31"/>
        <v>4.2996094105445144E-2</v>
      </c>
      <c r="I159" s="320">
        <f t="shared" si="31"/>
        <v>4.24569124036926E-2</v>
      </c>
      <c r="J159" s="320">
        <f t="shared" si="31"/>
        <v>4.2745103886030665E-2</v>
      </c>
      <c r="K159" s="320">
        <f t="shared" si="31"/>
        <v>5.5151190277087044E-2</v>
      </c>
      <c r="L159" s="320">
        <f t="shared" si="31"/>
        <v>5.5419269151913628E-2</v>
      </c>
      <c r="M159" s="320">
        <f t="shared" si="31"/>
        <v>5.6296997280672494E-2</v>
      </c>
      <c r="N159" s="320">
        <f t="shared" si="31"/>
        <v>3.7564086586709684E-2</v>
      </c>
      <c r="O159" s="320">
        <f t="shared" si="31"/>
        <v>4.5098584489279704E-2</v>
      </c>
      <c r="P159" s="320">
        <f t="shared" si="31"/>
        <v>4.4588952536614088E-2</v>
      </c>
      <c r="Q159" s="320">
        <f t="shared" si="31"/>
        <v>4.5481288193184331E-2</v>
      </c>
      <c r="R159" s="320">
        <f t="shared" si="31"/>
        <v>4.9714975940590059E-2</v>
      </c>
      <c r="S159" s="320">
        <f t="shared" si="31"/>
        <v>4.8007697992627482E-2</v>
      </c>
      <c r="T159" s="320">
        <f t="shared" si="31"/>
        <v>5.0901805465828447E-2</v>
      </c>
      <c r="U159" s="320">
        <f t="shared" si="31"/>
        <v>5.224059580523243E-2</v>
      </c>
      <c r="V159" s="320">
        <f t="shared" si="31"/>
        <v>4.8973711707295524E-2</v>
      </c>
      <c r="W159" s="320">
        <f t="shared" si="31"/>
        <v>4.7708718443046041E-2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0.10351303225777367</v>
      </c>
      <c r="C160" s="271">
        <f t="shared" si="32"/>
        <v>9.7199639702415144E-2</v>
      </c>
      <c r="D160" s="271">
        <f t="shared" si="32"/>
        <v>0.10147175269011467</v>
      </c>
      <c r="E160" s="271">
        <f t="shared" si="32"/>
        <v>0.10100435945200438</v>
      </c>
      <c r="F160" s="271">
        <f t="shared" si="32"/>
        <v>0.10026721042724099</v>
      </c>
      <c r="G160" s="271">
        <f t="shared" si="32"/>
        <v>0.10382390433930848</v>
      </c>
      <c r="H160" s="271">
        <f t="shared" si="32"/>
        <v>0.10921273769568714</v>
      </c>
      <c r="I160" s="271">
        <f t="shared" si="32"/>
        <v>0.10869210567432812</v>
      </c>
      <c r="J160" s="271">
        <f t="shared" si="32"/>
        <v>0.10869000465553721</v>
      </c>
      <c r="K160" s="271">
        <f t="shared" si="32"/>
        <v>0.11916518579204119</v>
      </c>
      <c r="L160" s="271">
        <f t="shared" si="32"/>
        <v>0.12026467966618508</v>
      </c>
      <c r="M160" s="271">
        <f t="shared" si="32"/>
        <v>0.12021200700150249</v>
      </c>
      <c r="N160" s="271">
        <f t="shared" si="32"/>
        <v>9.8958059394525066E-2</v>
      </c>
      <c r="O160" s="271">
        <f t="shared" si="32"/>
        <v>0.10672032695063742</v>
      </c>
      <c r="P160" s="271">
        <f t="shared" si="32"/>
        <v>0.10778356848441098</v>
      </c>
      <c r="Q160" s="271">
        <f t="shared" si="32"/>
        <v>0.10920105741784715</v>
      </c>
      <c r="R160" s="271">
        <f t="shared" si="32"/>
        <v>0.11305427470664538</v>
      </c>
      <c r="S160" s="271">
        <f t="shared" si="32"/>
        <v>0.11067569153375759</v>
      </c>
      <c r="T160" s="271">
        <f t="shared" si="32"/>
        <v>0.11272149078555736</v>
      </c>
      <c r="U160" s="271">
        <f t="shared" si="32"/>
        <v>0.11428145009776855</v>
      </c>
      <c r="V160" s="271">
        <f t="shared" si="32"/>
        <v>0.11141390781598867</v>
      </c>
      <c r="W160" s="271">
        <f t="shared" si="32"/>
        <v>0.11058786527583807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6.2448338927545734E-2</v>
      </c>
      <c r="C161" s="320">
        <f t="shared" si="33"/>
        <v>6.406638760997721E-2</v>
      </c>
      <c r="D161" s="320">
        <f t="shared" si="33"/>
        <v>6.4187812801007257E-2</v>
      </c>
      <c r="E161" s="320">
        <f t="shared" si="33"/>
        <v>6.6020520962151358E-2</v>
      </c>
      <c r="F161" s="320">
        <f t="shared" si="33"/>
        <v>6.7519918013596927E-2</v>
      </c>
      <c r="G161" s="320">
        <f t="shared" si="33"/>
        <v>6.5923244834381764E-2</v>
      </c>
      <c r="H161" s="320">
        <f t="shared" si="33"/>
        <v>6.3744870750953864E-2</v>
      </c>
      <c r="I161" s="320">
        <f t="shared" si="33"/>
        <v>6.3794417076823234E-2</v>
      </c>
      <c r="J161" s="320">
        <f t="shared" si="33"/>
        <v>6.3487556934065936E-2</v>
      </c>
      <c r="K161" s="320">
        <f t="shared" si="33"/>
        <v>6.084344672401059E-2</v>
      </c>
      <c r="L161" s="320">
        <f t="shared" si="33"/>
        <v>6.1659450321539647E-2</v>
      </c>
      <c r="M161" s="320">
        <f t="shared" si="33"/>
        <v>6.0678590420263342E-2</v>
      </c>
      <c r="N161" s="320">
        <f t="shared" si="33"/>
        <v>5.9234476907327582E-2</v>
      </c>
      <c r="O161" s="320">
        <f t="shared" si="33"/>
        <v>5.9029101000541276E-2</v>
      </c>
      <c r="P161" s="320">
        <f t="shared" si="33"/>
        <v>6.0631272367284259E-2</v>
      </c>
      <c r="Q161" s="320">
        <f t="shared" si="33"/>
        <v>6.1105126774210289E-2</v>
      </c>
      <c r="R161" s="320">
        <f t="shared" si="33"/>
        <v>6.0481268756760811E-2</v>
      </c>
      <c r="S161" s="320">
        <f t="shared" si="33"/>
        <v>5.9908112057851466E-2</v>
      </c>
      <c r="T161" s="320">
        <f t="shared" si="33"/>
        <v>5.8893426485319367E-2</v>
      </c>
      <c r="U161" s="320">
        <f t="shared" si="33"/>
        <v>5.9037630662433178E-2</v>
      </c>
      <c r="V161" s="320">
        <f t="shared" si="33"/>
        <v>5.9624780128340424E-2</v>
      </c>
      <c r="W161" s="320">
        <f t="shared" si="33"/>
        <v>6.0136453178908908E-2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4.1064693330227948E-2</v>
      </c>
      <c r="C162" s="328">
        <f t="shared" si="34"/>
        <v>3.3133252092437941E-2</v>
      </c>
      <c r="D162" s="328">
        <f t="shared" si="34"/>
        <v>3.7283939889107415E-2</v>
      </c>
      <c r="E162" s="328">
        <f t="shared" si="34"/>
        <v>3.4983838489853022E-2</v>
      </c>
      <c r="F162" s="328">
        <f t="shared" si="34"/>
        <v>3.2747292413644047E-2</v>
      </c>
      <c r="G162" s="328">
        <f t="shared" si="34"/>
        <v>3.7900659504926715E-2</v>
      </c>
      <c r="H162" s="328">
        <f t="shared" si="34"/>
        <v>4.546786694473328E-2</v>
      </c>
      <c r="I162" s="328">
        <f t="shared" si="34"/>
        <v>4.4897688597504884E-2</v>
      </c>
      <c r="J162" s="328">
        <f t="shared" si="34"/>
        <v>4.5202447721471271E-2</v>
      </c>
      <c r="K162" s="328">
        <f t="shared" si="34"/>
        <v>5.8321739068030606E-2</v>
      </c>
      <c r="L162" s="328">
        <f t="shared" si="34"/>
        <v>5.8605229344645425E-2</v>
      </c>
      <c r="M162" s="328">
        <f t="shared" si="34"/>
        <v>5.9533416581239153E-2</v>
      </c>
      <c r="N162" s="328">
        <f t="shared" si="34"/>
        <v>3.9723582487197477E-2</v>
      </c>
      <c r="O162" s="328">
        <f t="shared" si="34"/>
        <v>4.7691225950096144E-2</v>
      </c>
      <c r="P162" s="328">
        <f t="shared" si="34"/>
        <v>4.7152296117126735E-2</v>
      </c>
      <c r="Q162" s="328">
        <f t="shared" si="34"/>
        <v>4.8095930643636861E-2</v>
      </c>
      <c r="R162" s="328">
        <f t="shared" si="34"/>
        <v>5.2573005949884566E-2</v>
      </c>
      <c r="S162" s="328">
        <f t="shared" si="34"/>
        <v>5.0767579475906127E-2</v>
      </c>
      <c r="T162" s="328">
        <f t="shared" si="34"/>
        <v>5.3828064300237996E-2</v>
      </c>
      <c r="U162" s="328">
        <f t="shared" si="34"/>
        <v>5.5243819435335371E-2</v>
      </c>
      <c r="V162" s="328">
        <f t="shared" si="34"/>
        <v>5.1789127687648248E-2</v>
      </c>
      <c r="W162" s="328">
        <f t="shared" si="34"/>
        <v>5.0451412096929153E-2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1.0000000000000002</v>
      </c>
      <c r="D165" s="234">
        <f t="shared" si="35"/>
        <v>1</v>
      </c>
      <c r="E165" s="234">
        <f t="shared" si="35"/>
        <v>1</v>
      </c>
      <c r="F165" s="234">
        <f t="shared" si="35"/>
        <v>0.99999999999999944</v>
      </c>
      <c r="G165" s="234">
        <f t="shared" si="35"/>
        <v>1.0000000000000004</v>
      </c>
      <c r="H165" s="234">
        <f t="shared" si="35"/>
        <v>1.0000000000000002</v>
      </c>
      <c r="I165" s="234">
        <f t="shared" si="35"/>
        <v>1.0000000000000002</v>
      </c>
      <c r="J165" s="234">
        <f t="shared" si="35"/>
        <v>0.99999999999999989</v>
      </c>
      <c r="K165" s="234">
        <f t="shared" si="35"/>
        <v>1</v>
      </c>
      <c r="L165" s="234">
        <f t="shared" si="35"/>
        <v>0.99999999999999967</v>
      </c>
      <c r="M165" s="234">
        <f t="shared" si="35"/>
        <v>1.0000000000000002</v>
      </c>
      <c r="N165" s="234">
        <f t="shared" si="35"/>
        <v>1.0000000000000002</v>
      </c>
      <c r="O165" s="234">
        <f t="shared" si="35"/>
        <v>0.99999999999999989</v>
      </c>
      <c r="P165" s="234">
        <f t="shared" si="35"/>
        <v>1</v>
      </c>
      <c r="Q165" s="234">
        <f t="shared" si="35"/>
        <v>1.0000000000000007</v>
      </c>
      <c r="R165" s="234">
        <f t="shared" si="35"/>
        <v>1</v>
      </c>
      <c r="S165" s="234">
        <f t="shared" si="35"/>
        <v>0.99999999999999978</v>
      </c>
      <c r="T165" s="234">
        <f t="shared" si="35"/>
        <v>0.99999999999999967</v>
      </c>
      <c r="U165" s="234">
        <f t="shared" si="35"/>
        <v>1</v>
      </c>
      <c r="V165" s="234">
        <f t="shared" si="35"/>
        <v>1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8.4901072430714521E-3</v>
      </c>
      <c r="C166" s="268">
        <f t="shared" si="36"/>
        <v>8.4901072430652313E-3</v>
      </c>
      <c r="D166" s="268">
        <f t="shared" si="36"/>
        <v>8.4901072430713497E-3</v>
      </c>
      <c r="E166" s="268">
        <f t="shared" si="36"/>
        <v>8.4901072430650145E-3</v>
      </c>
      <c r="F166" s="268">
        <f t="shared" si="36"/>
        <v>8.4901072430701718E-3</v>
      </c>
      <c r="G166" s="268">
        <f t="shared" si="36"/>
        <v>8.4901072430648358E-3</v>
      </c>
      <c r="H166" s="268">
        <f t="shared" si="36"/>
        <v>8.4901072430678352E-3</v>
      </c>
      <c r="I166" s="268">
        <f t="shared" si="36"/>
        <v>8.4901072430638713E-3</v>
      </c>
      <c r="J166" s="268">
        <f t="shared" si="36"/>
        <v>8.4901072430627542E-3</v>
      </c>
      <c r="K166" s="268">
        <f t="shared" si="36"/>
        <v>8.4901072430250604E-3</v>
      </c>
      <c r="L166" s="268">
        <f t="shared" si="36"/>
        <v>8.4901072430190547E-3</v>
      </c>
      <c r="M166" s="268">
        <f t="shared" si="36"/>
        <v>8.4901072430182845E-3</v>
      </c>
      <c r="N166" s="268">
        <f t="shared" si="36"/>
        <v>8.4901072430796001E-3</v>
      </c>
      <c r="O166" s="268">
        <f t="shared" si="36"/>
        <v>8.4901072430827954E-3</v>
      </c>
      <c r="P166" s="268">
        <f t="shared" si="36"/>
        <v>8.4901072430687997E-3</v>
      </c>
      <c r="Q166" s="268">
        <f t="shared" si="36"/>
        <v>8.4901072430242242E-3</v>
      </c>
      <c r="R166" s="268">
        <f t="shared" si="36"/>
        <v>8.490107243025076E-3</v>
      </c>
      <c r="S166" s="268">
        <f t="shared" si="36"/>
        <v>8.4901072430301552E-3</v>
      </c>
      <c r="T166" s="268">
        <f t="shared" si="36"/>
        <v>8.4901072430290294E-3</v>
      </c>
      <c r="U166" s="268">
        <f t="shared" si="36"/>
        <v>8.4901072430252321E-3</v>
      </c>
      <c r="V166" s="268">
        <f t="shared" si="36"/>
        <v>8.4901072430218633E-3</v>
      </c>
      <c r="W166" s="268">
        <f t="shared" si="36"/>
        <v>8.4901072430312724E-3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9.5190184158827941E-3</v>
      </c>
      <c r="C167" s="269">
        <f t="shared" si="37"/>
        <v>9.5190184158758205E-3</v>
      </c>
      <c r="D167" s="269">
        <f t="shared" si="37"/>
        <v>9.5190184158826761E-3</v>
      </c>
      <c r="E167" s="269">
        <f t="shared" si="37"/>
        <v>9.5190184158755794E-3</v>
      </c>
      <c r="F167" s="269">
        <f t="shared" si="37"/>
        <v>9.5190184158813543E-3</v>
      </c>
      <c r="G167" s="269">
        <f t="shared" si="37"/>
        <v>9.5190184158753764E-3</v>
      </c>
      <c r="H167" s="269">
        <f t="shared" si="37"/>
        <v>9.5190184158787383E-3</v>
      </c>
      <c r="I167" s="269">
        <f t="shared" si="37"/>
        <v>9.519018415874287E-3</v>
      </c>
      <c r="J167" s="269">
        <f t="shared" si="37"/>
        <v>9.5190184158730415E-3</v>
      </c>
      <c r="K167" s="269">
        <f t="shared" si="37"/>
        <v>9.5190184158307836E-3</v>
      </c>
      <c r="L167" s="269">
        <f t="shared" si="37"/>
        <v>9.5190184158240407E-3</v>
      </c>
      <c r="M167" s="269">
        <f t="shared" si="37"/>
        <v>9.5190184158231821E-3</v>
      </c>
      <c r="N167" s="269">
        <f t="shared" si="37"/>
        <v>9.5190184158919274E-3</v>
      </c>
      <c r="O167" s="269">
        <f t="shared" si="37"/>
        <v>9.5190184158955096E-3</v>
      </c>
      <c r="P167" s="269">
        <f t="shared" si="37"/>
        <v>9.5190184158798243E-3</v>
      </c>
      <c r="Q167" s="269">
        <f t="shared" si="37"/>
        <v>9.5190184158298434E-3</v>
      </c>
      <c r="R167" s="269">
        <f t="shared" si="37"/>
        <v>9.5190184158308027E-3</v>
      </c>
      <c r="S167" s="269">
        <f t="shared" si="37"/>
        <v>9.5190184158364874E-3</v>
      </c>
      <c r="T167" s="269">
        <f t="shared" si="37"/>
        <v>9.5190184158352349E-3</v>
      </c>
      <c r="U167" s="269">
        <f t="shared" si="37"/>
        <v>9.519018415830971E-3</v>
      </c>
      <c r="V167" s="269">
        <f t="shared" si="37"/>
        <v>9.5190184158271927E-3</v>
      </c>
      <c r="W167" s="269">
        <f t="shared" si="37"/>
        <v>9.5190184158377433E-3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1.6636995886327964E-2</v>
      </c>
      <c r="C168" s="269">
        <f t="shared" si="38"/>
        <v>1.3852870190692326E-2</v>
      </c>
      <c r="D168" s="269">
        <f t="shared" si="38"/>
        <v>1.515536731206688E-2</v>
      </c>
      <c r="E168" s="269">
        <f t="shared" si="38"/>
        <v>1.4118507412426391E-2</v>
      </c>
      <c r="F168" s="269">
        <f t="shared" si="38"/>
        <v>1.3167650868191244E-2</v>
      </c>
      <c r="G168" s="269">
        <f t="shared" si="38"/>
        <v>1.5036851928285992E-2</v>
      </c>
      <c r="H168" s="269">
        <f t="shared" si="38"/>
        <v>1.7656194332166086E-2</v>
      </c>
      <c r="I168" s="269">
        <f t="shared" si="38"/>
        <v>1.7485422316611102E-2</v>
      </c>
      <c r="J168" s="269">
        <f t="shared" si="38"/>
        <v>1.7632872763989001E-2</v>
      </c>
      <c r="K168" s="269">
        <f t="shared" si="38"/>
        <v>2.1657784368923211E-2</v>
      </c>
      <c r="L168" s="269">
        <f t="shared" si="38"/>
        <v>2.1533549335250472E-2</v>
      </c>
      <c r="M168" s="269">
        <f t="shared" si="38"/>
        <v>2.1991229696906457E-2</v>
      </c>
      <c r="N168" s="269">
        <f t="shared" si="38"/>
        <v>1.6879594700824729E-2</v>
      </c>
      <c r="O168" s="269">
        <f t="shared" si="38"/>
        <v>1.9287067732828567E-2</v>
      </c>
      <c r="P168" s="269">
        <f t="shared" si="38"/>
        <v>1.8779845370632636E-2</v>
      </c>
      <c r="Q168" s="269">
        <f t="shared" si="38"/>
        <v>1.8938967182616544E-2</v>
      </c>
      <c r="R168" s="269">
        <f t="shared" si="38"/>
        <v>2.0283616367895808E-2</v>
      </c>
      <c r="S168" s="269">
        <f t="shared" si="38"/>
        <v>1.9934811322858754E-2</v>
      </c>
      <c r="T168" s="269">
        <f t="shared" si="38"/>
        <v>2.0984480448428794E-2</v>
      </c>
      <c r="U168" s="269">
        <f t="shared" si="38"/>
        <v>2.1317490929555497E-2</v>
      </c>
      <c r="V168" s="269">
        <f t="shared" si="38"/>
        <v>2.0275657428790554E-2</v>
      </c>
      <c r="W168" s="269">
        <f t="shared" si="38"/>
        <v>1.9800283673219281E-2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7.6201889365018162E-3</v>
      </c>
      <c r="C169" s="269">
        <f t="shared" si="39"/>
        <v>7.6201889364962304E-3</v>
      </c>
      <c r="D169" s="269">
        <f t="shared" si="39"/>
        <v>7.620188936501719E-3</v>
      </c>
      <c r="E169" s="269">
        <f t="shared" si="39"/>
        <v>7.6201889364960361E-3</v>
      </c>
      <c r="F169" s="269">
        <f t="shared" si="39"/>
        <v>7.6201889365006643E-3</v>
      </c>
      <c r="G169" s="269">
        <f t="shared" si="39"/>
        <v>7.6201889364958747E-3</v>
      </c>
      <c r="H169" s="269">
        <f t="shared" si="39"/>
        <v>7.6201889364985662E-3</v>
      </c>
      <c r="I169" s="269">
        <f t="shared" si="39"/>
        <v>7.62018893649501E-3</v>
      </c>
      <c r="J169" s="269">
        <f t="shared" si="39"/>
        <v>7.6201889364940073E-3</v>
      </c>
      <c r="K169" s="269">
        <f t="shared" si="39"/>
        <v>7.6201889364601776E-3</v>
      </c>
      <c r="L169" s="269">
        <f t="shared" si="39"/>
        <v>7.6201889364547826E-3</v>
      </c>
      <c r="M169" s="269">
        <f t="shared" si="39"/>
        <v>7.6201889364540904E-3</v>
      </c>
      <c r="N169" s="269">
        <f t="shared" si="39"/>
        <v>7.6201889365091263E-3</v>
      </c>
      <c r="O169" s="269">
        <f t="shared" si="39"/>
        <v>7.6201889365119938E-3</v>
      </c>
      <c r="P169" s="269">
        <f t="shared" si="39"/>
        <v>7.6201889364994353E-3</v>
      </c>
      <c r="Q169" s="269">
        <f t="shared" si="39"/>
        <v>7.6201889364594239E-3</v>
      </c>
      <c r="R169" s="269">
        <f t="shared" si="39"/>
        <v>7.6201889364601889E-3</v>
      </c>
      <c r="S169" s="269">
        <f t="shared" si="39"/>
        <v>7.6201889364647477E-3</v>
      </c>
      <c r="T169" s="269">
        <f t="shared" si="39"/>
        <v>7.6201889364637398E-3</v>
      </c>
      <c r="U169" s="269">
        <f t="shared" si="39"/>
        <v>7.6201889364603259E-3</v>
      </c>
      <c r="V169" s="269">
        <f t="shared" si="39"/>
        <v>7.6201889364573023E-3</v>
      </c>
      <c r="W169" s="269">
        <f t="shared" si="39"/>
        <v>7.6201889364657504E-3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7.9781202884563352E-3</v>
      </c>
      <c r="C170" s="270">
        <f t="shared" si="40"/>
        <v>7.7205177272031784E-3</v>
      </c>
      <c r="D170" s="270">
        <f t="shared" si="40"/>
        <v>7.8277869099923798E-3</v>
      </c>
      <c r="E170" s="270">
        <f t="shared" si="40"/>
        <v>7.7478233217647529E-3</v>
      </c>
      <c r="F170" s="270">
        <f t="shared" si="40"/>
        <v>7.7080662221656873E-3</v>
      </c>
      <c r="G170" s="270">
        <f t="shared" si="40"/>
        <v>7.8164634800271075E-3</v>
      </c>
      <c r="H170" s="270">
        <f t="shared" si="40"/>
        <v>8.1580511449078994E-3</v>
      </c>
      <c r="I170" s="270">
        <f t="shared" si="40"/>
        <v>8.1400319444635671E-3</v>
      </c>
      <c r="J170" s="270">
        <f t="shared" si="40"/>
        <v>8.1660507193520807E-3</v>
      </c>
      <c r="K170" s="270">
        <f t="shared" si="40"/>
        <v>9.2155518899840489E-3</v>
      </c>
      <c r="L170" s="270">
        <f t="shared" si="40"/>
        <v>9.3381169880211098E-3</v>
      </c>
      <c r="M170" s="270">
        <f t="shared" si="40"/>
        <v>9.3047340683807805E-3</v>
      </c>
      <c r="N170" s="270">
        <f t="shared" si="40"/>
        <v>8.0193396674737693E-3</v>
      </c>
      <c r="O170" s="270">
        <f t="shared" si="40"/>
        <v>8.6239207648253144E-3</v>
      </c>
      <c r="P170" s="270">
        <f t="shared" si="40"/>
        <v>8.4255110427725165E-3</v>
      </c>
      <c r="Q170" s="270">
        <f t="shared" si="40"/>
        <v>8.488334329915902E-3</v>
      </c>
      <c r="R170" s="270">
        <f t="shared" si="40"/>
        <v>8.8802819621858695E-3</v>
      </c>
      <c r="S170" s="270">
        <f t="shared" si="40"/>
        <v>8.7592900821410521E-3</v>
      </c>
      <c r="T170" s="270">
        <f t="shared" si="40"/>
        <v>8.9915970945798982E-3</v>
      </c>
      <c r="U170" s="270">
        <f t="shared" si="40"/>
        <v>9.0237604104895786E-3</v>
      </c>
      <c r="V170" s="270">
        <f t="shared" si="40"/>
        <v>8.7568019722729946E-3</v>
      </c>
      <c r="W170" s="270">
        <f t="shared" si="40"/>
        <v>8.5907129197780093E-3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0.74485157565869275</v>
      </c>
      <c r="C171" s="271">
        <f t="shared" si="41"/>
        <v>0.76968282560993273</v>
      </c>
      <c r="D171" s="271">
        <f t="shared" si="41"/>
        <v>0.75807824838305804</v>
      </c>
      <c r="E171" s="271">
        <f t="shared" si="41"/>
        <v>0.76731112535130719</v>
      </c>
      <c r="F171" s="271">
        <f t="shared" si="41"/>
        <v>0.77574718946264576</v>
      </c>
      <c r="G171" s="271">
        <f t="shared" si="41"/>
        <v>0.75913560159314086</v>
      </c>
      <c r="H171" s="271">
        <f t="shared" si="41"/>
        <v>0.73568245824054046</v>
      </c>
      <c r="I171" s="271">
        <f t="shared" si="41"/>
        <v>0.73720759856539753</v>
      </c>
      <c r="J171" s="271">
        <f t="shared" si="41"/>
        <v>0.73588108668524688</v>
      </c>
      <c r="K171" s="271">
        <f t="shared" si="41"/>
        <v>0.69935858919166416</v>
      </c>
      <c r="L171" s="271">
        <f t="shared" si="41"/>
        <v>0.70034291073860511</v>
      </c>
      <c r="M171" s="271">
        <f t="shared" si="41"/>
        <v>0.69633080572837336</v>
      </c>
      <c r="N171" s="271">
        <f t="shared" si="41"/>
        <v>0.74267054474830507</v>
      </c>
      <c r="O171" s="271">
        <f t="shared" si="41"/>
        <v>0.72084624817122955</v>
      </c>
      <c r="P171" s="271">
        <f t="shared" si="41"/>
        <v>0.72550988636107216</v>
      </c>
      <c r="Q171" s="271">
        <f t="shared" si="41"/>
        <v>0.72404631144249032</v>
      </c>
      <c r="R171" s="271">
        <f t="shared" si="41"/>
        <v>0.71180667540737297</v>
      </c>
      <c r="S171" s="271">
        <f t="shared" si="41"/>
        <v>0.71499949355647463</v>
      </c>
      <c r="T171" s="271">
        <f t="shared" si="41"/>
        <v>0.70551287971859711</v>
      </c>
      <c r="U171" s="271">
        <f t="shared" si="41"/>
        <v>0.70254155607507762</v>
      </c>
      <c r="V171" s="271">
        <f t="shared" si="41"/>
        <v>0.71199093136301239</v>
      </c>
      <c r="W171" s="271">
        <f t="shared" si="41"/>
        <v>0.71634340900531002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0.66123609939877703</v>
      </c>
      <c r="C172" s="320">
        <f t="shared" si="42"/>
        <v>0.7000600195170722</v>
      </c>
      <c r="D172" s="320">
        <f t="shared" si="42"/>
        <v>0.68190925343044051</v>
      </c>
      <c r="E172" s="320">
        <f t="shared" si="42"/>
        <v>0.69635325955419392</v>
      </c>
      <c r="F172" s="320">
        <f t="shared" si="42"/>
        <v>0.70956821063192388</v>
      </c>
      <c r="G172" s="320">
        <f t="shared" si="42"/>
        <v>0.68356225024870088</v>
      </c>
      <c r="H172" s="320">
        <f t="shared" si="42"/>
        <v>0.64694461709970563</v>
      </c>
      <c r="I172" s="320">
        <f t="shared" si="42"/>
        <v>0.64932803637768965</v>
      </c>
      <c r="J172" s="320">
        <f t="shared" si="42"/>
        <v>0.64726045685128375</v>
      </c>
      <c r="K172" s="320">
        <f t="shared" si="42"/>
        <v>0.59050925322288728</v>
      </c>
      <c r="L172" s="320">
        <f t="shared" si="42"/>
        <v>0.59211796462841126</v>
      </c>
      <c r="M172" s="320">
        <f t="shared" si="42"/>
        <v>0.58580561493000693</v>
      </c>
      <c r="N172" s="320">
        <f t="shared" si="42"/>
        <v>0.65783579695927219</v>
      </c>
      <c r="O172" s="320">
        <f t="shared" si="42"/>
        <v>0.62391183975059605</v>
      </c>
      <c r="P172" s="320">
        <f t="shared" si="42"/>
        <v>0.63112471457393127</v>
      </c>
      <c r="Q172" s="320">
        <f t="shared" si="42"/>
        <v>0.62886141317929067</v>
      </c>
      <c r="R172" s="320">
        <f t="shared" si="42"/>
        <v>0.60986373724335041</v>
      </c>
      <c r="S172" s="320">
        <f t="shared" si="42"/>
        <v>0.61480960625343106</v>
      </c>
      <c r="T172" s="320">
        <f t="shared" si="42"/>
        <v>0.60004748568047084</v>
      </c>
      <c r="U172" s="320">
        <f t="shared" si="42"/>
        <v>0.5954024926936875</v>
      </c>
      <c r="V172" s="320">
        <f t="shared" si="42"/>
        <v>0.61008799383903056</v>
      </c>
      <c r="W172" s="320">
        <f t="shared" si="42"/>
        <v>0.61682964097112902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8.3615476259915736E-2</v>
      </c>
      <c r="C173" s="320">
        <f t="shared" si="43"/>
        <v>6.9622806092860479E-2</v>
      </c>
      <c r="D173" s="320">
        <f t="shared" si="43"/>
        <v>7.6168994952617475E-2</v>
      </c>
      <c r="E173" s="320">
        <f t="shared" si="43"/>
        <v>7.095786579711319E-2</v>
      </c>
      <c r="F173" s="320">
        <f t="shared" si="43"/>
        <v>6.617897883072181E-2</v>
      </c>
      <c r="G173" s="320">
        <f t="shared" si="43"/>
        <v>7.5573351344440015E-2</v>
      </c>
      <c r="H173" s="320">
        <f t="shared" si="43"/>
        <v>8.8737841140834786E-2</v>
      </c>
      <c r="I173" s="320">
        <f t="shared" si="43"/>
        <v>8.787956218770783E-2</v>
      </c>
      <c r="J173" s="320">
        <f t="shared" si="43"/>
        <v>8.8620629833963113E-2</v>
      </c>
      <c r="K173" s="320">
        <f t="shared" si="43"/>
        <v>0.10884933596877695</v>
      </c>
      <c r="L173" s="320">
        <f t="shared" si="43"/>
        <v>0.10822494611019386</v>
      </c>
      <c r="M173" s="320">
        <f t="shared" si="43"/>
        <v>0.11052519079836649</v>
      </c>
      <c r="N173" s="320">
        <f t="shared" si="43"/>
        <v>8.4834747789032869E-2</v>
      </c>
      <c r="O173" s="320">
        <f t="shared" si="43"/>
        <v>9.6934408420633528E-2</v>
      </c>
      <c r="P173" s="320">
        <f t="shared" si="43"/>
        <v>9.4385171787140967E-2</v>
      </c>
      <c r="Q173" s="320">
        <f t="shared" si="43"/>
        <v>9.5184898263199674E-2</v>
      </c>
      <c r="R173" s="320">
        <f t="shared" si="43"/>
        <v>0.10194293816402267</v>
      </c>
      <c r="S173" s="320">
        <f t="shared" si="43"/>
        <v>0.10018988730304348</v>
      </c>
      <c r="T173" s="320">
        <f t="shared" si="43"/>
        <v>0.10546539403812627</v>
      </c>
      <c r="U173" s="320">
        <f t="shared" si="43"/>
        <v>0.10713906338139008</v>
      </c>
      <c r="V173" s="320">
        <f t="shared" si="43"/>
        <v>0.10190293752398184</v>
      </c>
      <c r="W173" s="320">
        <f t="shared" si="43"/>
        <v>9.951376803418098E-2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6.8504502635114886E-2</v>
      </c>
      <c r="C174" s="271">
        <f t="shared" si="44"/>
        <v>5.7040585269486556E-2</v>
      </c>
      <c r="D174" s="271">
        <f t="shared" si="44"/>
        <v>6.2403748072018608E-2</v>
      </c>
      <c r="E174" s="271">
        <f t="shared" si="44"/>
        <v>5.8134373227396667E-2</v>
      </c>
      <c r="F174" s="271">
        <f t="shared" si="44"/>
        <v>5.4219125842278178E-2</v>
      </c>
      <c r="G174" s="271">
        <f t="shared" si="44"/>
        <v>6.1915749068112425E-2</v>
      </c>
      <c r="H174" s="271">
        <f t="shared" si="44"/>
        <v>7.2701154668671011E-2</v>
      </c>
      <c r="I174" s="271">
        <f t="shared" si="44"/>
        <v>7.1997983731470525E-2</v>
      </c>
      <c r="J174" s="271">
        <f t="shared" si="44"/>
        <v>7.2605125767807047E-2</v>
      </c>
      <c r="K174" s="271">
        <f t="shared" si="44"/>
        <v>8.9178103818063514E-2</v>
      </c>
      <c r="L174" s="271">
        <f t="shared" si="44"/>
        <v>8.8666553580883864E-2</v>
      </c>
      <c r="M174" s="271">
        <f t="shared" si="44"/>
        <v>9.0551098468393793E-2</v>
      </c>
      <c r="N174" s="271">
        <f t="shared" si="44"/>
        <v>6.9503427635789289E-2</v>
      </c>
      <c r="O174" s="271">
        <f t="shared" si="44"/>
        <v>7.9416439804074174E-2</v>
      </c>
      <c r="P174" s="271">
        <f t="shared" si="44"/>
        <v>7.7327900750205972E-2</v>
      </c>
      <c r="Q174" s="271">
        <f t="shared" si="44"/>
        <v>7.7983100803318592E-2</v>
      </c>
      <c r="R174" s="271">
        <f t="shared" si="44"/>
        <v>8.351982896540025E-2</v>
      </c>
      <c r="S174" s="271">
        <f t="shared" si="44"/>
        <v>8.208358913639846E-2</v>
      </c>
      <c r="T174" s="271">
        <f t="shared" si="44"/>
        <v>8.6405707256154915E-2</v>
      </c>
      <c r="U174" s="271">
        <f t="shared" si="44"/>
        <v>8.7776911380849851E-2</v>
      </c>
      <c r="V174" s="271">
        <f t="shared" si="44"/>
        <v>8.3487057233734618E-2</v>
      </c>
      <c r="W174" s="271">
        <f t="shared" si="44"/>
        <v>8.1529658018533818E-2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7.5272396276926404E-2</v>
      </c>
      <c r="C175" s="271">
        <f t="shared" si="45"/>
        <v>7.5176133597552361E-2</v>
      </c>
      <c r="D175" s="271">
        <f t="shared" si="45"/>
        <v>7.5222190293914762E-2</v>
      </c>
      <c r="E175" s="271">
        <f t="shared" si="45"/>
        <v>7.5185107673376009E-2</v>
      </c>
      <c r="F175" s="271">
        <f t="shared" si="45"/>
        <v>7.5148509950002745E-2</v>
      </c>
      <c r="G175" s="271">
        <f t="shared" si="45"/>
        <v>7.5218120166528332E-2</v>
      </c>
      <c r="H175" s="271">
        <f t="shared" si="45"/>
        <v>7.5301027467763029E-2</v>
      </c>
      <c r="I175" s="271">
        <f t="shared" si="45"/>
        <v>7.5295294132389029E-2</v>
      </c>
      <c r="J175" s="271">
        <f t="shared" si="45"/>
        <v>7.5299437244593342E-2</v>
      </c>
      <c r="K175" s="271">
        <f t="shared" si="45"/>
        <v>7.5386348113776841E-2</v>
      </c>
      <c r="L175" s="271">
        <f t="shared" si="45"/>
        <v>7.5371706951306364E-2</v>
      </c>
      <c r="M175" s="271">
        <f t="shared" si="45"/>
        <v>7.5393375732390827E-2</v>
      </c>
      <c r="N175" s="271">
        <f t="shared" si="45"/>
        <v>7.5279335530960639E-2</v>
      </c>
      <c r="O175" s="271">
        <f t="shared" si="45"/>
        <v>7.5333108798685613E-2</v>
      </c>
      <c r="P175" s="271">
        <f t="shared" si="45"/>
        <v>7.5327261210453883E-2</v>
      </c>
      <c r="Q175" s="271">
        <f t="shared" si="45"/>
        <v>7.5329050929538316E-2</v>
      </c>
      <c r="R175" s="271">
        <f t="shared" si="45"/>
        <v>7.5354896855779452E-2</v>
      </c>
      <c r="S175" s="271">
        <f t="shared" si="45"/>
        <v>7.534968330816294E-2</v>
      </c>
      <c r="T175" s="271">
        <f t="shared" si="45"/>
        <v>7.5375543642957177E-2</v>
      </c>
      <c r="U175" s="271">
        <f t="shared" si="45"/>
        <v>7.5386953376567714E-2</v>
      </c>
      <c r="V175" s="271">
        <f t="shared" si="45"/>
        <v>7.536409402908914E-2</v>
      </c>
      <c r="W175" s="271">
        <f t="shared" si="45"/>
        <v>7.5357080786670527E-2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5.5296170227034189E-2</v>
      </c>
      <c r="C176" s="320">
        <f t="shared" si="46"/>
        <v>5.8542838244243139E-2</v>
      </c>
      <c r="D176" s="320">
        <f t="shared" si="46"/>
        <v>5.7024972156487164E-2</v>
      </c>
      <c r="E176" s="320">
        <f t="shared" si="46"/>
        <v>5.8232858752675108E-2</v>
      </c>
      <c r="F176" s="320">
        <f t="shared" si="46"/>
        <v>5.9337965060392579E-2</v>
      </c>
      <c r="G176" s="320">
        <f t="shared" si="46"/>
        <v>5.7163204768908592E-2</v>
      </c>
      <c r="H176" s="320">
        <f t="shared" si="46"/>
        <v>5.4101038505211037E-2</v>
      </c>
      <c r="I176" s="320">
        <f t="shared" si="46"/>
        <v>5.4300353028779252E-2</v>
      </c>
      <c r="J176" s="320">
        <f t="shared" si="46"/>
        <v>5.412745074840767E-2</v>
      </c>
      <c r="K176" s="320">
        <f t="shared" si="46"/>
        <v>4.9381605475776302E-2</v>
      </c>
      <c r="L176" s="320">
        <f t="shared" si="46"/>
        <v>4.9516134700370834E-2</v>
      </c>
      <c r="M176" s="320">
        <f t="shared" si="46"/>
        <v>4.8988261579449424E-2</v>
      </c>
      <c r="N176" s="320">
        <f t="shared" si="46"/>
        <v>5.5011818385552434E-2</v>
      </c>
      <c r="O176" s="320">
        <f t="shared" si="46"/>
        <v>5.2174912000236821E-2</v>
      </c>
      <c r="P176" s="320">
        <f t="shared" si="46"/>
        <v>5.2778091945221768E-2</v>
      </c>
      <c r="Q176" s="320">
        <f t="shared" si="46"/>
        <v>5.2588822334402097E-2</v>
      </c>
      <c r="R176" s="320">
        <f t="shared" si="46"/>
        <v>5.100013302444617E-2</v>
      </c>
      <c r="S176" s="320">
        <f t="shared" si="46"/>
        <v>5.141373357491627E-2</v>
      </c>
      <c r="T176" s="320">
        <f t="shared" si="46"/>
        <v>5.0179244512905563E-2</v>
      </c>
      <c r="U176" s="320">
        <f t="shared" si="46"/>
        <v>4.9790804857033653E-2</v>
      </c>
      <c r="V176" s="320">
        <f t="shared" si="46"/>
        <v>5.1018886584483988E-2</v>
      </c>
      <c r="W176" s="320">
        <f t="shared" si="46"/>
        <v>5.1582659898987096E-2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1.9976226049892225E-2</v>
      </c>
      <c r="C177" s="320">
        <f t="shared" si="47"/>
        <v>1.6633295353309225E-2</v>
      </c>
      <c r="D177" s="320">
        <f t="shared" si="47"/>
        <v>1.8197218137427598E-2</v>
      </c>
      <c r="E177" s="320">
        <f t="shared" si="47"/>
        <v>1.6952248920700897E-2</v>
      </c>
      <c r="F177" s="320">
        <f t="shared" si="47"/>
        <v>1.581054488961017E-2</v>
      </c>
      <c r="G177" s="320">
        <f t="shared" si="47"/>
        <v>1.805491539761973E-2</v>
      </c>
      <c r="H177" s="320">
        <f t="shared" si="47"/>
        <v>2.1199988962551992E-2</v>
      </c>
      <c r="I177" s="320">
        <f t="shared" si="47"/>
        <v>2.0994941103609773E-2</v>
      </c>
      <c r="J177" s="320">
        <f t="shared" si="47"/>
        <v>2.1171986496185673E-2</v>
      </c>
      <c r="K177" s="320">
        <f t="shared" si="47"/>
        <v>2.6004742638000549E-2</v>
      </c>
      <c r="L177" s="320">
        <f t="shared" si="47"/>
        <v>2.5855572250935533E-2</v>
      </c>
      <c r="M177" s="320">
        <f t="shared" si="47"/>
        <v>2.6405114152941399E-2</v>
      </c>
      <c r="N177" s="320">
        <f t="shared" si="47"/>
        <v>2.0267517145408202E-2</v>
      </c>
      <c r="O177" s="320">
        <f t="shared" si="47"/>
        <v>2.3158196798448789E-2</v>
      </c>
      <c r="P177" s="320">
        <f t="shared" si="47"/>
        <v>2.2549169265232115E-2</v>
      </c>
      <c r="Q177" s="320">
        <f t="shared" si="47"/>
        <v>2.2740228595136219E-2</v>
      </c>
      <c r="R177" s="320">
        <f t="shared" si="47"/>
        <v>2.4354763831333268E-2</v>
      </c>
      <c r="S177" s="320">
        <f t="shared" si="47"/>
        <v>2.3935949733246666E-2</v>
      </c>
      <c r="T177" s="320">
        <f t="shared" si="47"/>
        <v>2.5196299130051603E-2</v>
      </c>
      <c r="U177" s="320">
        <f t="shared" si="47"/>
        <v>2.5596148519534068E-2</v>
      </c>
      <c r="V177" s="320">
        <f t="shared" si="47"/>
        <v>2.4345207444605145E-2</v>
      </c>
      <c r="W177" s="320">
        <f t="shared" si="47"/>
        <v>2.3774420887683435E-2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6.1127094659025716E-2</v>
      </c>
      <c r="C178" s="321">
        <f t="shared" si="48"/>
        <v>5.0897753009695797E-2</v>
      </c>
      <c r="D178" s="321">
        <f t="shared" si="48"/>
        <v>5.5683344433493612E-2</v>
      </c>
      <c r="E178" s="321">
        <f t="shared" si="48"/>
        <v>5.1873748418292495E-2</v>
      </c>
      <c r="F178" s="321">
        <f t="shared" si="48"/>
        <v>4.8380143059263699E-2</v>
      </c>
      <c r="G178" s="321">
        <f t="shared" si="48"/>
        <v>5.5247899168469616E-2</v>
      </c>
      <c r="H178" s="321">
        <f t="shared" si="48"/>
        <v>6.4871799550506551E-2</v>
      </c>
      <c r="I178" s="321">
        <f t="shared" si="48"/>
        <v>6.4244354714235313E-2</v>
      </c>
      <c r="J178" s="321">
        <f t="shared" si="48"/>
        <v>6.4786112223581813E-2</v>
      </c>
      <c r="K178" s="321">
        <f t="shared" si="48"/>
        <v>7.9574308022272194E-2</v>
      </c>
      <c r="L178" s="321">
        <f t="shared" si="48"/>
        <v>7.9117847810634939E-2</v>
      </c>
      <c r="M178" s="321">
        <f t="shared" si="48"/>
        <v>8.0799441710259226E-2</v>
      </c>
      <c r="N178" s="321">
        <f t="shared" si="48"/>
        <v>6.2018443121165924E-2</v>
      </c>
      <c r="O178" s="321">
        <f t="shared" si="48"/>
        <v>7.0863900132866336E-2</v>
      </c>
      <c r="P178" s="321">
        <f t="shared" si="48"/>
        <v>6.9000280669414674E-2</v>
      </c>
      <c r="Q178" s="321">
        <f t="shared" si="48"/>
        <v>6.9584920716807497E-2</v>
      </c>
      <c r="R178" s="321">
        <f t="shared" si="48"/>
        <v>7.4525385846049549E-2</v>
      </c>
      <c r="S178" s="321">
        <f t="shared" si="48"/>
        <v>7.3243817998632624E-2</v>
      </c>
      <c r="T178" s="321">
        <f t="shared" si="48"/>
        <v>7.7100477243953788E-2</v>
      </c>
      <c r="U178" s="321">
        <f t="shared" si="48"/>
        <v>7.8324013232143053E-2</v>
      </c>
      <c r="V178" s="321">
        <f t="shared" si="48"/>
        <v>7.4496143377794061E-2</v>
      </c>
      <c r="W178" s="321">
        <f t="shared" si="48"/>
        <v>7.2749541001153425E-2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69.344999999999985</v>
      </c>
      <c r="C183" s="322">
        <f t="shared" si="49"/>
        <v>68.574580644448261</v>
      </c>
      <c r="D183" s="322">
        <f t="shared" si="49"/>
        <v>70.135371144771639</v>
      </c>
      <c r="E183" s="322">
        <f t="shared" si="49"/>
        <v>69.107447003292435</v>
      </c>
      <c r="F183" s="322">
        <f t="shared" si="49"/>
        <v>62.585084797706493</v>
      </c>
      <c r="G183" s="322">
        <f t="shared" si="49"/>
        <v>63.479275638288193</v>
      </c>
      <c r="H183" s="322">
        <f t="shared" si="49"/>
        <v>61.481114568027593</v>
      </c>
      <c r="I183" s="322">
        <f t="shared" si="49"/>
        <v>61.364068833920648</v>
      </c>
      <c r="J183" s="322">
        <f t="shared" si="49"/>
        <v>61.871212434459949</v>
      </c>
      <c r="K183" s="322">
        <f t="shared" si="49"/>
        <v>63.301625166958964</v>
      </c>
      <c r="L183" s="322">
        <f t="shared" si="49"/>
        <v>61.811333945143552</v>
      </c>
      <c r="M183" s="322">
        <f t="shared" si="49"/>
        <v>59.31683507095893</v>
      </c>
      <c r="N183" s="322">
        <f t="shared" si="49"/>
        <v>63.787205631373254</v>
      </c>
      <c r="O183" s="322">
        <f t="shared" si="49"/>
        <v>65.502220962455354</v>
      </c>
      <c r="P183" s="322">
        <f t="shared" si="49"/>
        <v>62.630227081922264</v>
      </c>
      <c r="Q183" s="322">
        <f t="shared" si="49"/>
        <v>62.376020695294713</v>
      </c>
      <c r="R183" s="322">
        <f t="shared" si="49"/>
        <v>61.283861363874927</v>
      </c>
      <c r="S183" s="322">
        <f t="shared" si="49"/>
        <v>63.908459605646115</v>
      </c>
      <c r="T183" s="322">
        <f t="shared" si="49"/>
        <v>62.98977178499208</v>
      </c>
      <c r="U183" s="322">
        <f t="shared" si="49"/>
        <v>61.619142803443985</v>
      </c>
      <c r="V183" s="322">
        <f t="shared" si="49"/>
        <v>62.16274618960837</v>
      </c>
      <c r="W183" s="322">
        <f t="shared" si="49"/>
        <v>64.298063389300808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0.33517378403386033</v>
      </c>
      <c r="C184" s="275">
        <f>IF(C$6=0,0,C$6/NMM!C$9*1000)</f>
        <v>0.33145002066686485</v>
      </c>
      <c r="D184" s="275">
        <f>IF(D$6=0,0,D$6/NMM!D$9*1000)</f>
        <v>0.33899398285696081</v>
      </c>
      <c r="E184" s="275">
        <f>IF(E$6=0,0,E$6/NMM!E$9*1000)</f>
        <v>0.33402558968957757</v>
      </c>
      <c r="F184" s="275">
        <f>IF(F$6=0,0,F$6/NMM!F$9*1000)</f>
        <v>0.3025002479736762</v>
      </c>
      <c r="G184" s="275">
        <f>IF(G$6=0,0,G$6/NMM!G$9*1000)</f>
        <v>0.30682225140132735</v>
      </c>
      <c r="H184" s="275">
        <f>IF(H$6=0,0,H$6/NMM!H$9*1000)</f>
        <v>0.29716429182196546</v>
      </c>
      <c r="I184" s="275">
        <f>IF(I$6=0,0,I$6/NMM!I$9*1000)</f>
        <v>0.29659856016715297</v>
      </c>
      <c r="J184" s="275">
        <f>IF(J$6=0,0,J$6/NMM!J$9*1000)</f>
        <v>0.29904980019372868</v>
      </c>
      <c r="K184" s="275">
        <f>IF(K$6=0,0,K$6/NMM!K$9*1000)</f>
        <v>0.30596359135838502</v>
      </c>
      <c r="L184" s="275">
        <f>IF(L$6=0,0,L$6/NMM!L$9*1000)</f>
        <v>0.29876038206974237</v>
      </c>
      <c r="M184" s="275">
        <f>IF(M$6=0,0,M$6/NMM!M$9*1000)</f>
        <v>0.28670341146008166</v>
      </c>
      <c r="N184" s="275">
        <f>IF(N$6=0,0,N$6/NMM!N$9*1000)</f>
        <v>0.30831060760534906</v>
      </c>
      <c r="O184" s="275">
        <f>IF(O$6=0,0,O$6/NMM!O$9*1000)</f>
        <v>0.31660000378685654</v>
      </c>
      <c r="P184" s="275">
        <f>IF(P$6=0,0,P$6/NMM!P$9*1000)</f>
        <v>0.30271843977147156</v>
      </c>
      <c r="Q184" s="275">
        <f>IF(Q$6=0,0,Q$6/NMM!Q$9*1000)</f>
        <v>0.30148975253386012</v>
      </c>
      <c r="R184" s="275">
        <f>IF(R$6=0,0,R$6/NMM!R$9*1000)</f>
        <v>0.29621088346062185</v>
      </c>
      <c r="S184" s="275">
        <f>IF(S$6=0,0,S$6/NMM!S$9*1000)</f>
        <v>0.30889667946986032</v>
      </c>
      <c r="T184" s="275">
        <f>IF(T$6=0,0,T$6/NMM!T$9*1000)</f>
        <v>0.30445627175203943</v>
      </c>
      <c r="U184" s="275">
        <f>IF(U$6=0,0,U$6/NMM!U$9*1000)</f>
        <v>0.29783144080169199</v>
      </c>
      <c r="V184" s="275">
        <f>IF(V$6=0,0,V$6/NMM!V$9*1000)</f>
        <v>0.30045890642945017</v>
      </c>
      <c r="W184" s="275">
        <f>IF(W$6=0,0,W$6/NMM!W$9*1000)</f>
        <v>0.31077979973004161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0.13401617153681691</v>
      </c>
      <c r="C185" s="276">
        <f>IF(C$7=0,0,C$7/NMM!C$9*1000)</f>
        <v>0.13252725881772626</v>
      </c>
      <c r="D185" s="276">
        <f>IF(D$7=0,0,D$7/NMM!D$9*1000)</f>
        <v>0.1355436430908859</v>
      </c>
      <c r="E185" s="276">
        <f>IF(E$7=0,0,E$7/NMM!E$9*1000)</f>
        <v>0.1335570765313869</v>
      </c>
      <c r="F185" s="276">
        <f>IF(F$7=0,0,F$7/NMM!F$9*1000)</f>
        <v>0.12095195702499921</v>
      </c>
      <c r="G185" s="276">
        <f>IF(G$7=0,0,G$7/NMM!G$9*1000)</f>
        <v>0.12268007055992979</v>
      </c>
      <c r="H185" s="276">
        <f>IF(H$7=0,0,H$7/NMM!H$9*1000)</f>
        <v>0.11881842376850693</v>
      </c>
      <c r="I185" s="276">
        <f>IF(I$7=0,0,I$7/NMM!I$9*1000)</f>
        <v>0.11859222114137213</v>
      </c>
      <c r="J185" s="276">
        <f>IF(J$7=0,0,J$7/NMM!J$9*1000)</f>
        <v>0.11957232704322965</v>
      </c>
      <c r="K185" s="276">
        <f>IF(K$7=0,0,K$7/NMM!K$9*1000)</f>
        <v>0.12233674319636978</v>
      </c>
      <c r="L185" s="276">
        <f>IF(L$7=0,0,L$7/NMM!L$9*1000)</f>
        <v>0.11945660585381193</v>
      </c>
      <c r="M185" s="276">
        <f>IF(M$7=0,0,M$7/NMM!M$9*1000)</f>
        <v>0.11463573644692721</v>
      </c>
      <c r="N185" s="276">
        <f>IF(N$7=0,0,N$7/NMM!N$9*1000)</f>
        <v>0.12327517617333864</v>
      </c>
      <c r="O185" s="276">
        <f>IF(O$7=0,0,O$7/NMM!O$9*1000)</f>
        <v>0.12658961540909139</v>
      </c>
      <c r="P185" s="276">
        <f>IF(P$7=0,0,P$7/NMM!P$9*1000)</f>
        <v>0.12103919901943366</v>
      </c>
      <c r="Q185" s="276">
        <f>IF(Q$7=0,0,Q$7/NMM!Q$9*1000)</f>
        <v>0.12054791966691671</v>
      </c>
      <c r="R185" s="276">
        <f>IF(R$7=0,0,R$7/NMM!R$9*1000)</f>
        <v>0.11843721215654641</v>
      </c>
      <c r="S185" s="276">
        <f>IF(S$7=0,0,S$7/NMM!S$9*1000)</f>
        <v>0.12350951164725904</v>
      </c>
      <c r="T185" s="276">
        <f>IF(T$7=0,0,T$7/NMM!T$9*1000)</f>
        <v>0.12173405524000981</v>
      </c>
      <c r="U185" s="276">
        <f>IF(U$7=0,0,U$7/NMM!U$9*1000)</f>
        <v>0.11908517718529148</v>
      </c>
      <c r="V185" s="276">
        <f>IF(V$7=0,0,V$7/NMM!V$9*1000)</f>
        <v>0.12013574528175447</v>
      </c>
      <c r="W185" s="276">
        <f>IF(W$7=0,0,W$7/NMM!W$9*1000)</f>
        <v>0.1242624600574109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0.50149749231316831</v>
      </c>
      <c r="C186" s="276">
        <f>IF(C$8=0,0,C$8/NMM!C$9*1000)</f>
        <v>0.39432581451476756</v>
      </c>
      <c r="D186" s="276">
        <f>IF(D$8=0,0,D$8/NMM!D$9*1000)</f>
        <v>0.45909552256093855</v>
      </c>
      <c r="E186" s="276">
        <f>IF(E$8=0,0,E$8/NMM!E$9*1000)</f>
        <v>0.42500938518845516</v>
      </c>
      <c r="F186" s="276">
        <f>IF(F$8=0,0,F$8/NMM!F$9*1000)</f>
        <v>0.3603395968868004</v>
      </c>
      <c r="G186" s="276">
        <f>IF(G$8=0,0,G$8/NMM!G$9*1000)</f>
        <v>0.42610976915450383</v>
      </c>
      <c r="H186" s="276">
        <f>IF(H$8=0,0,H$8/NMM!H$9*1000)</f>
        <v>0.50092373607609475</v>
      </c>
      <c r="I186" s="276">
        <f>IF(I$8=0,0,I$8/NMM!I$9*1000)</f>
        <v>0.49303087472939272</v>
      </c>
      <c r="J186" s="276">
        <f>IF(J$8=0,0,J$8/NMM!J$9*1000)</f>
        <v>0.50026618793383348</v>
      </c>
      <c r="K186" s="276">
        <f>IF(K$8=0,0,K$8/NMM!K$9*1000)</f>
        <v>0.67770236697494857</v>
      </c>
      <c r="L186" s="276">
        <f>IF(L$8=0,0,L$8/NMM!L$9*1000)</f>
        <v>0.66790541882214682</v>
      </c>
      <c r="M186" s="276">
        <f>IF(M$8=0,0,M$8/NMM!M$9*1000)</f>
        <v>0.65002855803631909</v>
      </c>
      <c r="N186" s="276">
        <f>IF(N$8=0,0,N$8/NMM!N$9*1000)</f>
        <v>0.4389094050013011</v>
      </c>
      <c r="O186" s="276">
        <f>IF(O$8=0,0,O$8/NMM!O$9*1000)</f>
        <v>0.55248738745017745</v>
      </c>
      <c r="P186" s="276">
        <f>IF(P$8=0,0,P$8/NMM!P$9*1000)</f>
        <v>0.52490590183338215</v>
      </c>
      <c r="Q186" s="276">
        <f>IF(Q$8=0,0,Q$8/NMM!Q$9*1000)</f>
        <v>0.53567925975925212</v>
      </c>
      <c r="R186" s="276">
        <f>IF(R$8=0,0,R$8/NMM!R$9*1000)</f>
        <v>0.58103543701311611</v>
      </c>
      <c r="S186" s="276">
        <f>IF(S$8=0,0,S$8/NMM!S$9*1000)</f>
        <v>0.58077989414016862</v>
      </c>
      <c r="T186" s="276">
        <f>IF(T$8=0,0,T$8/NMM!T$9*1000)</f>
        <v>0.60955553180301614</v>
      </c>
      <c r="U186" s="276">
        <f>IF(U$8=0,0,U$8/NMM!U$9*1000)</f>
        <v>0.61473923756640869</v>
      </c>
      <c r="V186" s="276">
        <f>IF(V$8=0,0,V$8/NMM!V$9*1000)</f>
        <v>0.57720059732298523</v>
      </c>
      <c r="W186" s="276">
        <f>IF(W$8=0,0,W$8/NMM!W$9*1000)</f>
        <v>0.58064724551679636</v>
      </c>
      <c r="DA186" s="77"/>
    </row>
    <row r="187" spans="1:105" ht="12" customHeight="1" x14ac:dyDescent="0.25">
      <c r="A187" s="202" t="s">
        <v>95</v>
      </c>
      <c r="B187" s="276">
        <f>IF(B$9=0,0,B$9/NMM!B$9*1000)</f>
        <v>6.6874730576590491E-2</v>
      </c>
      <c r="C187" s="276">
        <f>IF(C$9=0,0,C$9/NMM!C$9*1000)</f>
        <v>6.6131755786313862E-2</v>
      </c>
      <c r="D187" s="276">
        <f>IF(D$9=0,0,D$9/NMM!D$9*1000)</f>
        <v>6.763694641569698E-2</v>
      </c>
      <c r="E187" s="276">
        <f>IF(E$9=0,0,E$9/NMM!E$9*1000)</f>
        <v>6.6645639904583401E-2</v>
      </c>
      <c r="F187" s="276">
        <f>IF(F$9=0,0,F$9/NMM!F$9*1000)</f>
        <v>6.0355623101321525E-2</v>
      </c>
      <c r="G187" s="276">
        <f>IF(G$9=0,0,G$9/NMM!G$9*1000)</f>
        <v>6.1217960278462047E-2</v>
      </c>
      <c r="H187" s="276">
        <f>IF(H$9=0,0,H$9/NMM!H$9*1000)</f>
        <v>5.929097948355546E-2</v>
      </c>
      <c r="I187" s="276">
        <f>IF(I$9=0,0,I$9/NMM!I$9*1000)</f>
        <v>5.9178103256963641E-2</v>
      </c>
      <c r="J187" s="276">
        <f>IF(J$9=0,0,J$9/NMM!J$9*1000)</f>
        <v>5.9667180935960316E-2</v>
      </c>
      <c r="K187" s="276">
        <f>IF(K$9=0,0,K$9/NMM!K$9*1000)</f>
        <v>6.1046638230724454E-2</v>
      </c>
      <c r="L187" s="276">
        <f>IF(L$9=0,0,L$9/NMM!L$9*1000)</f>
        <v>5.9609435491693605E-2</v>
      </c>
      <c r="M187" s="276">
        <f>IF(M$9=0,0,M$9/NMM!M$9*1000)</f>
        <v>5.7203797880699951E-2</v>
      </c>
      <c r="N187" s="276">
        <f>IF(N$9=0,0,N$9/NMM!N$9*1000)</f>
        <v>6.1514920914667107E-2</v>
      </c>
      <c r="O187" s="276">
        <f>IF(O$9=0,0,O$9/NMM!O$9*1000)</f>
        <v>6.3168842440417844E-2</v>
      </c>
      <c r="P187" s="276">
        <f>IF(P$9=0,0,P$9/NMM!P$9*1000)</f>
        <v>6.0399157286829652E-2</v>
      </c>
      <c r="Q187" s="276">
        <f>IF(Q$9=0,0,Q$9/NMM!Q$9*1000)</f>
        <v>6.0154006466890036E-2</v>
      </c>
      <c r="R187" s="276">
        <f>IF(R$9=0,0,R$9/NMM!R$9*1000)</f>
        <v>5.9100753009017425E-2</v>
      </c>
      <c r="S187" s="276">
        <f>IF(S$9=0,0,S$9/NMM!S$9*1000)</f>
        <v>6.1631855471916824E-2</v>
      </c>
      <c r="T187" s="276">
        <f>IF(T$9=0,0,T$9/NMM!T$9*1000)</f>
        <v>6.0745893967990003E-2</v>
      </c>
      <c r="U187" s="276">
        <f>IF(U$9=0,0,U$9/NMM!U$9*1000)</f>
        <v>5.9424090754182618E-2</v>
      </c>
      <c r="V187" s="276">
        <f>IF(V$9=0,0,V$9/NMM!V$9*1000)</f>
        <v>5.9948329415813233E-2</v>
      </c>
      <c r="W187" s="276">
        <f>IF(W$9=0,0,W$9/NMM!W$9*1000)</f>
        <v>6.2007580442191387E-2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0.25243041147040346</v>
      </c>
      <c r="C188" s="277">
        <f>IF(C$10=0,0,C$10/NMM!C$9*1000)</f>
        <v>0.23067955641900101</v>
      </c>
      <c r="D188" s="277">
        <f>IF(D$10=0,0,D$10/NMM!D$9*1000)</f>
        <v>0.24889881217890084</v>
      </c>
      <c r="E188" s="277">
        <f>IF(E$10=0,0,E$10/NMM!E$9*1000)</f>
        <v>0.24481424337026614</v>
      </c>
      <c r="F188" s="277">
        <f>IF(F$10=0,0,F$10/NMM!F$9*1000)</f>
        <v>0.22140955610849644</v>
      </c>
      <c r="G188" s="277">
        <f>IF(G$10=0,0,G$10/NMM!G$9*1000)</f>
        <v>0.23249954633531988</v>
      </c>
      <c r="H188" s="277">
        <f>IF(H$10=0,0,H$10/NMM!H$9*1000)</f>
        <v>0.24294511627955812</v>
      </c>
      <c r="I188" s="277">
        <f>IF(I$10=0,0,I$10/NMM!I$9*1000)</f>
        <v>0.24091915902703298</v>
      </c>
      <c r="J188" s="277">
        <f>IF(J$10=0,0,J$10/NMM!J$9*1000)</f>
        <v>0.24318533887414576</v>
      </c>
      <c r="K188" s="277">
        <f>IF(K$10=0,0,K$10/NMM!K$9*1000)</f>
        <v>0.30268685754291846</v>
      </c>
      <c r="L188" s="277">
        <f>IF(L$10=0,0,L$10/NMM!L$9*1000)</f>
        <v>0.30402261939571629</v>
      </c>
      <c r="M188" s="277">
        <f>IF(M$10=0,0,M$10/NMM!M$9*1000)</f>
        <v>0.28869158605307543</v>
      </c>
      <c r="N188" s="277">
        <f>IF(N$10=0,0,N$10/NMM!N$9*1000)</f>
        <v>0.21887629071732595</v>
      </c>
      <c r="O188" s="277">
        <f>IF(O$10=0,0,O$10/NMM!O$9*1000)</f>
        <v>0.25930336865539694</v>
      </c>
      <c r="P188" s="277">
        <f>IF(P$10=0,0,P$10/NMM!P$9*1000)</f>
        <v>0.24719115947509535</v>
      </c>
      <c r="Q188" s="277">
        <f>IF(Q$10=0,0,Q$10/NMM!Q$9*1000)</f>
        <v>0.2520102793900888</v>
      </c>
      <c r="R188" s="277">
        <f>IF(R$10=0,0,R$10/NMM!R$9*1000)</f>
        <v>0.26701227483784767</v>
      </c>
      <c r="S188" s="277">
        <f>IF(S$10=0,0,S$10/NMM!S$9*1000)</f>
        <v>0.26786476585337288</v>
      </c>
      <c r="T188" s="277">
        <f>IF(T$10=0,0,T$10/NMM!T$9*1000)</f>
        <v>0.27415686980678827</v>
      </c>
      <c r="U188" s="277">
        <f>IF(U$10=0,0,U$10/NMM!U$9*1000)</f>
        <v>0.27314272753362756</v>
      </c>
      <c r="V188" s="277">
        <f>IF(V$10=0,0,V$10/NMM!V$9*1000)</f>
        <v>0.26166437246824031</v>
      </c>
      <c r="W188" s="277">
        <f>IF(W$10=0,0,W$10/NMM!W$9*1000)</f>
        <v>0.26443406595491864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1.9871188579704</v>
      </c>
      <c r="C189" s="278">
        <f>IF(C$16=0,0,C$16/NMM!C$9*1000)</f>
        <v>1.5624649658617198</v>
      </c>
      <c r="D189" s="278">
        <f>IF(D$16=0,0,D$16/NMM!D$9*1000)</f>
        <v>1.8191065448457513</v>
      </c>
      <c r="E189" s="278">
        <f>IF(E$16=0,0,E$16/NMM!E$9*1000)</f>
        <v>1.684044640436597</v>
      </c>
      <c r="F189" s="278">
        <f>IF(F$16=0,0,F$16/NMM!F$9*1000)</f>
        <v>1.4277989804983349</v>
      </c>
      <c r="G189" s="278">
        <f>IF(G$16=0,0,G$16/NMM!G$9*1000)</f>
        <v>1.6884047693773385</v>
      </c>
      <c r="H189" s="278">
        <f>IF(H$16=0,0,H$16/NMM!H$9*1000)</f>
        <v>1.9848454231954673</v>
      </c>
      <c r="I189" s="278">
        <f>IF(I$16=0,0,I$16/NMM!I$9*1000)</f>
        <v>1.9535709824140499</v>
      </c>
      <c r="J189" s="278">
        <f>IF(J$16=0,0,J$16/NMM!J$9*1000)</f>
        <v>1.9822399738491807</v>
      </c>
      <c r="K189" s="278">
        <f>IF(K$16=0,0,K$16/NMM!K$9*1000)</f>
        <v>2.6853078512826198</v>
      </c>
      <c r="L189" s="278">
        <f>IF(L$16=0,0,L$16/NMM!L$9*1000)</f>
        <v>2.6464887131545414</v>
      </c>
      <c r="M189" s="278">
        <f>IF(M$16=0,0,M$16/NMM!M$9*1000)</f>
        <v>2.5756539677503776</v>
      </c>
      <c r="N189" s="278">
        <f>IF(N$16=0,0,N$16/NMM!N$9*1000)</f>
        <v>1.7391216685765911</v>
      </c>
      <c r="O189" s="278">
        <f>IF(O$16=0,0,O$16/NMM!O$9*1000)</f>
        <v>2.1891597131007599</v>
      </c>
      <c r="P189" s="278">
        <f>IF(P$16=0,0,P$16/NMM!P$9*1000)</f>
        <v>2.0798716487733162</v>
      </c>
      <c r="Q189" s="278">
        <f>IF(Q$16=0,0,Q$16/NMM!Q$9*1000)</f>
        <v>2.1225596841599286</v>
      </c>
      <c r="R189" s="278">
        <f>IF(R$16=0,0,R$16/NMM!R$9*1000)</f>
        <v>2.3022776618728042</v>
      </c>
      <c r="S189" s="278">
        <f>IF(S$16=0,0,S$16/NMM!S$9*1000)</f>
        <v>2.3012651063373579</v>
      </c>
      <c r="T189" s="278">
        <f>IF(T$16=0,0,T$16/NMM!T$9*1000)</f>
        <v>2.4152848434774596</v>
      </c>
      <c r="U189" s="278">
        <f>IF(U$16=0,0,U$16/NMM!U$9*1000)</f>
        <v>2.4358246061572206</v>
      </c>
      <c r="V189" s="278">
        <f>IF(V$16=0,0,V$16/NMM!V$9*1000)</f>
        <v>2.2870826062995384</v>
      </c>
      <c r="W189" s="278">
        <f>IF(W$16=0,0,W$16/NMM!W$9*1000)</f>
        <v>2.3007395033482569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37.322095328919389</v>
      </c>
      <c r="C190" s="278">
        <f>IF(C$17=0,0,C$17/NMM!C$9*1000)</f>
        <v>37.500751898797276</v>
      </c>
      <c r="D190" s="278">
        <f>IF(D$17=0,0,D$17/NMM!D$9*1000)</f>
        <v>38.026965431024671</v>
      </c>
      <c r="E190" s="278">
        <f>IF(E$17=0,0,E$17/NMM!E$9*1000)</f>
        <v>37.626652841548484</v>
      </c>
      <c r="F190" s="278">
        <f>IF(F$17=0,0,F$17/NMM!F$9*1000)</f>
        <v>34.216344176151644</v>
      </c>
      <c r="G190" s="278">
        <f>IF(G$17=0,0,G$17/NMM!G$9*1000)</f>
        <v>34.353187801551954</v>
      </c>
      <c r="H190" s="278">
        <f>IF(H$17=0,0,H$17/NMM!H$9*1000)</f>
        <v>32.75586201892925</v>
      </c>
      <c r="I190" s="278">
        <f>IF(I$17=0,0,I$17/NMM!I$9*1000)</f>
        <v>32.734182667691364</v>
      </c>
      <c r="J190" s="278">
        <f>IF(J$17=0,0,J$17/NMM!J$9*1000)</f>
        <v>32.986441777067263</v>
      </c>
      <c r="K190" s="278">
        <f>IF(K$17=0,0,K$17/NMM!K$9*1000)</f>
        <v>32.766991249720419</v>
      </c>
      <c r="L190" s="278">
        <f>IF(L$17=0,0,L$17/NMM!L$9*1000)</f>
        <v>31.955319567146713</v>
      </c>
      <c r="M190" s="278">
        <f>IF(M$17=0,0,M$17/NMM!M$9*1000)</f>
        <v>30.615487968707622</v>
      </c>
      <c r="N190" s="278">
        <f>IF(N$17=0,0,N$17/NMM!N$9*1000)</f>
        <v>34.466978863279827</v>
      </c>
      <c r="O190" s="278">
        <f>IF(O$17=0,0,O$17/NMM!O$9*1000)</f>
        <v>34.790213135718815</v>
      </c>
      <c r="P190" s="278">
        <f>IF(P$17=0,0,P$17/NMM!P$9*1000)</f>
        <v>33.284483745012388</v>
      </c>
      <c r="Q190" s="278">
        <f>IF(Q$17=0,0,Q$17/NMM!Q$9*1000)</f>
        <v>33.072030900145727</v>
      </c>
      <c r="R190" s="278">
        <f>IF(R$17=0,0,R$17/NMM!R$9*1000)</f>
        <v>32.167931617974205</v>
      </c>
      <c r="S190" s="278">
        <f>IF(S$17=0,0,S$17/NMM!S$9*1000)</f>
        <v>33.695845292759941</v>
      </c>
      <c r="T190" s="278">
        <f>IF(T$17=0,0,T$17/NMM!T$9*1000)</f>
        <v>32.992786468926937</v>
      </c>
      <c r="U190" s="278">
        <f>IF(U$17=0,0,U$17/NMM!U$9*1000)</f>
        <v>32.166267141486038</v>
      </c>
      <c r="V190" s="278">
        <f>IF(V$17=0,0,V$17/NMM!V$9*1000)</f>
        <v>32.704362900823412</v>
      </c>
      <c r="W190" s="278">
        <f>IF(W$17=0,0,W$17/NMM!W$9*1000)</f>
        <v>33.925282114196555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25.309016237934308</v>
      </c>
      <c r="C191" s="278">
        <f>IF(C$25=0,0,C$25/NMM!C$9*1000)</f>
        <v>25.430167582418147</v>
      </c>
      <c r="D191" s="278">
        <f>IF(D$25=0,0,D$25/NMM!D$9*1000)</f>
        <v>25.787005715818577</v>
      </c>
      <c r="E191" s="278">
        <f>IF(E$25=0,0,E$25/NMM!E$9*1000)</f>
        <v>25.515544059177579</v>
      </c>
      <c r="F191" s="278">
        <f>IF(F$25=0,0,F$25/NMM!F$9*1000)</f>
        <v>23.202931205364479</v>
      </c>
      <c r="G191" s="278">
        <f>IF(G$25=0,0,G$25/NMM!G$9*1000)</f>
        <v>23.295728180099999</v>
      </c>
      <c r="H191" s="278">
        <f>IF(H$25=0,0,H$25/NMM!H$9*1000)</f>
        <v>22.212542903030496</v>
      </c>
      <c r="I191" s="278">
        <f>IF(I$25=0,0,I$25/NMM!I$9*1000)</f>
        <v>22.197841610199212</v>
      </c>
      <c r="J191" s="278">
        <f>IF(J$25=0,0,J$25/NMM!J$9*1000)</f>
        <v>22.368904618293879</v>
      </c>
      <c r="K191" s="278">
        <f>IF(K$25=0,0,K$25/NMM!K$9*1000)</f>
        <v>22.220089903817229</v>
      </c>
      <c r="L191" s="278">
        <f>IF(L$25=0,0,L$25/NMM!L$9*1000)</f>
        <v>21.669675689044791</v>
      </c>
      <c r="M191" s="278">
        <f>IF(M$25=0,0,M$25/NMM!M$9*1000)</f>
        <v>20.761103451014055</v>
      </c>
      <c r="N191" s="278">
        <f>IF(N$25=0,0,N$25/NMM!N$9*1000)</f>
        <v>23.372892653413231</v>
      </c>
      <c r="O191" s="278">
        <f>IF(O$25=0,0,O$25/NMM!O$9*1000)</f>
        <v>23.592085637561574</v>
      </c>
      <c r="P191" s="278">
        <f>IF(P$25=0,0,P$25/NMM!P$9*1000)</f>
        <v>22.571014090975737</v>
      </c>
      <c r="Q191" s="278">
        <f>IF(Q$25=0,0,Q$25/NMM!Q$9*1000)</f>
        <v>22.426944674370418</v>
      </c>
      <c r="R191" s="278">
        <f>IF(R$25=0,0,R$25/NMM!R$9*1000)</f>
        <v>21.813853067065782</v>
      </c>
      <c r="S191" s="278">
        <f>IF(S$25=0,0,S$25/NMM!S$9*1000)</f>
        <v>22.849968313664768</v>
      </c>
      <c r="T191" s="278">
        <f>IF(T$25=0,0,T$25/NMM!T$9*1000)</f>
        <v>22.373207107419599</v>
      </c>
      <c r="U191" s="278">
        <f>IF(U$25=0,0,U$25/NMM!U$9*1000)</f>
        <v>21.812724345269856</v>
      </c>
      <c r="V191" s="278">
        <f>IF(V$25=0,0,V$25/NMM!V$9*1000)</f>
        <v>22.177620104487371</v>
      </c>
      <c r="W191" s="278">
        <f>IF(W$25=0,0,W$25/NMM!W$9*1000)</f>
        <v>23.005554975885747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3.4367769852450518</v>
      </c>
      <c r="C192" s="279">
        <f>IF(C$33=0,0,C$33/NMM!C$9*1000)</f>
        <v>2.9260817911664327</v>
      </c>
      <c r="D192" s="279">
        <f>IF(D$33=0,0,D$33/NMM!D$9*1000)</f>
        <v>3.2521245459792505</v>
      </c>
      <c r="E192" s="279">
        <f>IF(E$33=0,0,E$33/NMM!E$9*1000)</f>
        <v>3.0771535274454971</v>
      </c>
      <c r="F192" s="279">
        <f>IF(F$33=0,0,F$33/NMM!F$9*1000)</f>
        <v>2.672453454596742</v>
      </c>
      <c r="G192" s="279">
        <f>IF(G$33=0,0,G$33/NMM!G$9*1000)</f>
        <v>2.9926252895293546</v>
      </c>
      <c r="H192" s="279">
        <f>IF(H$33=0,0,H$33/NMM!H$9*1000)</f>
        <v>3.3087216754426994</v>
      </c>
      <c r="I192" s="279">
        <f>IF(I$33=0,0,I$33/NMM!I$9*1000)</f>
        <v>3.2701546552941037</v>
      </c>
      <c r="J192" s="279">
        <f>IF(J$33=0,0,J$33/NMM!J$9*1000)</f>
        <v>3.3118852302687323</v>
      </c>
      <c r="K192" s="279">
        <f>IF(K$33=0,0,K$33/NMM!K$9*1000)</f>
        <v>4.1594999648353523</v>
      </c>
      <c r="L192" s="279">
        <f>IF(L$33=0,0,L$33/NMM!L$9*1000)</f>
        <v>4.0900955141643971</v>
      </c>
      <c r="M192" s="279">
        <f>IF(M$33=0,0,M$33/NMM!M$9*1000)</f>
        <v>3.9673265936097657</v>
      </c>
      <c r="N192" s="279">
        <f>IF(N$33=0,0,N$33/NMM!N$9*1000)</f>
        <v>3.0573260456916249</v>
      </c>
      <c r="O192" s="279">
        <f>IF(O$33=0,0,O$33/NMM!O$9*1000)</f>
        <v>3.6126132583322663</v>
      </c>
      <c r="P192" s="279">
        <f>IF(P$33=0,0,P$33/NMM!P$9*1000)</f>
        <v>3.4386037397746105</v>
      </c>
      <c r="Q192" s="279">
        <f>IF(Q$33=0,0,Q$33/NMM!Q$9*1000)</f>
        <v>3.4846042188016391</v>
      </c>
      <c r="R192" s="279">
        <f>IF(R$33=0,0,R$33/NMM!R$9*1000)</f>
        <v>3.6780024564849838</v>
      </c>
      <c r="S192" s="279">
        <f>IF(S$33=0,0,S$33/NMM!S$9*1000)</f>
        <v>3.7186981863014759</v>
      </c>
      <c r="T192" s="279">
        <f>IF(T$33=0,0,T$33/NMM!T$9*1000)</f>
        <v>3.8378447425982438</v>
      </c>
      <c r="U192" s="279">
        <f>IF(U$33=0,0,U$33/NMM!U$9*1000)</f>
        <v>3.8401040366896679</v>
      </c>
      <c r="V192" s="279">
        <f>IF(V$33=0,0,V$33/NMM!V$9*1000)</f>
        <v>3.6742726270797998</v>
      </c>
      <c r="W192" s="279">
        <f>IF(W$33=0,0,W$33/NMM!W$9*1000)</f>
        <v>3.7243556441688983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50.792830758769476</v>
      </c>
      <c r="C194" s="322">
        <f t="shared" si="50"/>
        <v>51.030973425765282</v>
      </c>
      <c r="D194" s="322">
        <f t="shared" si="50"/>
        <v>52.192462971843007</v>
      </c>
      <c r="E194" s="322">
        <f t="shared" si="50"/>
        <v>51.520003673038154</v>
      </c>
      <c r="F194" s="322">
        <f t="shared" si="50"/>
        <v>50.714146326548452</v>
      </c>
      <c r="G194" s="322">
        <f t="shared" si="50"/>
        <v>49.812482643023621</v>
      </c>
      <c r="H194" s="322">
        <f t="shared" si="50"/>
        <v>48.244516363800891</v>
      </c>
      <c r="I194" s="322">
        <f t="shared" si="50"/>
        <v>47.57370052282311</v>
      </c>
      <c r="J194" s="322">
        <f t="shared" si="50"/>
        <v>47.966873567449952</v>
      </c>
      <c r="K194" s="322">
        <f t="shared" si="50"/>
        <v>49.075829154213849</v>
      </c>
      <c r="L194" s="322">
        <f t="shared" si="50"/>
        <v>47.920451591648309</v>
      </c>
      <c r="M194" s="322">
        <f t="shared" si="50"/>
        <v>45.986542308087579</v>
      </c>
      <c r="N194" s="322">
        <f t="shared" si="50"/>
        <v>49.452284953719264</v>
      </c>
      <c r="O194" s="322">
        <f t="shared" si="50"/>
        <v>50.78188429912398</v>
      </c>
      <c r="P194" s="322">
        <f t="shared" si="50"/>
        <v>48.555314591928585</v>
      </c>
      <c r="Q194" s="322">
        <f t="shared" si="50"/>
        <v>48.358236094067884</v>
      </c>
      <c r="R194" s="322">
        <f t="shared" si="50"/>
        <v>47.511518105128872</v>
      </c>
      <c r="S194" s="322">
        <f t="shared" si="50"/>
        <v>48.489776119326315</v>
      </c>
      <c r="T194" s="322">
        <f t="shared" si="50"/>
        <v>46.88584443262193</v>
      </c>
      <c r="U194" s="322">
        <f t="shared" si="50"/>
        <v>47.197715703922846</v>
      </c>
      <c r="V194" s="322">
        <f t="shared" si="50"/>
        <v>47.614093422089432</v>
      </c>
      <c r="W194" s="322">
        <f t="shared" si="50"/>
        <v>48.282877014448729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0.36548236496598585</v>
      </c>
      <c r="C195" s="275">
        <f>IF(C$49=0,0,C$49/NMM!C$10*1000)</f>
        <v>0.36719593248787297</v>
      </c>
      <c r="D195" s="275">
        <f>IF(D$49=0,0,D$49/NMM!D$10*1000)</f>
        <v>0.37555348885644368</v>
      </c>
      <c r="E195" s="275">
        <f>IF(E$49=0,0,E$49/NMM!E$10*1000)</f>
        <v>0.37071477419534993</v>
      </c>
      <c r="F195" s="275">
        <f>IF(F$49=0,0,F$49/NMM!F$10*1000)</f>
        <v>0.3649161871818245</v>
      </c>
      <c r="G195" s="275">
        <f>IF(G$49=0,0,G$49/NMM!G$10*1000)</f>
        <v>0.35842822085789811</v>
      </c>
      <c r="H195" s="275">
        <f>IF(H$49=0,0,H$49/NMM!H$10*1000)</f>
        <v>0.34714584073937954</v>
      </c>
      <c r="I195" s="275">
        <f>IF(I$49=0,0,I$49/NMM!I$10*1000)</f>
        <v>0.34231895166160881</v>
      </c>
      <c r="J195" s="275">
        <f>IF(J$49=0,0,J$49/NMM!J$10*1000)</f>
        <v>0.34514804805266402</v>
      </c>
      <c r="K195" s="275">
        <f>IF(K$49=0,0,K$49/NMM!K$10*1000)</f>
        <v>0.35312759367803886</v>
      </c>
      <c r="L195" s="275">
        <f>IF(L$49=0,0,L$49/NMM!L$10*1000)</f>
        <v>0.34481401639385956</v>
      </c>
      <c r="M195" s="275">
        <f>IF(M$49=0,0,M$49/NMM!M$10*1000)</f>
        <v>0.33089847500692443</v>
      </c>
      <c r="N195" s="275">
        <f>IF(N$49=0,0,N$49/NMM!N$10*1000)</f>
        <v>0.35583640029215752</v>
      </c>
      <c r="O195" s="275">
        <f>IF(O$49=0,0,O$49/NMM!O$10*1000)</f>
        <v>0.36540359916584442</v>
      </c>
      <c r="P195" s="275">
        <f>IF(P$49=0,0,P$49/NMM!P$10*1000)</f>
        <v>0.34938220500071498</v>
      </c>
      <c r="Q195" s="275">
        <f>IF(Q$49=0,0,Q$49/NMM!Q$10*1000)</f>
        <v>0.34796411677025352</v>
      </c>
      <c r="R195" s="275">
        <f>IF(R$49=0,0,R$49/NMM!R$10*1000)</f>
        <v>0.34187151495154555</v>
      </c>
      <c r="S195" s="275">
        <f>IF(S$49=0,0,S$49/NMM!S$10*1000)</f>
        <v>0.34891061962904568</v>
      </c>
      <c r="T195" s="275">
        <f>IF(T$49=0,0,T$49/NMM!T$10*1000)</f>
        <v>0.33736944861450086</v>
      </c>
      <c r="U195" s="275">
        <f>IF(U$49=0,0,U$49/NMM!U$10*1000)</f>
        <v>0.33961353401188771</v>
      </c>
      <c r="V195" s="275">
        <f>IF(V$49=0,0,V$49/NMM!V$10*1000)</f>
        <v>0.34260960079691549</v>
      </c>
      <c r="W195" s="275">
        <f>IF(W$49=0,0,W$49/NMM!W$10*1000)</f>
        <v>0.34742186672771619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0.40920940713115594</v>
      </c>
      <c r="C196" s="276">
        <f>IF(C$50=0,0,C$50/NMM!C$10*1000)</f>
        <v>0.41112798930344696</v>
      </c>
      <c r="D196" s="276">
        <f>IF(D$50=0,0,D$50/NMM!D$10*1000)</f>
        <v>0.42048546045521157</v>
      </c>
      <c r="E196" s="276">
        <f>IF(E$50=0,0,E$50/NMM!E$10*1000)</f>
        <v>0.41506783228065602</v>
      </c>
      <c r="F196" s="276">
        <f>IF(F$50=0,0,F$50/NMM!F$10*1000)</f>
        <v>0.40857549070290572</v>
      </c>
      <c r="G196" s="276">
        <f>IF(G$50=0,0,G$50/NMM!G$10*1000)</f>
        <v>0.40131129109330765</v>
      </c>
      <c r="H196" s="276">
        <f>IF(H$50=0,0,H$50/NMM!H$10*1000)</f>
        <v>0.3886790644200539</v>
      </c>
      <c r="I196" s="276">
        <f>IF(I$50=0,0,I$50/NMM!I$10*1000)</f>
        <v>0.38327467666529497</v>
      </c>
      <c r="J196" s="276">
        <f>IF(J$50=0,0,J$50/NMM!J$10*1000)</f>
        <v>0.38644225181494263</v>
      </c>
      <c r="K196" s="276">
        <f>IF(K$50=0,0,K$50/NMM!K$10*1000)</f>
        <v>0.39537648626108213</v>
      </c>
      <c r="L196" s="276">
        <f>IF(L$50=0,0,L$50/NMM!L$10*1000)</f>
        <v>0.38606825593945032</v>
      </c>
      <c r="M196" s="276">
        <f>IF(M$50=0,0,M$50/NMM!M$10*1000)</f>
        <v>0.37048783130969626</v>
      </c>
      <c r="N196" s="276">
        <f>IF(N$50=0,0,N$50/NMM!N$10*1000)</f>
        <v>0.39840937992395298</v>
      </c>
      <c r="O196" s="276">
        <f>IF(O$50=0,0,O$50/NMM!O$10*1000)</f>
        <v>0.40912121763292603</v>
      </c>
      <c r="P196" s="276">
        <f>IF(P$50=0,0,P$50/NMM!P$10*1000)</f>
        <v>0.39118299178080479</v>
      </c>
      <c r="Q196" s="276">
        <f>IF(Q$50=0,0,Q$50/NMM!Q$10*1000)</f>
        <v>0.38959524063417744</v>
      </c>
      <c r="R196" s="276">
        <f>IF(R$50=0,0,R$50/NMM!R$10*1000)</f>
        <v>0.38277370773107383</v>
      </c>
      <c r="S196" s="276">
        <f>IF(S$50=0,0,S$50/NMM!S$10*1000)</f>
        <v>0.39065498499073609</v>
      </c>
      <c r="T196" s="276">
        <f>IF(T$50=0,0,T$50/NMM!T$10*1000)</f>
        <v>0.37773300516032576</v>
      </c>
      <c r="U196" s="276">
        <f>IF(U$50=0,0,U$50/NMM!U$10*1000)</f>
        <v>0.38024557742930964</v>
      </c>
      <c r="V196" s="276">
        <f>IF(V$50=0,0,V$50/NMM!V$10*1000)</f>
        <v>0.38360009964528768</v>
      </c>
      <c r="W196" s="276">
        <f>IF(W$50=0,0,W$50/NMM!W$10*1000)</f>
        <v>0.38898811471048444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0.46738203919538668</v>
      </c>
      <c r="C197" s="276">
        <f>IF(C$51=0,0,C$51/NMM!C$10*1000)</f>
        <v>0.37887760491047578</v>
      </c>
      <c r="D197" s="276">
        <f>IF(D$51=0,0,D$51/NMM!D$10*1000)</f>
        <v>0.43604429496104491</v>
      </c>
      <c r="E197" s="276">
        <f>IF(E$51=0,0,E$51/NMM!E$10*1000)</f>
        <v>0.40387257416833228</v>
      </c>
      <c r="F197" s="276">
        <f>IF(F$51=0,0,F$51/NMM!F$10*1000)</f>
        <v>0.37213929883986169</v>
      </c>
      <c r="G197" s="276">
        <f>IF(G$51=0,0,G$51/NMM!G$10*1000)</f>
        <v>0.42304442131325398</v>
      </c>
      <c r="H197" s="276">
        <f>IF(H$51=0,0,H$51/NMM!H$10*1000)</f>
        <v>0.49153399034139911</v>
      </c>
      <c r="I197" s="276">
        <f>IF(I$51=0,0,I$51/NMM!I$10*1000)</f>
        <v>0.47862120474947401</v>
      </c>
      <c r="J197" s="276">
        <f>IF(J$51=0,0,J$51/NMM!J$10*1000)</f>
        <v>0.48585243415916352</v>
      </c>
      <c r="K197" s="276">
        <f>IF(K$51=0,0,K$51/NMM!K$10*1000)</f>
        <v>0.64135595164356385</v>
      </c>
      <c r="L197" s="276">
        <f>IF(L$51=0,0,L$51/NMM!L$10*1000)</f>
        <v>0.62930080858268</v>
      </c>
      <c r="M197" s="276">
        <f>IF(M$51=0,0,M$51/NMM!M$10*1000)</f>
        <v>0.6134689431830247</v>
      </c>
      <c r="N197" s="276">
        <f>IF(N$51=0,0,N$51/NMM!N$10*1000)</f>
        <v>0.44018555777655949</v>
      </c>
      <c r="O197" s="276">
        <f>IF(O$51=0,0,O$51/NMM!O$10*1000)</f>
        <v>0.54268562270531628</v>
      </c>
      <c r="P197" s="276">
        <f>IF(P$51=0,0,P$51/NMM!P$10*1000)</f>
        <v>0.51302748891791494</v>
      </c>
      <c r="Q197" s="276">
        <f>IF(Q$51=0,0,Q$51/NMM!Q$10*1000)</f>
        <v>0.52117047178630849</v>
      </c>
      <c r="R197" s="276">
        <f>IF(R$51=0,0,R$51/NMM!R$10*1000)</f>
        <v>0.55970957237794283</v>
      </c>
      <c r="S197" s="276">
        <f>IF(S$51=0,0,S$51/NMM!S$10*1000)</f>
        <v>0.55161701542654484</v>
      </c>
      <c r="T197" s="276">
        <f>IF(T$51=0,0,T$51/NMM!T$10*1000)</f>
        <v>0.56552462779724022</v>
      </c>
      <c r="U197" s="276">
        <f>IF(U$51=0,0,U$51/NMM!U$10*1000)</f>
        <v>0.58425938187169912</v>
      </c>
      <c r="V197" s="276">
        <f>IF(V$51=0,0,V$51/NMM!V$10*1000)</f>
        <v>0.55255451708267389</v>
      </c>
      <c r="W197" s="276">
        <f>IF(W$51=0,0,W$51/NMM!W$10*1000)</f>
        <v>0.54584267233302963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0.30097995883069545</v>
      </c>
      <c r="C198" s="276">
        <f>IF(C$52=0,0,C$52/NMM!C$10*1000)</f>
        <v>0.30239110621188064</v>
      </c>
      <c r="D198" s="276">
        <f>IF(D$52=0,0,D$52/NMM!D$10*1000)</f>
        <v>0.30927367350612389</v>
      </c>
      <c r="E198" s="276">
        <f>IF(E$52=0,0,E$52/NMM!E$10*1000)</f>
        <v>0.30528892272444147</v>
      </c>
      <c r="F198" s="276">
        <f>IF(F$52=0,0,F$52/NMM!F$10*1000)</f>
        <v>0.30051370332153116</v>
      </c>
      <c r="G198" s="276">
        <f>IF(G$52=0,0,G$52/NMM!G$10*1000)</f>
        <v>0.29517077018917026</v>
      </c>
      <c r="H198" s="276">
        <f>IF(H$52=0,0,H$52/NMM!H$10*1000)</f>
        <v>0.28587956867278524</v>
      </c>
      <c r="I198" s="276">
        <f>IF(I$52=0,0,I$52/NMM!I$10*1000)</f>
        <v>0.28190455642823287</v>
      </c>
      <c r="J198" s="276">
        <f>IF(J$52=0,0,J$52/NMM!J$10*1000)</f>
        <v>0.28423435780014616</v>
      </c>
      <c r="K198" s="276">
        <f>IF(K$52=0,0,K$52/NMM!K$10*1000)</f>
        <v>0.29080562783676339</v>
      </c>
      <c r="L198" s="276">
        <f>IF(L$52=0,0,L$52/NMM!L$10*1000)</f>
        <v>0.28395927794800485</v>
      </c>
      <c r="M198" s="276">
        <f>IF(M$52=0,0,M$52/NMM!M$10*1000)</f>
        <v>0.2724996304376896</v>
      </c>
      <c r="N198" s="276">
        <f>IF(N$52=0,0,N$52/NMM!N$10*1000)</f>
        <v>0.29303636885561846</v>
      </c>
      <c r="O198" s="276">
        <f>IF(O$52=0,0,O$52/NMM!O$10*1000)</f>
        <v>0.30091509406687539</v>
      </c>
      <c r="P198" s="276">
        <f>IF(P$52=0,0,P$52/NMM!P$10*1000)</f>
        <v>0.2877212466518852</v>
      </c>
      <c r="Q198" s="276">
        <f>IF(Q$52=0,0,Q$52/NMM!Q$10*1000)</f>
        <v>0.28655343069649047</v>
      </c>
      <c r="R198" s="276">
        <f>IF(R$52=0,0,R$52/NMM!R$10*1000)</f>
        <v>0.28153608589317242</v>
      </c>
      <c r="S198" s="276">
        <f>IF(S$52=0,0,S$52/NMM!S$10*1000)</f>
        <v>0.28733288934834361</v>
      </c>
      <c r="T198" s="276">
        <f>IF(T$52=0,0,T$52/NMM!T$10*1000)</f>
        <v>0.27782856982491327</v>
      </c>
      <c r="U198" s="276">
        <f>IF(U$52=0,0,U$52/NMM!U$10*1000)</f>
        <v>0.27967660627006663</v>
      </c>
      <c r="V198" s="276">
        <f>IF(V$52=0,0,V$52/NMM!V$10*1000)</f>
        <v>0.28214391015132406</v>
      </c>
      <c r="W198" s="276">
        <f>IF(W$52=0,0,W$52/NMM!W$10*1000)</f>
        <v>0.28610688002504037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0.38172127350707824</v>
      </c>
      <c r="C199" s="277">
        <f>IF(C$53=0,0,C$53/NMM!C$10*1000)</f>
        <v>0.35962863892171132</v>
      </c>
      <c r="D199" s="277">
        <f>IF(D$53=0,0,D$53/NMM!D$10*1000)</f>
        <v>0.38357634010129271</v>
      </c>
      <c r="E199" s="277">
        <f>IF(E$53=0,0,E$53/NMM!E$10*1000)</f>
        <v>0.37747131943320994</v>
      </c>
      <c r="F199" s="277">
        <f>IF(F$53=0,0,F$53/NMM!F$10*1000)</f>
        <v>0.37101489326047998</v>
      </c>
      <c r="G199" s="277">
        <f>IF(G$53=0,0,G$53/NMM!G$10*1000)</f>
        <v>0.37453122112591208</v>
      </c>
      <c r="H199" s="277">
        <f>IF(H$53=0,0,H$53/NMM!H$10*1000)</f>
        <v>0.38680453125158148</v>
      </c>
      <c r="I199" s="277">
        <f>IF(I$53=0,0,I$53/NMM!I$10*1000)</f>
        <v>0.3794814863614715</v>
      </c>
      <c r="J199" s="277">
        <f>IF(J$53=0,0,J$53/NMM!J$10*1000)</f>
        <v>0.38321460846753158</v>
      </c>
      <c r="K199" s="277">
        <f>IF(K$53=0,0,K$53/NMM!K$10*1000)</f>
        <v>0.46478823549230452</v>
      </c>
      <c r="L199" s="277">
        <f>IF(L$53=0,0,L$53/NMM!L$10*1000)</f>
        <v>0.46478344941542848</v>
      </c>
      <c r="M199" s="277">
        <f>IF(M$53=0,0,M$53/NMM!M$10*1000)</f>
        <v>0.44207474628386828</v>
      </c>
      <c r="N199" s="277">
        <f>IF(N$53=0,0,N$53/NMM!N$10*1000)</f>
        <v>0.35617305230401436</v>
      </c>
      <c r="O199" s="277">
        <f>IF(O$53=0,0,O$53/NMM!O$10*1000)</f>
        <v>0.41327158153713889</v>
      </c>
      <c r="P199" s="277">
        <f>IF(P$53=0,0,P$53/NMM!P$10*1000)</f>
        <v>0.39200675454949824</v>
      </c>
      <c r="Q199" s="277">
        <f>IF(Q$53=0,0,Q$53/NMM!Q$10*1000)</f>
        <v>0.39782737226592729</v>
      </c>
      <c r="R199" s="277">
        <f>IF(R$53=0,0,R$53/NMM!R$10*1000)</f>
        <v>0.41734265655100844</v>
      </c>
      <c r="S199" s="277">
        <f>IF(S$53=0,0,S$53/NMM!S$10*1000)</f>
        <v>0.41280325011506247</v>
      </c>
      <c r="T199" s="277">
        <f>IF(T$53=0,0,T$53/NMM!T$10*1000)</f>
        <v>0.41270412913709642</v>
      </c>
      <c r="U199" s="277">
        <f>IF(U$53=0,0,U$53/NMM!U$10*1000)</f>
        <v>0.42121694900868012</v>
      </c>
      <c r="V199" s="277">
        <f>IF(V$53=0,0,V$53/NMM!V$10*1000)</f>
        <v>0.4064380803566372</v>
      </c>
      <c r="W199" s="277">
        <f>IF(W$53=0,0,W$53/NMM!W$10*1000)</f>
        <v>0.40334246916216043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1.9930901509948984</v>
      </c>
      <c r="C200" s="278">
        <f>IF(C$59=0,0,C$59/NMM!C$10*1000)</f>
        <v>1.6156744578366731</v>
      </c>
      <c r="D200" s="278">
        <f>IF(D$59=0,0,D$59/NMM!D$10*1000)</f>
        <v>1.8594544009019145</v>
      </c>
      <c r="E200" s="278">
        <f>IF(E$59=0,0,E$59/NMM!E$10*1000)</f>
        <v>1.7222622658277889</v>
      </c>
      <c r="F200" s="278">
        <f>IF(F$59=0,0,F$59/NMM!F$10*1000)</f>
        <v>1.5869398246298636</v>
      </c>
      <c r="G200" s="278">
        <f>IF(G$59=0,0,G$59/NMM!G$10*1000)</f>
        <v>1.8040181240261595</v>
      </c>
      <c r="H200" s="278">
        <f>IF(H$59=0,0,H$59/NMM!H$10*1000)</f>
        <v>2.0960830174715315</v>
      </c>
      <c r="I200" s="278">
        <f>IF(I$59=0,0,I$59/NMM!I$10*1000)</f>
        <v>2.0410181163266765</v>
      </c>
      <c r="J200" s="278">
        <f>IF(J$59=0,0,J$59/NMM!J$10*1000)</f>
        <v>2.0718547572486266</v>
      </c>
      <c r="K200" s="278">
        <f>IF(K$59=0,0,K$59/NMM!K$10*1000)</f>
        <v>2.7349793601468901</v>
      </c>
      <c r="L200" s="278">
        <f>IF(L$59=0,0,L$59/NMM!L$10*1000)</f>
        <v>2.6835717644574086</v>
      </c>
      <c r="M200" s="278">
        <f>IF(M$59=0,0,M$59/NMM!M$10*1000)</f>
        <v>2.6160588256755672</v>
      </c>
      <c r="N200" s="278">
        <f>IF(N$59=0,0,N$59/NMM!N$10*1000)</f>
        <v>1.8771142796265929</v>
      </c>
      <c r="O200" s="278">
        <f>IF(O$59=0,0,O$59/NMM!O$10*1000)</f>
        <v>2.3142125263575495</v>
      </c>
      <c r="P200" s="278">
        <f>IF(P$59=0,0,P$59/NMM!P$10*1000)</f>
        <v>2.1877392574011294</v>
      </c>
      <c r="Q200" s="278">
        <f>IF(Q$59=0,0,Q$59/NMM!Q$10*1000)</f>
        <v>2.2224639528187256</v>
      </c>
      <c r="R200" s="278">
        <f>IF(R$59=0,0,R$59/NMM!R$10*1000)</f>
        <v>2.3868089540721389</v>
      </c>
      <c r="S200" s="278">
        <f>IF(S$59=0,0,S$59/NMM!S$10*1000)</f>
        <v>2.3522992934442639</v>
      </c>
      <c r="T200" s="278">
        <f>IF(T$59=0,0,T$59/NMM!T$10*1000)</f>
        <v>2.4116065044950075</v>
      </c>
      <c r="U200" s="278">
        <f>IF(U$59=0,0,U$59/NMM!U$10*1000)</f>
        <v>2.491498435925231</v>
      </c>
      <c r="V200" s="278">
        <f>IF(V$59=0,0,V$59/NMM!V$10*1000)</f>
        <v>2.3562971477918322</v>
      </c>
      <c r="W200" s="278">
        <f>IF(W$59=0,0,W$59/NMM!W$10*1000)</f>
        <v>2.3276753554599043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7.2838264174886973</v>
      </c>
      <c r="C201" s="278">
        <f>IF(C$60=0,0,C$60/NMM!C$10*1000)</f>
        <v>7.5144664967588195</v>
      </c>
      <c r="D201" s="278">
        <f>IF(D$60=0,0,D$60/NMM!D$10*1000)</f>
        <v>7.66932061569692</v>
      </c>
      <c r="E201" s="278">
        <f>IF(E$60=0,0,E$60/NMM!E$10*1000)</f>
        <v>7.7516753151091722</v>
      </c>
      <c r="F201" s="278">
        <f>IF(F$60=0,0,F$60/NMM!F$10*1000)</f>
        <v>7.7785321495705135</v>
      </c>
      <c r="G201" s="278">
        <f>IF(G$60=0,0,G$60/NMM!G$10*1000)</f>
        <v>7.4679114722495568</v>
      </c>
      <c r="H201" s="278">
        <f>IF(H$60=0,0,H$60/NMM!H$10*1000)</f>
        <v>7.0015215825355908</v>
      </c>
      <c r="I201" s="278">
        <f>IF(I$60=0,0,I$60/NMM!I$10*1000)</f>
        <v>6.9117493246905779</v>
      </c>
      <c r="J201" s="278">
        <f>IF(J$60=0,0,J$60/NMM!J$10*1000)</f>
        <v>6.9410888264842949</v>
      </c>
      <c r="K201" s="278">
        <f>IF(K$60=0,0,K$60/NMM!K$10*1000)</f>
        <v>6.7904248802508498</v>
      </c>
      <c r="L201" s="278">
        <f>IF(L$60=0,0,L$60/NMM!L$10*1000)</f>
        <v>6.6974053234602806</v>
      </c>
      <c r="M201" s="278">
        <f>IF(M$60=0,0,M$60/NMM!M$10*1000)</f>
        <v>6.3424701747830285</v>
      </c>
      <c r="N201" s="278">
        <f>IF(N$60=0,0,N$60/NMM!N$10*1000)</f>
        <v>6.8201257184605204</v>
      </c>
      <c r="O201" s="278">
        <f>IF(O$60=0,0,O$60/NMM!O$10*1000)</f>
        <v>6.9333006081978885</v>
      </c>
      <c r="P201" s="278">
        <f>IF(P$60=0,0,P$60/NMM!P$10*1000)</f>
        <v>6.7698375951533727</v>
      </c>
      <c r="Q201" s="278">
        <f>IF(Q$60=0,0,Q$60/NMM!Q$10*1000)</f>
        <v>6.7768436213271137</v>
      </c>
      <c r="R201" s="278">
        <f>IF(R$60=0,0,R$60/NMM!R$10*1000)</f>
        <v>6.5786255204230892</v>
      </c>
      <c r="S201" s="278">
        <f>IF(S$60=0,0,S$60/NMM!S$10*1000)</f>
        <v>6.6763919500149225</v>
      </c>
      <c r="T201" s="278">
        <f>IF(T$60=0,0,T$60/NMM!T$10*1000)</f>
        <v>6.3534191036673633</v>
      </c>
      <c r="U201" s="278">
        <f>IF(U$60=0,0,U$60/NMM!U$10*1000)</f>
        <v>6.3992088673904437</v>
      </c>
      <c r="V201" s="278">
        <f>IF(V$60=0,0,V$60/NMM!V$10*1000)</f>
        <v>6.5259882695040377</v>
      </c>
      <c r="W201" s="278">
        <f>IF(W$60=0,0,W$60/NMM!W$10*1000)</f>
        <v>6.669533511986506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34.333419217859436</v>
      </c>
      <c r="C202" s="278">
        <f>IF(C$79=0,0,C$79/NMM!C$10*1000)</f>
        <v>35.121418968686491</v>
      </c>
      <c r="D202" s="278">
        <f>IF(D$79=0,0,D$79/NMM!D$10*1000)</f>
        <v>35.442694002397239</v>
      </c>
      <c r="E202" s="278">
        <f>IF(E$79=0,0,E$79/NMM!E$10*1000)</f>
        <v>34.969905699339066</v>
      </c>
      <c r="F202" s="278">
        <f>IF(F$79=0,0,F$79/NMM!F$10*1000)</f>
        <v>34.446548797679547</v>
      </c>
      <c r="G202" s="278">
        <f>IF(G$79=0,0,G$79/NMM!G$10*1000)</f>
        <v>33.516340689335614</v>
      </c>
      <c r="H202" s="278">
        <f>IF(H$79=0,0,H$79/NMM!H$10*1000)</f>
        <v>31.977953057473496</v>
      </c>
      <c r="I202" s="278">
        <f>IF(I$79=0,0,I$79/NMM!I$10*1000)</f>
        <v>31.584446521394248</v>
      </c>
      <c r="J202" s="278">
        <f>IF(J$79=0,0,J$79/NMM!J$10*1000)</f>
        <v>31.855518572064881</v>
      </c>
      <c r="K202" s="278">
        <f>IF(K$79=0,0,K$79/NMM!K$10*1000)</f>
        <v>31.556840719843994</v>
      </c>
      <c r="L202" s="278">
        <f>IF(L$79=0,0,L$79/NMM!L$10*1000)</f>
        <v>30.667410935322685</v>
      </c>
      <c r="M202" s="278">
        <f>IF(M$79=0,0,M$79/NMM!M$10*1000)</f>
        <v>29.470449135493062</v>
      </c>
      <c r="N202" s="278">
        <f>IF(N$79=0,0,N$79/NMM!N$10*1000)</f>
        <v>34.017702044834721</v>
      </c>
      <c r="O202" s="278">
        <f>IF(O$79=0,0,O$79/NMM!O$10*1000)</f>
        <v>34.083514753888487</v>
      </c>
      <c r="P202" s="278">
        <f>IF(P$79=0,0,P$79/NMM!P$10*1000)</f>
        <v>32.430951976872009</v>
      </c>
      <c r="Q202" s="278">
        <f>IF(Q$79=0,0,Q$79/NMM!Q$10*1000)</f>
        <v>32.135047371434773</v>
      </c>
      <c r="R202" s="278">
        <f>IF(R$79=0,0,R$79/NMM!R$10*1000)</f>
        <v>31.191469873541905</v>
      </c>
      <c r="S202" s="278">
        <f>IF(S$79=0,0,S$79/NMM!S$10*1000)</f>
        <v>32.103126612033869</v>
      </c>
      <c r="T202" s="278">
        <f>IF(T$79=0,0,T$79/NMM!T$10*1000)</f>
        <v>30.86461676274061</v>
      </c>
      <c r="U202" s="278">
        <f>IF(U$79=0,0,U$79/NMM!U$10*1000)</f>
        <v>30.908172960069002</v>
      </c>
      <c r="V202" s="278">
        <f>IF(V$79=0,0,V$79/NMM!V$10*1000)</f>
        <v>31.459589581490178</v>
      </c>
      <c r="W202" s="278">
        <f>IF(W$79=0,0,W$79/NMM!W$10*1000)</f>
        <v>31.974465845640175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5.2577199287961438</v>
      </c>
      <c r="C203" s="279">
        <f>IF(C$89=0,0,C$89/NMM!C$10*1000)</f>
        <v>4.9601922306479098</v>
      </c>
      <c r="D203" s="279">
        <f>IF(D$89=0,0,D$89/NMM!D$10*1000)</f>
        <v>5.296060694966819</v>
      </c>
      <c r="E203" s="279">
        <f>IF(E$89=0,0,E$89/NMM!E$10*1000)</f>
        <v>5.2037449699601339</v>
      </c>
      <c r="F203" s="279">
        <f>IF(F$89=0,0,F$89/NMM!F$10*1000)</f>
        <v>5.0849659813619263</v>
      </c>
      <c r="G203" s="279">
        <f>IF(G$89=0,0,G$89/NMM!G$10*1000)</f>
        <v>5.1717264328327497</v>
      </c>
      <c r="H203" s="279">
        <f>IF(H$89=0,0,H$89/NMM!H$10*1000)</f>
        <v>5.2689157108950715</v>
      </c>
      <c r="I203" s="279">
        <f>IF(I$89=0,0,I$89/NMM!I$10*1000)</f>
        <v>5.1708856845455271</v>
      </c>
      <c r="J203" s="279">
        <f>IF(J$89=0,0,J$89/NMM!J$10*1000)</f>
        <v>5.2135197113577014</v>
      </c>
      <c r="K203" s="279">
        <f>IF(K$89=0,0,K$89/NMM!K$10*1000)</f>
        <v>5.8481302990603652</v>
      </c>
      <c r="L203" s="279">
        <f>IF(L$89=0,0,L$89/NMM!L$10*1000)</f>
        <v>5.7631377601285099</v>
      </c>
      <c r="M203" s="279">
        <f>IF(M$89=0,0,M$89/NMM!M$10*1000)</f>
        <v>5.5281345459147158</v>
      </c>
      <c r="N203" s="279">
        <f>IF(N$89=0,0,N$89/NMM!N$10*1000)</f>
        <v>4.8937021516451304</v>
      </c>
      <c r="O203" s="279">
        <f>IF(O$89=0,0,O$89/NMM!O$10*1000)</f>
        <v>5.4194592955719525</v>
      </c>
      <c r="P203" s="279">
        <f>IF(P$89=0,0,P$89/NMM!P$10*1000)</f>
        <v>5.2334650756012548</v>
      </c>
      <c r="Q203" s="279">
        <f>IF(Q$89=0,0,Q$89/NMM!Q$10*1000)</f>
        <v>5.2807705163341137</v>
      </c>
      <c r="R203" s="279">
        <f>IF(R$89=0,0,R$89/NMM!R$10*1000)</f>
        <v>5.3713802195869942</v>
      </c>
      <c r="S203" s="279">
        <f>IF(S$89=0,0,S$89/NMM!S$10*1000)</f>
        <v>5.3666395043235253</v>
      </c>
      <c r="T203" s="279">
        <f>IF(T$89=0,0,T$89/NMM!T$10*1000)</f>
        <v>5.285042281184869</v>
      </c>
      <c r="U203" s="279">
        <f>IF(U$89=0,0,U$89/NMM!U$10*1000)</f>
        <v>5.3938233919465235</v>
      </c>
      <c r="V203" s="279">
        <f>IF(V$89=0,0,V$89/NMM!V$10*1000)</f>
        <v>5.3048722152705441</v>
      </c>
      <c r="W203" s="279">
        <f>IF(W$89=0,0,W$89/NMM!W$10*1000)</f>
        <v>5.3395002984037143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200.00817433555684</v>
      </c>
      <c r="C205" s="322">
        <f t="shared" si="51"/>
        <v>205.65032329997103</v>
      </c>
      <c r="D205" s="322">
        <f t="shared" si="51"/>
        <v>208.87002769133093</v>
      </c>
      <c r="E205" s="322">
        <f t="shared" si="51"/>
        <v>211.44320924862552</v>
      </c>
      <c r="F205" s="322">
        <f t="shared" si="51"/>
        <v>206.66977461906919</v>
      </c>
      <c r="G205" s="322">
        <f t="shared" si="51"/>
        <v>208.68287357341933</v>
      </c>
      <c r="H205" s="322">
        <f t="shared" si="51"/>
        <v>199.65239641887567</v>
      </c>
      <c r="I205" s="322">
        <f t="shared" si="51"/>
        <v>195.99767843276169</v>
      </c>
      <c r="J205" s="322">
        <f t="shared" si="51"/>
        <v>197.22708138827926</v>
      </c>
      <c r="K205" s="322">
        <f t="shared" si="51"/>
        <v>188.45219549753762</v>
      </c>
      <c r="L205" s="322">
        <f t="shared" si="51"/>
        <v>196.34618031394709</v>
      </c>
      <c r="M205" s="322">
        <f t="shared" si="51"/>
        <v>185.48762990393769</v>
      </c>
      <c r="N205" s="322">
        <f t="shared" si="51"/>
        <v>189.3175675262508</v>
      </c>
      <c r="O205" s="322">
        <f t="shared" si="51"/>
        <v>181.65642554039519</v>
      </c>
      <c r="P205" s="322">
        <f t="shared" si="51"/>
        <v>176.53359039096057</v>
      </c>
      <c r="Q205" s="322">
        <f t="shared" si="51"/>
        <v>177.29649386579624</v>
      </c>
      <c r="R205" s="322">
        <f t="shared" si="51"/>
        <v>163.54106320008856</v>
      </c>
      <c r="S205" s="322">
        <f t="shared" si="51"/>
        <v>164.40496356375772</v>
      </c>
      <c r="T205" s="322">
        <f t="shared" si="51"/>
        <v>154.76659046155578</v>
      </c>
      <c r="U205" s="322">
        <f t="shared" si="51"/>
        <v>153.22339191738868</v>
      </c>
      <c r="V205" s="322">
        <f t="shared" si="51"/>
        <v>151.34105816448752</v>
      </c>
      <c r="W205" s="322">
        <f t="shared" si="51"/>
        <v>155.70929882983694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1.6980908495998086</v>
      </c>
      <c r="C206" s="275">
        <f>IF(C$100=0,0,C$100/NMM!C$11*1000)</f>
        <v>1.7459932993877902</v>
      </c>
      <c r="D206" s="275">
        <f>IF(D$100=0,0,D$100/NMM!D$11*1000)</f>
        <v>1.7733289349626824</v>
      </c>
      <c r="E206" s="275">
        <f>IF(E$100=0,0,E$100/NMM!E$11*1000)</f>
        <v>1.795175522338667</v>
      </c>
      <c r="F206" s="275">
        <f>IF(F$100=0,0,F$100/NMM!F$11*1000)</f>
        <v>1.7546485504170404</v>
      </c>
      <c r="G206" s="275">
        <f>IF(G$100=0,0,G$100/NMM!G$11*1000)</f>
        <v>1.7717399764292698</v>
      </c>
      <c r="H206" s="275">
        <f>IF(H$100=0,0,H$100/NMM!H$11*1000)</f>
        <v>1.6950702569317468</v>
      </c>
      <c r="I206" s="275">
        <f>IF(I$100=0,0,I$100/NMM!I$11*1000)</f>
        <v>1.6640413092856929</v>
      </c>
      <c r="J206" s="275">
        <f>IF(J$100=0,0,J$100/NMM!J$11*1000)</f>
        <v>1.6744790722227569</v>
      </c>
      <c r="K206" s="275">
        <f>IF(K$100=0,0,K$100/NMM!K$11*1000)</f>
        <v>1.5999793499576187</v>
      </c>
      <c r="L206" s="275">
        <f>IF(L$100=0,0,L$100/NMM!L$11*1000)</f>
        <v>1.6670001276225679</v>
      </c>
      <c r="M206" s="275">
        <f>IF(M$100=0,0,M$100/NMM!M$11*1000)</f>
        <v>1.5748098701377164</v>
      </c>
      <c r="N206" s="275">
        <f>IF(N$100=0,0,N$100/NMM!N$11*1000)</f>
        <v>1.6073264512968328</v>
      </c>
      <c r="O206" s="275">
        <f>IF(O$100=0,0,O$100/NMM!O$11*1000)</f>
        <v>1.5422825342330397</v>
      </c>
      <c r="P206" s="275">
        <f>IF(P$100=0,0,P$100/NMM!P$11*1000)</f>
        <v>1.498789114423235</v>
      </c>
      <c r="Q206" s="275">
        <f>IF(Q$100=0,0,Q$100/NMM!Q$11*1000)</f>
        <v>1.5052662467327955</v>
      </c>
      <c r="R206" s="275">
        <f>IF(R$100=0,0,R$100/NMM!R$11*1000)</f>
        <v>1.3884811652070932</v>
      </c>
      <c r="S206" s="275">
        <f>IF(S$100=0,0,S$100/NMM!S$11*1000)</f>
        <v>1.3958157719427682</v>
      </c>
      <c r="T206" s="275">
        <f>IF(T$100=0,0,T$100/NMM!T$11*1000)</f>
        <v>1.3139849506565626</v>
      </c>
      <c r="U206" s="275">
        <f>IF(U$100=0,0,U$100/NMM!U$11*1000)</f>
        <v>1.3008830295187157</v>
      </c>
      <c r="V206" s="275">
        <f>IF(V$100=0,0,V$100/NMM!V$11*1000)</f>
        <v>1.2849018140889084</v>
      </c>
      <c r="W206" s="275">
        <f>IF(W$100=0,0,W$100/NMM!W$11*1000)</f>
        <v>1.3219886458025196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1.9038814948272618</v>
      </c>
      <c r="C207" s="276">
        <f>IF(C$101=0,0,C$101/NMM!C$11*1000)</f>
        <v>1.9575892147232405</v>
      </c>
      <c r="D207" s="276">
        <f>IF(D$101=0,0,D$101/NMM!D$11*1000)</f>
        <v>1.9882376401197037</v>
      </c>
      <c r="E207" s="276">
        <f>IF(E$101=0,0,E$101/NMM!E$11*1000)</f>
        <v>2.0127318027494998</v>
      </c>
      <c r="F207" s="276">
        <f>IF(F$101=0,0,F$101/NMM!F$11*1000)</f>
        <v>1.9672933906049694</v>
      </c>
      <c r="G207" s="276">
        <f>IF(G$101=0,0,G$101/NMM!G$11*1000)</f>
        <v>1.9864561166231705</v>
      </c>
      <c r="H207" s="276">
        <f>IF(H$101=0,0,H$101/NMM!H$11*1000)</f>
        <v>1.9004948382855993</v>
      </c>
      <c r="I207" s="276">
        <f>IF(I$101=0,0,I$101/NMM!I$11*1000)</f>
        <v>1.8657055104700644</v>
      </c>
      <c r="J207" s="276">
        <f>IF(J$101=0,0,J$101/NMM!J$11*1000)</f>
        <v>1.8774082198439215</v>
      </c>
      <c r="K207" s="276">
        <f>IF(K$101=0,0,K$101/NMM!K$11*1000)</f>
        <v>1.7938799194448036</v>
      </c>
      <c r="L207" s="276">
        <f>IF(L$101=0,0,L$101/NMM!L$11*1000)</f>
        <v>1.8690229062851706</v>
      </c>
      <c r="M207" s="276">
        <f>IF(M$101=0,0,M$101/NMM!M$11*1000)</f>
        <v>1.7656601649629777</v>
      </c>
      <c r="N207" s="276">
        <f>IF(N$101=0,0,N$101/NMM!N$11*1000)</f>
        <v>1.8021174117342447</v>
      </c>
      <c r="O207" s="276">
        <f>IF(O$101=0,0,O$101/NMM!O$11*1000)</f>
        <v>1.7291908600847736</v>
      </c>
      <c r="P207" s="276">
        <f>IF(P$101=0,0,P$101/NMM!P$11*1000)</f>
        <v>1.6804264979529393</v>
      </c>
      <c r="Q207" s="276">
        <f>IF(Q$101=0,0,Q$101/NMM!Q$11*1000)</f>
        <v>1.6876885901705763</v>
      </c>
      <c r="R207" s="276">
        <f>IF(R$101=0,0,R$101/NMM!R$11*1000)</f>
        <v>1.5567503923461921</v>
      </c>
      <c r="S207" s="276">
        <f>IF(S$101=0,0,S$101/NMM!S$11*1000)</f>
        <v>1.5649738758183365</v>
      </c>
      <c r="T207" s="276">
        <f>IF(T$101=0,0,T$101/NMM!T$11*1000)</f>
        <v>1.4732260247595796</v>
      </c>
      <c r="U207" s="276">
        <f>IF(U$101=0,0,U$101/NMM!U$11*1000)</f>
        <v>1.4585362893977096</v>
      </c>
      <c r="V207" s="276">
        <f>IF(V$101=0,0,V$101/NMM!V$11*1000)</f>
        <v>1.4406183197385312</v>
      </c>
      <c r="W207" s="276">
        <f>IF(W$101=0,0,W$101/NMM!W$11*1000)</f>
        <v>1.4821996830784001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3.3275351736526249</v>
      </c>
      <c r="C208" s="276">
        <f>IF(C$102=0,0,C$102/NMM!C$11*1000)</f>
        <v>2.8488472333484078</v>
      </c>
      <c r="D208" s="276">
        <f>IF(D$102=0,0,D$102/NMM!D$11*1000)</f>
        <v>3.1655019901437011</v>
      </c>
      <c r="E208" s="276">
        <f>IF(E$102=0,0,E$102/NMM!E$11*1000)</f>
        <v>2.9852625170839437</v>
      </c>
      <c r="F208" s="276">
        <f>IF(F$102=0,0,F$102/NMM!F$11*1000)</f>
        <v>2.7213554371916771</v>
      </c>
      <c r="G208" s="276">
        <f>IF(G$102=0,0,G$102/NMM!G$11*1000)</f>
        <v>3.1379334698927304</v>
      </c>
      <c r="H208" s="276">
        <f>IF(H$102=0,0,H$102/NMM!H$11*1000)</f>
        <v>3.5251015100543288</v>
      </c>
      <c r="I208" s="276">
        <f>IF(I$102=0,0,I$102/NMM!I$11*1000)</f>
        <v>3.4271021804721773</v>
      </c>
      <c r="J208" s="276">
        <f>IF(J$102=0,0,J$102/NMM!J$11*1000)</f>
        <v>3.4776800317324312</v>
      </c>
      <c r="K208" s="276">
        <f>IF(K$102=0,0,K$102/NMM!K$11*1000)</f>
        <v>4.0814570139358306</v>
      </c>
      <c r="L208" s="276">
        <f>IF(L$102=0,0,L$102/NMM!L$11*1000)</f>
        <v>4.2280301605783652</v>
      </c>
      <c r="M208" s="276">
        <f>IF(M$102=0,0,M$102/NMM!M$11*1000)</f>
        <v>4.0791010751522698</v>
      </c>
      <c r="N208" s="276">
        <f>IF(N$102=0,0,N$102/NMM!N$11*1000)</f>
        <v>3.1956038095891302</v>
      </c>
      <c r="O208" s="276">
        <f>IF(O$102=0,0,O$102/NMM!O$11*1000)</f>
        <v>3.5036197835011316</v>
      </c>
      <c r="P208" s="276">
        <f>IF(P$102=0,0,P$102/NMM!P$11*1000)</f>
        <v>3.3152735302648391</v>
      </c>
      <c r="Q208" s="276">
        <f>IF(Q$102=0,0,Q$102/NMM!Q$11*1000)</f>
        <v>3.3578124789172876</v>
      </c>
      <c r="R208" s="276">
        <f>IF(R$102=0,0,R$102/NMM!R$11*1000)</f>
        <v>3.3172041863483988</v>
      </c>
      <c r="S208" s="276">
        <f>IF(S$102=0,0,S$102/NMM!S$11*1000)</f>
        <v>3.2773819291849788</v>
      </c>
      <c r="T208" s="276">
        <f>IF(T$102=0,0,T$102/NMM!T$11*1000)</f>
        <v>3.2476964916105047</v>
      </c>
      <c r="U208" s="276">
        <f>IF(U$102=0,0,U$102/NMM!U$11*1000)</f>
        <v>3.2663382673946608</v>
      </c>
      <c r="V208" s="276">
        <f>IF(V$102=0,0,V$102/NMM!V$11*1000)</f>
        <v>3.0685394502538141</v>
      </c>
      <c r="W208" s="276">
        <f>IF(W$102=0,0,W$102/NMM!W$11*1000)</f>
        <v>3.0830882873888421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1.5241000772817364</v>
      </c>
      <c r="C209" s="276">
        <f>IF(C$103=0,0,C$103/NMM!C$11*1000)</f>
        <v>1.5670943183973121</v>
      </c>
      <c r="D209" s="276">
        <f>IF(D$103=0,0,D$103/NMM!D$11*1000)</f>
        <v>1.5916290741802879</v>
      </c>
      <c r="E209" s="276">
        <f>IF(E$103=0,0,E$103/NMM!E$11*1000)</f>
        <v>1.6112372038135925</v>
      </c>
      <c r="F209" s="276">
        <f>IF(F$103=0,0,F$103/NMM!F$11*1000)</f>
        <v>1.5748627300613178</v>
      </c>
      <c r="G209" s="276">
        <f>IF(G$103=0,0,G$103/NMM!G$11*1000)</f>
        <v>1.5902029244403366</v>
      </c>
      <c r="H209" s="276">
        <f>IF(H$103=0,0,H$103/NMM!H$11*1000)</f>
        <v>1.5213889823365421</v>
      </c>
      <c r="I209" s="276">
        <f>IF(I$103=0,0,I$103/NMM!I$11*1000)</f>
        <v>1.4935393407720368</v>
      </c>
      <c r="J209" s="276">
        <f>IF(J$103=0,0,J$103/NMM!J$11*1000)</f>
        <v>1.5029076235719687</v>
      </c>
      <c r="K209" s="276">
        <f>IF(K$103=0,0,K$103/NMM!K$11*1000)</f>
        <v>1.4360413351819665</v>
      </c>
      <c r="L209" s="276">
        <f>IF(L$103=0,0,L$103/NMM!L$11*1000)</f>
        <v>1.4961949909434957</v>
      </c>
      <c r="M209" s="276">
        <f>IF(M$103=0,0,M$103/NMM!M$11*1000)</f>
        <v>1.4134507852430771</v>
      </c>
      <c r="N209" s="276">
        <f>IF(N$103=0,0,N$103/NMM!N$11*1000)</f>
        <v>1.4426356335503554</v>
      </c>
      <c r="O209" s="276">
        <f>IF(O$103=0,0,O$103/NMM!O$11*1000)</f>
        <v>1.3842562841492343</v>
      </c>
      <c r="P209" s="276">
        <f>IF(P$103=0,0,P$103/NMM!P$11*1000)</f>
        <v>1.3452193124177207</v>
      </c>
      <c r="Q209" s="276">
        <f>IF(Q$103=0,0,Q$103/NMM!Q$11*1000)</f>
        <v>1.3510327810291856</v>
      </c>
      <c r="R209" s="276">
        <f>IF(R$103=0,0,R$103/NMM!R$11*1000)</f>
        <v>1.2462138004542511</v>
      </c>
      <c r="S209" s="276">
        <f>IF(S$103=0,0,S$103/NMM!S$11*1000)</f>
        <v>1.2527968844484365</v>
      </c>
      <c r="T209" s="276">
        <f>IF(T$103=0,0,T$103/NMM!T$11*1000)</f>
        <v>1.1793506603693622</v>
      </c>
      <c r="U209" s="276">
        <f>IF(U$103=0,0,U$103/NMM!U$11*1000)</f>
        <v>1.1675911958958098</v>
      </c>
      <c r="V209" s="276">
        <f>IF(V$103=0,0,V$103/NMM!V$11*1000)</f>
        <v>1.1532474570567688</v>
      </c>
      <c r="W209" s="276">
        <f>IF(W$103=0,0,W$103/NMM!W$11*1000)</f>
        <v>1.1865342762479627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1.5956892735236174</v>
      </c>
      <c r="C210" s="277">
        <f>IF(C$104=0,0,C$104/NMM!C$11*1000)</f>
        <v>1.5877269666424909</v>
      </c>
      <c r="D210" s="277">
        <f>IF(D$104=0,0,D$104/NMM!D$11*1000)</f>
        <v>1.6349900686519461</v>
      </c>
      <c r="E210" s="277">
        <f>IF(E$104=0,0,E$104/NMM!E$11*1000)</f>
        <v>1.6382246278452852</v>
      </c>
      <c r="F210" s="277">
        <f>IF(F$104=0,0,F$104/NMM!F$11*1000)</f>
        <v>1.5930243088838436</v>
      </c>
      <c r="G210" s="277">
        <f>IF(G$104=0,0,G$104/NMM!G$11*1000)</f>
        <v>1.6311620601937453</v>
      </c>
      <c r="H210" s="277">
        <f>IF(H$104=0,0,H$104/NMM!H$11*1000)</f>
        <v>1.6287744611886144</v>
      </c>
      <c r="I210" s="277">
        <f>IF(I$104=0,0,I$104/NMM!I$11*1000)</f>
        <v>1.5954273634833778</v>
      </c>
      <c r="J210" s="277">
        <f>IF(J$104=0,0,J$104/NMM!J$11*1000)</f>
        <v>1.6105663498464693</v>
      </c>
      <c r="K210" s="277">
        <f>IF(K$104=0,0,K$104/NMM!K$11*1000)</f>
        <v>1.7366909863889761</v>
      </c>
      <c r="L210" s="277">
        <f>IF(L$104=0,0,L$104/NMM!L$11*1000)</f>
        <v>1.8335036019227258</v>
      </c>
      <c r="M210" s="277">
        <f>IF(M$104=0,0,M$104/NMM!M$11*1000)</f>
        <v>1.725913069230375</v>
      </c>
      <c r="N210" s="277">
        <f>IF(N$104=0,0,N$104/NMM!N$11*1000)</f>
        <v>1.5182018790129068</v>
      </c>
      <c r="O210" s="277">
        <f>IF(O$104=0,0,O$104/NMM!O$11*1000)</f>
        <v>1.5665906202817579</v>
      </c>
      <c r="P210" s="277">
        <f>IF(P$104=0,0,P$104/NMM!P$11*1000)</f>
        <v>1.4873857152593186</v>
      </c>
      <c r="Q210" s="277">
        <f>IF(Q$104=0,0,Q$104/NMM!Q$11*1000)</f>
        <v>1.504951915454761</v>
      </c>
      <c r="R210" s="277">
        <f>IF(R$104=0,0,R$104/NMM!R$11*1000)</f>
        <v>1.4522907536124454</v>
      </c>
      <c r="S210" s="277">
        <f>IF(S$104=0,0,S$104/NMM!S$11*1000)</f>
        <v>1.4400707667987842</v>
      </c>
      <c r="T210" s="277">
        <f>IF(T$104=0,0,T$104/NMM!T$11*1000)</f>
        <v>1.3915988251321625</v>
      </c>
      <c r="U210" s="277">
        <f>IF(U$104=0,0,U$104/NMM!U$11*1000)</f>
        <v>1.3826511779450612</v>
      </c>
      <c r="V210" s="277">
        <f>IF(V$104=0,0,V$104/NMM!V$11*1000)</f>
        <v>1.325263676620666</v>
      </c>
      <c r="W210" s="277">
        <f>IF(W$104=0,0,W$104/NMM!W$11*1000)</f>
        <v>1.337653885187055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148.97640379845799</v>
      </c>
      <c r="C211" s="278">
        <f>IF(C$110=0,0,C$110/NMM!C$11*1000)</f>
        <v>158.28552192511785</v>
      </c>
      <c r="D211" s="278">
        <f>IF(D$110=0,0,D$110/NMM!D$11*1000)</f>
        <v>158.33982473196497</v>
      </c>
      <c r="E211" s="278">
        <f>IF(E$110=0,0,E$110/NMM!E$11*1000)</f>
        <v>162.24272683645475</v>
      </c>
      <c r="F211" s="278">
        <f>IF(F$110=0,0,F$110/NMM!F$11*1000)</f>
        <v>160.32349680762144</v>
      </c>
      <c r="G211" s="278">
        <f>IF(G$110=0,0,G$110/NMM!G$11*1000)</f>
        <v>158.41859877234296</v>
      </c>
      <c r="H211" s="278">
        <f>IF(H$110=0,0,H$110/NMM!H$11*1000)</f>
        <v>146.88076579105331</v>
      </c>
      <c r="I211" s="278">
        <f>IF(I$110=0,0,I$110/NMM!I$11*1000)</f>
        <v>144.49097784180924</v>
      </c>
      <c r="J211" s="278">
        <f>IF(J$110=0,0,J$110/NMM!J$11*1000)</f>
        <v>145.13567897576658</v>
      </c>
      <c r="K211" s="278">
        <f>IF(K$110=0,0,K$110/NMM!K$11*1000)</f>
        <v>131.79566157322958</v>
      </c>
      <c r="L211" s="278">
        <f>IF(L$110=0,0,L$110/NMM!L$11*1000)</f>
        <v>137.50965543347675</v>
      </c>
      <c r="M211" s="278">
        <f>IF(M$110=0,0,M$110/NMM!M$11*1000)</f>
        <v>129.16075078365526</v>
      </c>
      <c r="N211" s="278">
        <f>IF(N$110=0,0,N$110/NMM!N$11*1000)</f>
        <v>140.60058100514468</v>
      </c>
      <c r="O211" s="278">
        <f>IF(O$110=0,0,O$110/NMM!O$11*1000)</f>
        <v>130.94635280699021</v>
      </c>
      <c r="P211" s="278">
        <f>IF(P$110=0,0,P$110/NMM!P$11*1000)</f>
        <v>128.07686510345786</v>
      </c>
      <c r="Q211" s="278">
        <f>IF(Q$110=0,0,Q$110/NMM!Q$11*1000)</f>
        <v>128.37087241521579</v>
      </c>
      <c r="R211" s="278">
        <f>IF(R$110=0,0,R$110/NMM!R$11*1000)</f>
        <v>116.40962048904208</v>
      </c>
      <c r="S211" s="278">
        <f>IF(S$110=0,0,S$110/NMM!S$11*1000)</f>
        <v>117.54946568625745</v>
      </c>
      <c r="T211" s="278">
        <f>IF(T$110=0,0,T$110/NMM!T$11*1000)</f>
        <v>109.18982292076102</v>
      </c>
      <c r="U211" s="278">
        <f>IF(U$110=0,0,U$110/NMM!U$11*1000)</f>
        <v>107.64580018474373</v>
      </c>
      <c r="V211" s="278">
        <f>IF(V$110=0,0,V$110/NMM!V$11*1000)</f>
        <v>107.75346095599728</v>
      </c>
      <c r="W211" s="278">
        <f>IF(W$110=0,0,W$110/NMM!W$11*1000)</f>
        <v>111.54132993759193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13.701460505814669</v>
      </c>
      <c r="C212" s="278">
        <f>IF(C$118=0,0,C$118/NMM!C$11*1000)</f>
        <v>11.730414801889475</v>
      </c>
      <c r="D212" s="278">
        <f>IF(D$118=0,0,D$118/NMM!D$11*1000)</f>
        <v>13.034272587845365</v>
      </c>
      <c r="E212" s="278">
        <f>IF(E$118=0,0,E$118/NMM!E$11*1000)</f>
        <v>12.292118442858126</v>
      </c>
      <c r="F212" s="278">
        <f>IF(F$118=0,0,F$118/NMM!F$11*1000)</f>
        <v>11.205454517866588</v>
      </c>
      <c r="G212" s="278">
        <f>IF(G$118=0,0,G$118/NMM!G$11*1000)</f>
        <v>12.920756434984455</v>
      </c>
      <c r="H212" s="278">
        <f>IF(H$118=0,0,H$118/NMM!H$11*1000)</f>
        <v>14.514959752019497</v>
      </c>
      <c r="I212" s="278">
        <f>IF(I$118=0,0,I$118/NMM!I$11*1000)</f>
        <v>14.111437663207962</v>
      </c>
      <c r="J212" s="278">
        <f>IF(J$118=0,0,J$118/NMM!J$11*1000)</f>
        <v>14.319697049013532</v>
      </c>
      <c r="K212" s="278">
        <f>IF(K$118=0,0,K$118/NMM!K$11*1000)</f>
        <v>16.805809454821407</v>
      </c>
      <c r="L212" s="278">
        <f>IF(L$118=0,0,L$118/NMM!L$11*1000)</f>
        <v>17.409339117208479</v>
      </c>
      <c r="M212" s="278">
        <f>IF(M$118=0,0,M$118/NMM!M$11*1000)</f>
        <v>16.796108640100449</v>
      </c>
      <c r="N212" s="278">
        <f>IF(N$118=0,0,N$118/NMM!N$11*1000)</f>
        <v>13.158219854744424</v>
      </c>
      <c r="O212" s="278">
        <f>IF(O$118=0,0,O$118/NMM!O$11*1000)</f>
        <v>14.426506583952078</v>
      </c>
      <c r="P212" s="278">
        <f>IF(P$118=0,0,P$118/NMM!P$11*1000)</f>
        <v>13.650971956829714</v>
      </c>
      <c r="Q212" s="278">
        <f>IF(Q$118=0,0,Q$118/NMM!Q$11*1000)</f>
        <v>13.826130353211335</v>
      </c>
      <c r="R212" s="278">
        <f>IF(R$118=0,0,R$118/NMM!R$11*1000)</f>
        <v>13.658921627291107</v>
      </c>
      <c r="S212" s="278">
        <f>IF(S$118=0,0,S$118/NMM!S$11*1000)</f>
        <v>13.49494948115205</v>
      </c>
      <c r="T212" s="278">
        <f>IF(T$118=0,0,T$118/NMM!T$11*1000)</f>
        <v>13.372716708454412</v>
      </c>
      <c r="U212" s="278">
        <f>IF(U$118=0,0,U$118/NMM!U$11*1000)</f>
        <v>13.449476093805856</v>
      </c>
      <c r="V212" s="278">
        <f>IF(V$118=0,0,V$118/NMM!V$11*1000)</f>
        <v>12.635019584792527</v>
      </c>
      <c r="W212" s="278">
        <f>IF(W$118=0,0,W$118/NMM!W$11*1000)</f>
        <v>12.694925883902293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15.055094557210614</v>
      </c>
      <c r="C213" s="278">
        <f>IF(C$119=0,0,C$119/NMM!C$11*1000)</f>
        <v>15.459996178778455</v>
      </c>
      <c r="D213" s="278">
        <f>IF(D$119=0,0,D$119/NMM!D$11*1000)</f>
        <v>15.71166096969254</v>
      </c>
      <c r="E213" s="278">
        <f>IF(E$119=0,0,E$119/NMM!E$11*1000)</f>
        <v>15.897380454162082</v>
      </c>
      <c r="F213" s="278">
        <f>IF(F$119=0,0,F$119/NMM!F$11*1000)</f>
        <v>15.530925614325955</v>
      </c>
      <c r="G213" s="278">
        <f>IF(G$119=0,0,G$119/NMM!G$11*1000)</f>
        <v>15.696733461141886</v>
      </c>
      <c r="H213" s="278">
        <f>IF(H$119=0,0,H$119/NMM!H$11*1000)</f>
        <v>15.034030586742469</v>
      </c>
      <c r="I213" s="278">
        <f>IF(I$119=0,0,I$119/NMM!I$11*1000)</f>
        <v>14.757702846860187</v>
      </c>
      <c r="J213" s="278">
        <f>IF(J$119=0,0,J$119/NMM!J$11*1000)</f>
        <v>14.851088237931036</v>
      </c>
      <c r="K213" s="278">
        <f>IF(K$119=0,0,K$119/NMM!K$11*1000)</f>
        <v>14.2067228125829</v>
      </c>
      <c r="L213" s="278">
        <f>IF(L$119=0,0,L$119/NMM!L$11*1000)</f>
        <v>14.798946763631182</v>
      </c>
      <c r="M213" s="278">
        <f>IF(M$119=0,0,M$119/NMM!M$11*1000)</f>
        <v>13.984538575058229</v>
      </c>
      <c r="N213" s="278">
        <f>IF(N$119=0,0,N$119/NMM!N$11*1000)</f>
        <v>14.251700687713928</v>
      </c>
      <c r="O213" s="278">
        <f>IF(O$119=0,0,O$119/NMM!O$11*1000)</f>
        <v>13.684743269214923</v>
      </c>
      <c r="P213" s="278">
        <f>IF(P$119=0,0,P$119/NMM!P$11*1000)</f>
        <v>13.29779187579916</v>
      </c>
      <c r="Q213" s="278">
        <f>IF(Q$119=0,0,Q$119/NMM!Q$11*1000)</f>
        <v>13.355576616045132</v>
      </c>
      <c r="R213" s="278">
        <f>IF(R$119=0,0,R$119/NMM!R$11*1000)</f>
        <v>12.323619949127179</v>
      </c>
      <c r="S213" s="278">
        <f>IF(S$119=0,0,S$119/NMM!S$11*1000)</f>
        <v>12.387861938819213</v>
      </c>
      <c r="T213" s="278">
        <f>IF(T$119=0,0,T$119/NMM!T$11*1000)</f>
        <v>11.665615893806681</v>
      </c>
      <c r="U213" s="278">
        <f>IF(U$119=0,0,U$119/NMM!U$11*1000)</f>
        <v>11.551044702675746</v>
      </c>
      <c r="V213" s="278">
        <f>IF(V$119=0,0,V$119/NMM!V$11*1000)</f>
        <v>11.405681737970285</v>
      </c>
      <c r="W213" s="278">
        <f>IF(W$119=0,0,W$119/NMM!W$11*1000)</f>
        <v>11.733798211155845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12.225918605188498</v>
      </c>
      <c r="C214" s="279">
        <f>IF(C$127=0,0,C$127/NMM!C$11*1000)</f>
        <v>10.467139361686012</v>
      </c>
      <c r="D214" s="279">
        <f>IF(D$127=0,0,D$127/NMM!D$11*1000)</f>
        <v>11.630581693769731</v>
      </c>
      <c r="E214" s="279">
        <f>IF(E$127=0,0,E$127/NMM!E$11*1000)</f>
        <v>10.968351841319576</v>
      </c>
      <c r="F214" s="279">
        <f>IF(F$127=0,0,F$127/NMM!F$11*1000)</f>
        <v>9.9987132620963592</v>
      </c>
      <c r="G214" s="279">
        <f>IF(G$127=0,0,G$127/NMM!G$11*1000)</f>
        <v>11.529290357370757</v>
      </c>
      <c r="H214" s="279">
        <f>IF(H$127=0,0,H$127/NMM!H$11*1000)</f>
        <v>12.951810240263573</v>
      </c>
      <c r="I214" s="279">
        <f>IF(I$127=0,0,I$127/NMM!I$11*1000)</f>
        <v>12.591744376400968</v>
      </c>
      <c r="J214" s="279">
        <f>IF(J$127=0,0,J$127/NMM!J$11*1000)</f>
        <v>12.777575828350562</v>
      </c>
      <c r="K214" s="279">
        <f>IF(K$127=0,0,K$127/NMM!K$11*1000)</f>
        <v>14.995953051994515</v>
      </c>
      <c r="L214" s="279">
        <f>IF(L$127=0,0,L$127/NMM!L$11*1000)</f>
        <v>15.534487212278355</v>
      </c>
      <c r="M214" s="279">
        <f>IF(M$127=0,0,M$127/NMM!M$11*1000)</f>
        <v>14.987296940397352</v>
      </c>
      <c r="N214" s="279">
        <f>IF(N$127=0,0,N$127/NMM!N$11*1000)</f>
        <v>11.741180793464272</v>
      </c>
      <c r="O214" s="279">
        <f>IF(O$127=0,0,O$127/NMM!O$11*1000)</f>
        <v>12.872882797988035</v>
      </c>
      <c r="P214" s="279">
        <f>IF(P$127=0,0,P$127/NMM!P$11*1000)</f>
        <v>12.180867284555765</v>
      </c>
      <c r="Q214" s="279">
        <f>IF(Q$127=0,0,Q$127/NMM!Q$11*1000)</f>
        <v>12.337162469019368</v>
      </c>
      <c r="R214" s="279">
        <f>IF(R$127=0,0,R$127/NMM!R$11*1000)</f>
        <v>12.187960836659775</v>
      </c>
      <c r="S214" s="279">
        <f>IF(S$127=0,0,S$127/NMM!S$11*1000)</f>
        <v>12.0416472293357</v>
      </c>
      <c r="T214" s="279">
        <f>IF(T$127=0,0,T$127/NMM!T$11*1000)</f>
        <v>11.932577986005501</v>
      </c>
      <c r="U214" s="279">
        <f>IF(U$127=0,0,U$127/NMM!U$11*1000)</f>
        <v>12.001070976011395</v>
      </c>
      <c r="V214" s="279">
        <f>IF(V$127=0,0,V$127/NMM!V$11*1000)</f>
        <v>11.274325167968733</v>
      </c>
      <c r="W214" s="279">
        <f>IF(W$127=0,0,W$127/NMM!W$11*1000)</f>
        <v>11.327780019482073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IE: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106.2872794591824</v>
      </c>
      <c r="C5" s="225">
        <v>137.91936461059771</v>
      </c>
      <c r="D5" s="225">
        <v>136.25451039503449</v>
      </c>
      <c r="E5" s="225">
        <v>155.45735669460771</v>
      </c>
      <c r="F5" s="225">
        <v>186.06575917217339</v>
      </c>
      <c r="G5" s="225">
        <v>193.0498231918277</v>
      </c>
      <c r="H5" s="225">
        <v>183.8203046238969</v>
      </c>
      <c r="I5" s="225">
        <v>172.83209609300911</v>
      </c>
      <c r="J5" s="225">
        <v>166.44029028151041</v>
      </c>
      <c r="K5" s="225">
        <v>106.8656454067121</v>
      </c>
      <c r="L5" s="225">
        <v>88.797407015956026</v>
      </c>
      <c r="M5" s="225">
        <v>75.380781897569605</v>
      </c>
      <c r="N5" s="225">
        <v>45.297039989540991</v>
      </c>
      <c r="O5" s="225">
        <v>77.944626159583464</v>
      </c>
      <c r="P5" s="225">
        <v>94.585650942881827</v>
      </c>
      <c r="Q5" s="225">
        <v>108.2729656271723</v>
      </c>
      <c r="R5" s="225">
        <v>128.55946577447639</v>
      </c>
      <c r="S5" s="225">
        <v>138.48893106457521</v>
      </c>
      <c r="T5" s="225">
        <v>142.42334518563419</v>
      </c>
      <c r="U5" s="225">
        <v>154.71576980927631</v>
      </c>
      <c r="V5" s="225">
        <v>148.5163502563334</v>
      </c>
      <c r="W5" s="225">
        <v>155.23622275594391</v>
      </c>
      <c r="DA5" s="89" t="s">
        <v>1581</v>
      </c>
    </row>
    <row r="6" spans="1:105" ht="12" customHeight="1" x14ac:dyDescent="0.25">
      <c r="A6" s="55" t="s">
        <v>92</v>
      </c>
      <c r="B6" s="261">
        <v>0.46995877334571801</v>
      </c>
      <c r="C6" s="261">
        <v>0.61365985919026989</v>
      </c>
      <c r="D6" s="261">
        <v>0.60414177077894526</v>
      </c>
      <c r="E6" s="261">
        <v>0.68842131803923134</v>
      </c>
      <c r="F6" s="261">
        <v>0.81569839125871213</v>
      </c>
      <c r="G6" s="261">
        <v>0.84275490241809381</v>
      </c>
      <c r="H6" s="261">
        <v>0.80127288676259478</v>
      </c>
      <c r="I6" s="261">
        <v>0.75583790549114416</v>
      </c>
      <c r="J6" s="261">
        <v>0.72956803561875705</v>
      </c>
      <c r="K6" s="261">
        <v>0.4652742262365156</v>
      </c>
      <c r="L6" s="261">
        <v>0.38687301085637071</v>
      </c>
      <c r="M6" s="261">
        <v>0.32829934585665038</v>
      </c>
      <c r="N6" s="261">
        <v>0.2011144007576528</v>
      </c>
      <c r="O6" s="261">
        <v>0.34477740412388669</v>
      </c>
      <c r="P6" s="261">
        <v>0.41751487242394941</v>
      </c>
      <c r="Q6" s="261">
        <v>0.47787316661139329</v>
      </c>
      <c r="R6" s="261">
        <v>0.5653511643999507</v>
      </c>
      <c r="S6" s="261">
        <v>0.61059738691829302</v>
      </c>
      <c r="T6" s="261">
        <v>0.62571350623872113</v>
      </c>
      <c r="U6" s="261">
        <v>0.67017412613371152</v>
      </c>
      <c r="V6" s="261">
        <v>0.64510322981176571</v>
      </c>
      <c r="W6" s="261">
        <v>0.67408190720827144</v>
      </c>
      <c r="DA6" s="67" t="s">
        <v>1582</v>
      </c>
    </row>
    <row r="7" spans="1:105" ht="12" customHeight="1" x14ac:dyDescent="0.25">
      <c r="A7" s="202" t="s">
        <v>93</v>
      </c>
      <c r="B7" s="226">
        <v>4.8676328806164307E-2</v>
      </c>
      <c r="C7" s="226">
        <v>6.3577579697593783E-2</v>
      </c>
      <c r="D7" s="226">
        <v>6.2574432371201166E-2</v>
      </c>
      <c r="E7" s="226">
        <v>7.1490264188618452E-2</v>
      </c>
      <c r="F7" s="226">
        <v>8.575943078529015E-2</v>
      </c>
      <c r="G7" s="226">
        <v>8.8637546014126239E-2</v>
      </c>
      <c r="H7" s="226">
        <v>8.4124776913362967E-2</v>
      </c>
      <c r="I7" s="226">
        <v>7.922781122354676E-2</v>
      </c>
      <c r="J7" s="226">
        <v>7.6364356586709911E-2</v>
      </c>
      <c r="K7" s="226">
        <v>4.8637694226416478E-2</v>
      </c>
      <c r="L7" s="226">
        <v>4.0395055574443992E-2</v>
      </c>
      <c r="M7" s="226">
        <v>3.4267537369403349E-2</v>
      </c>
      <c r="N7" s="226">
        <v>2.099210775307862E-2</v>
      </c>
      <c r="O7" s="226">
        <v>3.5987499606837357E-2</v>
      </c>
      <c r="P7" s="226">
        <v>4.3579759367892539E-2</v>
      </c>
      <c r="Q7" s="226">
        <v>4.9879894070338167E-2</v>
      </c>
      <c r="R7" s="226">
        <v>5.9010754658555348E-2</v>
      </c>
      <c r="S7" s="226">
        <v>6.3733507355262328E-2</v>
      </c>
      <c r="T7" s="226">
        <v>6.5311311850551557E-2</v>
      </c>
      <c r="U7" s="226">
        <v>7.100013083288724E-2</v>
      </c>
      <c r="V7" s="226">
        <v>6.8344049600349829E-2</v>
      </c>
      <c r="W7" s="226">
        <v>7.1414132144995007E-2</v>
      </c>
      <c r="DA7" s="174" t="s">
        <v>1583</v>
      </c>
    </row>
    <row r="8" spans="1:105" ht="12" customHeight="1" x14ac:dyDescent="0.25">
      <c r="A8" s="202" t="s">
        <v>94</v>
      </c>
      <c r="B8" s="226">
        <v>0.99660884419125462</v>
      </c>
      <c r="C8" s="226">
        <v>1.0318794986905819</v>
      </c>
      <c r="D8" s="226">
        <v>1.156101117015544</v>
      </c>
      <c r="E8" s="226">
        <v>1.234673065903328</v>
      </c>
      <c r="F8" s="226">
        <v>1.3665850726469819</v>
      </c>
      <c r="G8" s="226">
        <v>1.642843828703167</v>
      </c>
      <c r="H8" s="226">
        <v>1.892530261805804</v>
      </c>
      <c r="I8" s="226">
        <v>1.757626753222679</v>
      </c>
      <c r="J8" s="226">
        <v>1.704873848956006</v>
      </c>
      <c r="K8" s="226">
        <v>1.4377591783419399</v>
      </c>
      <c r="L8" s="226">
        <v>1.2052137807805241</v>
      </c>
      <c r="M8" s="226">
        <v>1.036874967362251</v>
      </c>
      <c r="N8" s="226">
        <v>0.39882868353570028</v>
      </c>
      <c r="O8" s="226">
        <v>0.83812161975896238</v>
      </c>
      <c r="P8" s="226">
        <v>1.00848937140537</v>
      </c>
      <c r="Q8" s="226">
        <v>1.182773858228007</v>
      </c>
      <c r="R8" s="226">
        <v>1.5448157759101031</v>
      </c>
      <c r="S8" s="226">
        <v>1.599226842179829</v>
      </c>
      <c r="T8" s="226">
        <v>1.745101441568454</v>
      </c>
      <c r="U8" s="226">
        <v>1.9269251457948711</v>
      </c>
      <c r="V8" s="226">
        <v>1.7263454388289721</v>
      </c>
      <c r="W8" s="226">
        <v>1.7544017586192311</v>
      </c>
      <c r="DA8" s="174" t="s">
        <v>1584</v>
      </c>
    </row>
    <row r="9" spans="1:105" ht="12" customHeight="1" x14ac:dyDescent="0.25">
      <c r="A9" s="202" t="s">
        <v>95</v>
      </c>
      <c r="B9" s="226">
        <v>9.2679653331952577E-2</v>
      </c>
      <c r="C9" s="226">
        <v>0.1210516115445292</v>
      </c>
      <c r="D9" s="226">
        <v>0.1191416206160604</v>
      </c>
      <c r="E9" s="226">
        <v>0.13611735034487221</v>
      </c>
      <c r="F9" s="226">
        <v>0.16328582105640899</v>
      </c>
      <c r="G9" s="226">
        <v>0.16876574791613891</v>
      </c>
      <c r="H9" s="226">
        <v>0.16017344266051081</v>
      </c>
      <c r="I9" s="226">
        <v>0.1508496277048284</v>
      </c>
      <c r="J9" s="226">
        <v>0.14539761458915959</v>
      </c>
      <c r="K9" s="226">
        <v>9.2606093153001709E-2</v>
      </c>
      <c r="L9" s="226">
        <v>7.691212215022912E-2</v>
      </c>
      <c r="M9" s="226">
        <v>6.5245337144937701E-2</v>
      </c>
      <c r="N9" s="226">
        <v>3.9968940077829793E-2</v>
      </c>
      <c r="O9" s="226">
        <v>6.852014253431303E-2</v>
      </c>
      <c r="P9" s="226">
        <v>8.2975793153790722E-2</v>
      </c>
      <c r="Q9" s="226">
        <v>9.4971239698093818E-2</v>
      </c>
      <c r="R9" s="226">
        <v>0.11235638386761861</v>
      </c>
      <c r="S9" s="226">
        <v>0.12134849755898459</v>
      </c>
      <c r="T9" s="226">
        <v>0.1243526348313601</v>
      </c>
      <c r="U9" s="226">
        <v>0.13518413720802119</v>
      </c>
      <c r="V9" s="226">
        <v>0.13012696272731339</v>
      </c>
      <c r="W9" s="226">
        <v>0.13597239505379899</v>
      </c>
      <c r="DA9" s="174" t="s">
        <v>1585</v>
      </c>
    </row>
    <row r="10" spans="1:105" ht="12" customHeight="1" x14ac:dyDescent="0.25">
      <c r="A10" s="56" t="s">
        <v>96</v>
      </c>
      <c r="B10" s="262">
        <v>0.55078883776871002</v>
      </c>
      <c r="C10" s="262">
        <v>0.64254389616608498</v>
      </c>
      <c r="D10" s="262">
        <v>0.67432962778309324</v>
      </c>
      <c r="E10" s="262">
        <v>0.7589236746715442</v>
      </c>
      <c r="F10" s="262">
        <v>0.90005220976820621</v>
      </c>
      <c r="G10" s="262">
        <v>0.9844184489502612</v>
      </c>
      <c r="H10" s="262">
        <v>1.0650460094819969</v>
      </c>
      <c r="I10" s="262">
        <v>0.99780420548368942</v>
      </c>
      <c r="J10" s="262">
        <v>0.95168285771325567</v>
      </c>
      <c r="K10" s="262">
        <v>0.77186934563543341</v>
      </c>
      <c r="L10" s="262">
        <v>0.66695463708363856</v>
      </c>
      <c r="M10" s="262">
        <v>0.5546878395272471</v>
      </c>
      <c r="N10" s="262">
        <v>0.22857969518481119</v>
      </c>
      <c r="O10" s="262">
        <v>0.46594611931979418</v>
      </c>
      <c r="P10" s="262">
        <v>0.5530805591979735</v>
      </c>
      <c r="Q10" s="262">
        <v>0.6518732416215971</v>
      </c>
      <c r="R10" s="262">
        <v>0.84834975087425901</v>
      </c>
      <c r="S10" s="262">
        <v>0.87741274230170452</v>
      </c>
      <c r="T10" s="262">
        <v>0.93803495791095215</v>
      </c>
      <c r="U10" s="262">
        <v>1.0365612246971661</v>
      </c>
      <c r="V10" s="262">
        <v>0.94025365307977593</v>
      </c>
      <c r="W10" s="262">
        <v>0.95043201415354939</v>
      </c>
      <c r="DA10" s="68" t="s">
        <v>1586</v>
      </c>
    </row>
    <row r="11" spans="1:105" ht="12" customHeight="1" x14ac:dyDescent="0.25">
      <c r="A11" s="37" t="s">
        <v>160</v>
      </c>
      <c r="B11" s="228">
        <v>5.2501236582897202E-2</v>
      </c>
      <c r="C11" s="228">
        <v>8.7452479768525646E-2</v>
      </c>
      <c r="D11" s="228">
        <v>9.9935374487561124E-2</v>
      </c>
      <c r="E11" s="228">
        <v>0.12974511392041149</v>
      </c>
      <c r="F11" s="228">
        <v>0.14810177913042519</v>
      </c>
      <c r="G11" s="228">
        <v>0.1449161925643912</v>
      </c>
      <c r="H11" s="228">
        <v>7.7855481282834468E-2</v>
      </c>
      <c r="I11" s="228">
        <v>0.1093277135417788</v>
      </c>
      <c r="J11" s="228">
        <v>0.1990184337372366</v>
      </c>
      <c r="K11" s="228">
        <v>8.5202400839621273E-2</v>
      </c>
      <c r="L11" s="228">
        <v>4.9649768278196893E-2</v>
      </c>
      <c r="M11" s="228">
        <v>5.8718949445302697E-2</v>
      </c>
      <c r="N11" s="228">
        <v>4.6088550245516002E-2</v>
      </c>
      <c r="O11" s="228">
        <v>6.7451590655093221E-2</v>
      </c>
      <c r="P11" s="228">
        <v>9.9968418946353541E-2</v>
      </c>
      <c r="Q11" s="228">
        <v>0.11178374732107831</v>
      </c>
      <c r="R11" s="228">
        <v>9.6763374025536253E-2</v>
      </c>
      <c r="S11" s="228">
        <v>9.9429804071184832E-2</v>
      </c>
      <c r="T11" s="228">
        <v>9.6568694543589059E-2</v>
      </c>
      <c r="U11" s="228">
        <v>0.1130136079644579</v>
      </c>
      <c r="V11" s="228">
        <v>0.10376007184976729</v>
      </c>
      <c r="W11" s="228">
        <v>0.11639813394529951</v>
      </c>
      <c r="DA11" s="69" t="s">
        <v>1587</v>
      </c>
    </row>
    <row r="12" spans="1:105" ht="12" customHeight="1" x14ac:dyDescent="0.25">
      <c r="A12" s="37" t="s">
        <v>162</v>
      </c>
      <c r="B12" s="228">
        <v>0.21956039707110311</v>
      </c>
      <c r="C12" s="228">
        <v>0.31804361275693671</v>
      </c>
      <c r="D12" s="228">
        <v>0.28693127883991232</v>
      </c>
      <c r="E12" s="228">
        <v>0.34383214210137231</v>
      </c>
      <c r="F12" s="228">
        <v>0.46037190779790982</v>
      </c>
      <c r="G12" s="228">
        <v>0.42700464379127978</v>
      </c>
      <c r="H12" s="228">
        <v>0.31498915337976879</v>
      </c>
      <c r="I12" s="228">
        <v>0.2330788470064542</v>
      </c>
      <c r="J12" s="228">
        <v>0.1248721427543369</v>
      </c>
      <c r="K12" s="228">
        <v>6.3899421480286697E-2</v>
      </c>
      <c r="L12" s="228">
        <v>5.9900614176452982E-2</v>
      </c>
      <c r="M12" s="228">
        <v>4.4764981893356613E-2</v>
      </c>
      <c r="N12" s="228">
        <v>3.1789127722890692E-2</v>
      </c>
      <c r="O12" s="228">
        <v>4.3367915931919417E-2</v>
      </c>
      <c r="P12" s="228">
        <v>6.2074424837991853E-2</v>
      </c>
      <c r="Q12" s="228">
        <v>6.532279270087854E-2</v>
      </c>
      <c r="R12" s="228">
        <v>8.6821185836768913E-2</v>
      </c>
      <c r="S12" s="228">
        <v>0.1082200425075506</v>
      </c>
      <c r="T12" s="228">
        <v>0.11179874555707731</v>
      </c>
      <c r="U12" s="228">
        <v>0.1224618430422184</v>
      </c>
      <c r="V12" s="228">
        <v>0.14066385482201391</v>
      </c>
      <c r="W12" s="228">
        <v>0.1658901842956714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0.27872720411470969</v>
      </c>
      <c r="C15" s="228">
        <v>0.2370478036406227</v>
      </c>
      <c r="D15" s="228">
        <v>0.2874629744556198</v>
      </c>
      <c r="E15" s="228">
        <v>0.28534641864976029</v>
      </c>
      <c r="F15" s="228">
        <v>0.29157852283987129</v>
      </c>
      <c r="G15" s="228">
        <v>0.41249761259459028</v>
      </c>
      <c r="H15" s="228">
        <v>0.67220137481939379</v>
      </c>
      <c r="I15" s="228">
        <v>0.65539764493545638</v>
      </c>
      <c r="J15" s="228">
        <v>0.62779228122168207</v>
      </c>
      <c r="K15" s="228">
        <v>0.62276752331552543</v>
      </c>
      <c r="L15" s="228">
        <v>0.55740425462898868</v>
      </c>
      <c r="M15" s="228">
        <v>0.45120390818858769</v>
      </c>
      <c r="N15" s="228">
        <v>0.1507020172164045</v>
      </c>
      <c r="O15" s="228">
        <v>0.35512661273278162</v>
      </c>
      <c r="P15" s="228">
        <v>0.39103771541362808</v>
      </c>
      <c r="Q15" s="228">
        <v>0.47476670159964018</v>
      </c>
      <c r="R15" s="228">
        <v>0.66476519101195386</v>
      </c>
      <c r="S15" s="228">
        <v>0.6697628957229691</v>
      </c>
      <c r="T15" s="228">
        <v>0.72966751781028583</v>
      </c>
      <c r="U15" s="228">
        <v>0.80108577369049006</v>
      </c>
      <c r="V15" s="228">
        <v>0.69582972640799479</v>
      </c>
      <c r="W15" s="228">
        <v>0.66814369591257849</v>
      </c>
      <c r="DA15" s="69" t="s">
        <v>1591</v>
      </c>
    </row>
    <row r="16" spans="1:105" ht="12" customHeight="1" x14ac:dyDescent="0.25">
      <c r="A16" s="57" t="s">
        <v>1452</v>
      </c>
      <c r="B16" s="263">
        <v>3.891039834516334</v>
      </c>
      <c r="C16" s="263">
        <v>4.0406709993165029</v>
      </c>
      <c r="D16" s="263">
        <v>4.5274860827883874</v>
      </c>
      <c r="E16" s="263">
        <v>4.8479874344890836</v>
      </c>
      <c r="F16" s="263">
        <v>5.3786957901683436</v>
      </c>
      <c r="G16" s="263">
        <v>6.4798092469405946</v>
      </c>
      <c r="H16" s="263">
        <v>7.4789418722996386</v>
      </c>
      <c r="I16" s="263">
        <v>6.9577828012952674</v>
      </c>
      <c r="J16" s="263">
        <v>6.7593909304171191</v>
      </c>
      <c r="K16" s="263">
        <v>5.7082708428563498</v>
      </c>
      <c r="L16" s="263">
        <v>4.7909825858116406</v>
      </c>
      <c r="M16" s="263">
        <v>4.126393187107066</v>
      </c>
      <c r="N16" s="263">
        <v>1.5871961561105279</v>
      </c>
      <c r="O16" s="263">
        <v>3.3354256304774479</v>
      </c>
      <c r="P16" s="263">
        <v>4.0134286219903839</v>
      </c>
      <c r="Q16" s="263">
        <v>4.7070188249373226</v>
      </c>
      <c r="R16" s="263">
        <v>6.1478167510084294</v>
      </c>
      <c r="S16" s="263">
        <v>6.3643534215095983</v>
      </c>
      <c r="T16" s="263">
        <v>6.9448823879099351</v>
      </c>
      <c r="U16" s="263">
        <v>7.6684759917589282</v>
      </c>
      <c r="V16" s="263">
        <v>6.8702401751478277</v>
      </c>
      <c r="W16" s="263">
        <v>6.9818943383612906</v>
      </c>
      <c r="DA16" s="70" t="s">
        <v>1592</v>
      </c>
    </row>
    <row r="17" spans="1:105" ht="12" customHeight="1" x14ac:dyDescent="0.25">
      <c r="A17" s="57" t="s">
        <v>1454</v>
      </c>
      <c r="B17" s="263">
        <v>48.132322780811307</v>
      </c>
      <c r="C17" s="263">
        <v>63.747795128502403</v>
      </c>
      <c r="D17" s="263">
        <v>62.117971785638836</v>
      </c>
      <c r="E17" s="263">
        <v>70.839042369145403</v>
      </c>
      <c r="F17" s="263">
        <v>84.988826607288118</v>
      </c>
      <c r="G17" s="263">
        <v>87.301324416352671</v>
      </c>
      <c r="H17" s="263">
        <v>81.395740409495858</v>
      </c>
      <c r="I17" s="263">
        <v>76.494165477166362</v>
      </c>
      <c r="J17" s="263">
        <v>73.377115231990729</v>
      </c>
      <c r="K17" s="263">
        <v>44.746468634159328</v>
      </c>
      <c r="L17" s="263">
        <v>36.640883835442359</v>
      </c>
      <c r="M17" s="263">
        <v>30.978294709126288</v>
      </c>
      <c r="N17" s="263">
        <v>19.913252009909591</v>
      </c>
      <c r="O17" s="263">
        <v>33.35853653752676</v>
      </c>
      <c r="P17" s="263">
        <v>40.618322880744088</v>
      </c>
      <c r="Q17" s="263">
        <v>46.392813361025539</v>
      </c>
      <c r="R17" s="263">
        <v>54.418586429509077</v>
      </c>
      <c r="S17" s="263">
        <v>58.790176511548736</v>
      </c>
      <c r="T17" s="263">
        <v>60.119287810432269</v>
      </c>
      <c r="U17" s="263">
        <v>65.15040491387137</v>
      </c>
      <c r="V17" s="263">
        <v>63.116687282562168</v>
      </c>
      <c r="W17" s="263">
        <v>66.339694976643457</v>
      </c>
      <c r="DA17" s="70" t="s">
        <v>1593</v>
      </c>
    </row>
    <row r="18" spans="1:105" ht="12" customHeight="1" x14ac:dyDescent="0.25">
      <c r="A18" s="18" t="s">
        <v>30</v>
      </c>
      <c r="B18" s="232">
        <v>7.329732265995732</v>
      </c>
      <c r="C18" s="232">
        <v>10.483727772821521</v>
      </c>
      <c r="D18" s="232">
        <v>11.36448734057122</v>
      </c>
      <c r="E18" s="232">
        <v>16.993324843021881</v>
      </c>
      <c r="F18" s="232">
        <v>23.638481418943311</v>
      </c>
      <c r="G18" s="232">
        <v>21.748483700137101</v>
      </c>
      <c r="H18" s="232">
        <v>20.762006616187929</v>
      </c>
      <c r="I18" s="232">
        <v>20.179121502617981</v>
      </c>
      <c r="J18" s="232">
        <v>18.915113721474661</v>
      </c>
      <c r="K18" s="232">
        <v>12.187741081544759</v>
      </c>
      <c r="L18" s="232">
        <v>14.46599453464934</v>
      </c>
      <c r="M18" s="232">
        <v>10.85399527640838</v>
      </c>
      <c r="N18" s="232">
        <v>4.1070660870820586</v>
      </c>
      <c r="O18" s="232">
        <v>6.0037779638373303</v>
      </c>
      <c r="P18" s="232">
        <v>8.3547230037467699</v>
      </c>
      <c r="Q18" s="232">
        <v>9.1011644150838986</v>
      </c>
      <c r="R18" s="232">
        <v>10.60877407336177</v>
      </c>
      <c r="S18" s="232">
        <v>10.102126937441421</v>
      </c>
      <c r="T18" s="232">
        <v>10.14319493981599</v>
      </c>
      <c r="U18" s="232">
        <v>10.48417657179216</v>
      </c>
      <c r="V18" s="232">
        <v>10.08308179889789</v>
      </c>
      <c r="W18" s="232">
        <v>10.997954068981979</v>
      </c>
      <c r="DA18" s="71" t="s">
        <v>1594</v>
      </c>
    </row>
    <row r="19" spans="1:105" ht="12" customHeight="1" x14ac:dyDescent="0.25">
      <c r="A19" s="18" t="s">
        <v>33</v>
      </c>
      <c r="B19" s="232">
        <v>0.5428091920003224</v>
      </c>
      <c r="C19" s="232">
        <v>0.36357900091466122</v>
      </c>
      <c r="D19" s="232">
        <v>0.34034232025771438</v>
      </c>
      <c r="E19" s="232">
        <v>0.32467248754961398</v>
      </c>
      <c r="F19" s="232">
        <v>0.35167678787620138</v>
      </c>
      <c r="G19" s="232">
        <v>0.57608953993641354</v>
      </c>
      <c r="H19" s="232">
        <v>0.37016587591187627</v>
      </c>
      <c r="I19" s="232">
        <v>0.23809075233813451</v>
      </c>
      <c r="J19" s="232">
        <v>9.3354975700037438E-2</v>
      </c>
      <c r="K19" s="232">
        <v>0.39854905367033988</v>
      </c>
      <c r="L19" s="232">
        <v>0.35094131164085551</v>
      </c>
      <c r="M19" s="232">
        <v>0.26618292341189043</v>
      </c>
      <c r="N19" s="232">
        <v>0.11804244183586091</v>
      </c>
      <c r="O19" s="232">
        <v>0.1738906005738074</v>
      </c>
      <c r="P19" s="232">
        <v>0.19769767572981109</v>
      </c>
      <c r="Q19" s="232">
        <v>0.13908741659788271</v>
      </c>
      <c r="R19" s="232">
        <v>0.2673635773336393</v>
      </c>
      <c r="S19" s="232">
        <v>0.21314923463928201</v>
      </c>
      <c r="T19" s="232">
        <v>0.39663230763673663</v>
      </c>
      <c r="U19" s="232">
        <v>0.3520231599524854</v>
      </c>
      <c r="V19" s="232">
        <v>0.34437184562169559</v>
      </c>
      <c r="W19" s="232">
        <v>0.3423022982996255</v>
      </c>
      <c r="DA19" s="71" t="s">
        <v>1595</v>
      </c>
    </row>
    <row r="20" spans="1:105" ht="12" customHeight="1" x14ac:dyDescent="0.25">
      <c r="A20" s="18" t="s">
        <v>160</v>
      </c>
      <c r="B20" s="297">
        <v>1.461770280650839</v>
      </c>
      <c r="C20" s="297">
        <v>1.79758662120444</v>
      </c>
      <c r="D20" s="297">
        <v>2.3952742184044031</v>
      </c>
      <c r="E20" s="297">
        <v>2.8627859692680042</v>
      </c>
      <c r="F20" s="297">
        <v>2.9691003662151778</v>
      </c>
      <c r="G20" s="297">
        <v>3.433431644464207</v>
      </c>
      <c r="H20" s="297">
        <v>1.964780803641627</v>
      </c>
      <c r="I20" s="297">
        <v>2.586607227094174</v>
      </c>
      <c r="J20" s="297">
        <v>4.7567484426025528</v>
      </c>
      <c r="K20" s="297">
        <v>3.2074137890988501</v>
      </c>
      <c r="L20" s="297">
        <v>1.848588116738227</v>
      </c>
      <c r="M20" s="297">
        <v>2.4953768135604979</v>
      </c>
      <c r="N20" s="297">
        <v>1.0352868001996689</v>
      </c>
      <c r="O20" s="297">
        <v>1.734146700680574</v>
      </c>
      <c r="P20" s="297">
        <v>2.728239929989893</v>
      </c>
      <c r="Q20" s="297">
        <v>2.882026669884036</v>
      </c>
      <c r="R20" s="297">
        <v>2.74795940240061</v>
      </c>
      <c r="S20" s="297">
        <v>2.6565452083376622</v>
      </c>
      <c r="T20" s="297">
        <v>3.0817354212341841</v>
      </c>
      <c r="U20" s="297">
        <v>3.7745389225111179</v>
      </c>
      <c r="V20" s="297">
        <v>3.06584856984836</v>
      </c>
      <c r="W20" s="297">
        <v>3.5190413548106099</v>
      </c>
      <c r="DA20" s="122" t="s">
        <v>1596</v>
      </c>
    </row>
    <row r="21" spans="1:105" ht="12" customHeight="1" x14ac:dyDescent="0.25">
      <c r="A21" s="18" t="s">
        <v>70</v>
      </c>
      <c r="B21" s="297">
        <v>2.576463938839002</v>
      </c>
      <c r="C21" s="297">
        <v>2.483221330871312</v>
      </c>
      <c r="D21" s="297">
        <v>2.1837625073273141</v>
      </c>
      <c r="E21" s="297">
        <v>1.67546632981732</v>
      </c>
      <c r="F21" s="297">
        <v>1.6737453642647491</v>
      </c>
      <c r="G21" s="297">
        <v>1.572083147808222</v>
      </c>
      <c r="H21" s="297">
        <v>1.808862405862171</v>
      </c>
      <c r="I21" s="297">
        <v>2.2468364202783242</v>
      </c>
      <c r="J21" s="297">
        <v>1.1631634925324981</v>
      </c>
      <c r="K21" s="297">
        <v>1.204491392245334</v>
      </c>
      <c r="L21" s="297">
        <v>1.275380897169953</v>
      </c>
      <c r="M21" s="297">
        <v>0.28008070971820692</v>
      </c>
      <c r="N21" s="297">
        <v>0.10972580300846441</v>
      </c>
      <c r="O21" s="297">
        <v>0.46757799708673098</v>
      </c>
      <c r="P21" s="297">
        <v>0.35179069849277522</v>
      </c>
      <c r="Q21" s="297">
        <v>0.3956542984877533</v>
      </c>
      <c r="R21" s="297">
        <v>0.34486743788248991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1597</v>
      </c>
    </row>
    <row r="22" spans="1:105" ht="12" customHeight="1" x14ac:dyDescent="0.25">
      <c r="A22" s="18" t="s">
        <v>34</v>
      </c>
      <c r="B22" s="297">
        <v>30.254797048243901</v>
      </c>
      <c r="C22" s="297">
        <v>42.238829167440016</v>
      </c>
      <c r="D22" s="297">
        <v>39.121546141099422</v>
      </c>
      <c r="E22" s="297">
        <v>41.577903203596499</v>
      </c>
      <c r="F22" s="297">
        <v>47.347422696537883</v>
      </c>
      <c r="G22" s="297">
        <v>50.096663232196192</v>
      </c>
      <c r="H22" s="297">
        <v>48.731121178493353</v>
      </c>
      <c r="I22" s="297">
        <v>45.861092776221767</v>
      </c>
      <c r="J22" s="297">
        <v>43.771955187075591</v>
      </c>
      <c r="K22" s="297">
        <v>20.623203573370471</v>
      </c>
      <c r="L22" s="297">
        <v>12.835696058310971</v>
      </c>
      <c r="M22" s="297">
        <v>10.32981588864234</v>
      </c>
      <c r="N22" s="297">
        <v>8.9858297264972364</v>
      </c>
      <c r="O22" s="297">
        <v>13.93310303586092</v>
      </c>
      <c r="P22" s="297">
        <v>17.134456157237409</v>
      </c>
      <c r="Q22" s="297">
        <v>20.431836311016308</v>
      </c>
      <c r="R22" s="297">
        <v>24.378815938571719</v>
      </c>
      <c r="S22" s="297">
        <v>25.23485015695044</v>
      </c>
      <c r="T22" s="297">
        <v>26.26758058842934</v>
      </c>
      <c r="U22" s="297">
        <v>28.056198230875761</v>
      </c>
      <c r="V22" s="297">
        <v>26.884368566965382</v>
      </c>
      <c r="W22" s="297">
        <v>28.338256291562061</v>
      </c>
      <c r="DA22" s="122" t="s">
        <v>1598</v>
      </c>
    </row>
    <row r="23" spans="1:105" ht="12" customHeight="1" x14ac:dyDescent="0.25">
      <c r="A23" s="18" t="s">
        <v>162</v>
      </c>
      <c r="B23" s="297">
        <v>5.966750055081512</v>
      </c>
      <c r="C23" s="297">
        <v>6.3808512352504403</v>
      </c>
      <c r="D23" s="297">
        <v>6.7125592579787732</v>
      </c>
      <c r="E23" s="297">
        <v>7.4048895358920923</v>
      </c>
      <c r="F23" s="297">
        <v>9.0083999734508069</v>
      </c>
      <c r="G23" s="297">
        <v>9.8745731518105391</v>
      </c>
      <c r="H23" s="297">
        <v>7.758803529398909</v>
      </c>
      <c r="I23" s="297">
        <v>5.3824167986159761</v>
      </c>
      <c r="J23" s="297">
        <v>2.9131086826707828</v>
      </c>
      <c r="K23" s="297">
        <v>2.3478715244564028</v>
      </c>
      <c r="L23" s="297">
        <v>2.1768497248891121</v>
      </c>
      <c r="M23" s="297">
        <v>1.8568230325954611</v>
      </c>
      <c r="N23" s="297">
        <v>0.69698026914384792</v>
      </c>
      <c r="O23" s="297">
        <v>1.088269439442672</v>
      </c>
      <c r="P23" s="297">
        <v>1.6535094620709609</v>
      </c>
      <c r="Q23" s="297">
        <v>1.6438353575919511</v>
      </c>
      <c r="R23" s="297">
        <v>2.4065742485331079</v>
      </c>
      <c r="S23" s="297">
        <v>2.822166098149419</v>
      </c>
      <c r="T23" s="297">
        <v>3.482331915561995</v>
      </c>
      <c r="U23" s="297">
        <v>3.9921624215391991</v>
      </c>
      <c r="V23" s="297">
        <v>4.0567401852873983</v>
      </c>
      <c r="W23" s="297">
        <v>4.8952320683420094</v>
      </c>
      <c r="DA23" s="122" t="s">
        <v>1599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1.7636707299345999</v>
      </c>
      <c r="K24" s="297">
        <v>4.7771982197731777</v>
      </c>
      <c r="L24" s="297">
        <v>3.6874331920439039</v>
      </c>
      <c r="M24" s="297">
        <v>4.8960200647895151</v>
      </c>
      <c r="N24" s="297">
        <v>4.8603208821424513</v>
      </c>
      <c r="O24" s="297">
        <v>9.9577708000447274</v>
      </c>
      <c r="P24" s="297">
        <v>10.19790595347648</v>
      </c>
      <c r="Q24" s="297">
        <v>11.7992088923637</v>
      </c>
      <c r="R24" s="297">
        <v>13.66423175142573</v>
      </c>
      <c r="S24" s="297">
        <v>17.761338876030521</v>
      </c>
      <c r="T24" s="297">
        <v>16.747812637754031</v>
      </c>
      <c r="U24" s="297">
        <v>18.491305607200651</v>
      </c>
      <c r="V24" s="297">
        <v>18.682276315941451</v>
      </c>
      <c r="W24" s="297">
        <v>18.246908894647159</v>
      </c>
      <c r="DA24" s="122" t="s">
        <v>1600</v>
      </c>
    </row>
    <row r="25" spans="1:105" ht="12" customHeight="1" x14ac:dyDescent="0.25">
      <c r="A25" s="57" t="s">
        <v>1463</v>
      </c>
      <c r="B25" s="263">
        <v>45.288022022922227</v>
      </c>
      <c r="C25" s="263">
        <v>60.061485984026383</v>
      </c>
      <c r="D25" s="263">
        <v>58.827994967268907</v>
      </c>
      <c r="E25" s="263">
        <v>67.965826850335191</v>
      </c>
      <c r="F25" s="263">
        <v>82.22634365232399</v>
      </c>
      <c r="G25" s="263">
        <v>83.904121217609898</v>
      </c>
      <c r="H25" s="263">
        <v>78.257256824189582</v>
      </c>
      <c r="I25" s="263">
        <v>73.808161333576948</v>
      </c>
      <c r="J25" s="263">
        <v>71.231998804903839</v>
      </c>
      <c r="K25" s="263">
        <v>44.547371164045792</v>
      </c>
      <c r="L25" s="263">
        <v>37.422288591555578</v>
      </c>
      <c r="M25" s="263">
        <v>31.7558766416259</v>
      </c>
      <c r="N25" s="263">
        <v>20.09665728923828</v>
      </c>
      <c r="O25" s="263">
        <v>33.915623000845123</v>
      </c>
      <c r="P25" s="263">
        <v>41.116844845623397</v>
      </c>
      <c r="Q25" s="263">
        <v>46.871917389976709</v>
      </c>
      <c r="R25" s="263">
        <v>54.861380065086273</v>
      </c>
      <c r="S25" s="263">
        <v>59.603491715769032</v>
      </c>
      <c r="T25" s="263">
        <v>60.60946974336332</v>
      </c>
      <c r="U25" s="263">
        <v>65.679504598275457</v>
      </c>
      <c r="V25" s="263">
        <v>63.742596946563722</v>
      </c>
      <c r="W25" s="263">
        <v>66.784964101515101</v>
      </c>
      <c r="DA25" s="70" t="s">
        <v>1601</v>
      </c>
    </row>
    <row r="26" spans="1:105" ht="12" customHeight="1" x14ac:dyDescent="0.25">
      <c r="A26" s="18" t="s">
        <v>30</v>
      </c>
      <c r="B26" s="232">
        <v>8.2855399695850558</v>
      </c>
      <c r="C26" s="232">
        <v>11.850821058627229</v>
      </c>
      <c r="D26" s="232">
        <v>12.846432949669911</v>
      </c>
      <c r="E26" s="232">
        <v>19.209279015032799</v>
      </c>
      <c r="F26" s="232">
        <v>26.72097363304465</v>
      </c>
      <c r="G26" s="232">
        <v>24.584517474305802</v>
      </c>
      <c r="H26" s="232">
        <v>23.469402349834031</v>
      </c>
      <c r="I26" s="232">
        <v>22.810508173226079</v>
      </c>
      <c r="J26" s="232">
        <v>21.38167194668122</v>
      </c>
      <c r="K26" s="232">
        <v>13.777040170835591</v>
      </c>
      <c r="L26" s="232">
        <v>16.352381173960062</v>
      </c>
      <c r="M26" s="232">
        <v>12.26937198096309</v>
      </c>
      <c r="N26" s="232">
        <v>4.6426334533547822</v>
      </c>
      <c r="O26" s="232">
        <v>6.7866793059637747</v>
      </c>
      <c r="P26" s="232">
        <v>9.4441909840961635</v>
      </c>
      <c r="Q26" s="232">
        <v>10.287969436588799</v>
      </c>
      <c r="R26" s="232">
        <v>11.99217357787019</v>
      </c>
      <c r="S26" s="232">
        <v>11.41945892161753</v>
      </c>
      <c r="T26" s="232">
        <v>11.465882250983061</v>
      </c>
      <c r="U26" s="232">
        <v>11.85132838163365</v>
      </c>
      <c r="V26" s="232">
        <v>11.39793026942368</v>
      </c>
      <c r="W26" s="232">
        <v>12.432103208592689</v>
      </c>
      <c r="DA26" s="71" t="s">
        <v>1602</v>
      </c>
    </row>
    <row r="27" spans="1:105" ht="12" customHeight="1" x14ac:dyDescent="0.25">
      <c r="A27" s="18" t="s">
        <v>33</v>
      </c>
      <c r="B27" s="297">
        <v>0.50803333084601376</v>
      </c>
      <c r="C27" s="297">
        <v>0.34028578289114803</v>
      </c>
      <c r="D27" s="297">
        <v>0.31853779401046828</v>
      </c>
      <c r="E27" s="297">
        <v>0.30387187194831722</v>
      </c>
      <c r="F27" s="297">
        <v>0.329146102459274</v>
      </c>
      <c r="G27" s="297">
        <v>0.53918152483915582</v>
      </c>
      <c r="H27" s="297">
        <v>0.34645066015192139</v>
      </c>
      <c r="I27" s="297">
        <v>0.22283712165637759</v>
      </c>
      <c r="J27" s="297">
        <v>8.7374053267525606E-2</v>
      </c>
      <c r="K27" s="297">
        <v>0.37301542830459172</v>
      </c>
      <c r="L27" s="297">
        <v>0.32845774557971558</v>
      </c>
      <c r="M27" s="297">
        <v>0.24912952689126869</v>
      </c>
      <c r="N27" s="297">
        <v>0.1104798809431983</v>
      </c>
      <c r="O27" s="297">
        <v>0.16275004608299401</v>
      </c>
      <c r="P27" s="297">
        <v>0.1850318863087187</v>
      </c>
      <c r="Q27" s="297">
        <v>0.13017657875798749</v>
      </c>
      <c r="R27" s="297">
        <v>0.25023454050062199</v>
      </c>
      <c r="S27" s="297">
        <v>0.19949351860093159</v>
      </c>
      <c r="T27" s="297">
        <v>0.37122148139619648</v>
      </c>
      <c r="U27" s="297">
        <v>0.32947028370421189</v>
      </c>
      <c r="V27" s="297">
        <v>0.32230916196547288</v>
      </c>
      <c r="W27" s="297">
        <v>0.32037220320561832</v>
      </c>
      <c r="DA27" s="122" t="s">
        <v>1603</v>
      </c>
    </row>
    <row r="28" spans="1:105" ht="12" customHeight="1" x14ac:dyDescent="0.25">
      <c r="A28" s="18" t="s">
        <v>160</v>
      </c>
      <c r="B28" s="297">
        <v>1.4406650976615529</v>
      </c>
      <c r="C28" s="297">
        <v>1.7716328888828869</v>
      </c>
      <c r="D28" s="297">
        <v>2.3606910138078252</v>
      </c>
      <c r="E28" s="297">
        <v>2.8214527840607762</v>
      </c>
      <c r="F28" s="297">
        <v>2.926232203295196</v>
      </c>
      <c r="G28" s="297">
        <v>3.383859420909793</v>
      </c>
      <c r="H28" s="297">
        <v>1.9364131052805471</v>
      </c>
      <c r="I28" s="297">
        <v>2.5492615377120318</v>
      </c>
      <c r="J28" s="297">
        <v>4.6880700410479426</v>
      </c>
      <c r="K28" s="297">
        <v>3.1611048335554721</v>
      </c>
      <c r="L28" s="297">
        <v>1.8218980198112269</v>
      </c>
      <c r="M28" s="297">
        <v>2.4593483178559832</v>
      </c>
      <c r="N28" s="297">
        <v>1.0203392276201539</v>
      </c>
      <c r="O28" s="297">
        <v>1.709108920167048</v>
      </c>
      <c r="P28" s="297">
        <v>2.6888493337222781</v>
      </c>
      <c r="Q28" s="297">
        <v>2.840415685550147</v>
      </c>
      <c r="R28" s="297">
        <v>2.7082840944521052</v>
      </c>
      <c r="S28" s="297">
        <v>2.6181897475081288</v>
      </c>
      <c r="T28" s="297">
        <v>3.0372410223189492</v>
      </c>
      <c r="U28" s="297">
        <v>3.7200417585488612</v>
      </c>
      <c r="V28" s="297">
        <v>3.021583546854953</v>
      </c>
      <c r="W28" s="297">
        <v>3.468233089843646</v>
      </c>
      <c r="DA28" s="122" t="s">
        <v>1604</v>
      </c>
    </row>
    <row r="29" spans="1:105" ht="12" customHeight="1" x14ac:dyDescent="0.25">
      <c r="A29" s="18" t="s">
        <v>70</v>
      </c>
      <c r="B29" s="297">
        <v>2.5262751554039879</v>
      </c>
      <c r="C29" s="297">
        <v>2.4348488868725542</v>
      </c>
      <c r="D29" s="297">
        <v>2.1412234358885178</v>
      </c>
      <c r="E29" s="297">
        <v>1.6428287230912</v>
      </c>
      <c r="F29" s="297">
        <v>1.6411412814572499</v>
      </c>
      <c r="G29" s="297">
        <v>1.5414594160114039</v>
      </c>
      <c r="H29" s="297">
        <v>1.7736262815822941</v>
      </c>
      <c r="I29" s="297">
        <v>2.2030686869864451</v>
      </c>
      <c r="J29" s="297">
        <v>1.140505399109877</v>
      </c>
      <c r="K29" s="297">
        <v>1.1810282431115731</v>
      </c>
      <c r="L29" s="297">
        <v>1.2505368406783031</v>
      </c>
      <c r="M29" s="297">
        <v>0.2746248172943036</v>
      </c>
      <c r="N29" s="297">
        <v>0.10758837562925321</v>
      </c>
      <c r="O29" s="297">
        <v>0.45846971092715921</v>
      </c>
      <c r="P29" s="297">
        <v>0.34493791591936102</v>
      </c>
      <c r="Q29" s="297">
        <v>0.38794706548418101</v>
      </c>
      <c r="R29" s="297">
        <v>0.33814951845316882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1605</v>
      </c>
    </row>
    <row r="30" spans="1:105" ht="12" customHeight="1" x14ac:dyDescent="0.25">
      <c r="A30" s="18" t="s">
        <v>34</v>
      </c>
      <c r="B30" s="297">
        <v>27.177459017430468</v>
      </c>
      <c r="C30" s="297">
        <v>37.942546658364662</v>
      </c>
      <c r="D30" s="297">
        <v>35.142335123016743</v>
      </c>
      <c r="E30" s="297">
        <v>37.348846153044143</v>
      </c>
      <c r="F30" s="297">
        <v>42.531524434430317</v>
      </c>
      <c r="G30" s="297">
        <v>45.001128572503703</v>
      </c>
      <c r="H30" s="297">
        <v>43.774481335640438</v>
      </c>
      <c r="I30" s="297">
        <v>41.196375154421631</v>
      </c>
      <c r="J30" s="297">
        <v>39.319732216765942</v>
      </c>
      <c r="K30" s="297">
        <v>18.525533951844331</v>
      </c>
      <c r="L30" s="297">
        <v>11.53012538899805</v>
      </c>
      <c r="M30" s="297">
        <v>9.2791284477472473</v>
      </c>
      <c r="N30" s="297">
        <v>8.0718445653451241</v>
      </c>
      <c r="O30" s="297">
        <v>12.515910655058439</v>
      </c>
      <c r="P30" s="297">
        <v>15.39164117533911</v>
      </c>
      <c r="Q30" s="297">
        <v>18.3536314293579</v>
      </c>
      <c r="R30" s="297">
        <v>21.89914776184132</v>
      </c>
      <c r="S30" s="297">
        <v>22.66811127035233</v>
      </c>
      <c r="T30" s="297">
        <v>23.59579850397731</v>
      </c>
      <c r="U30" s="297">
        <v>25.202488596722858</v>
      </c>
      <c r="V30" s="297">
        <v>24.149850477367782</v>
      </c>
      <c r="W30" s="297">
        <v>25.455857388872261</v>
      </c>
      <c r="DA30" s="122" t="s">
        <v>1606</v>
      </c>
    </row>
    <row r="31" spans="1:105" ht="12" customHeight="1" x14ac:dyDescent="0.25">
      <c r="A31" s="18" t="s">
        <v>162</v>
      </c>
      <c r="B31" s="297">
        <v>5.35004945199515</v>
      </c>
      <c r="C31" s="297">
        <v>5.7213507083879049</v>
      </c>
      <c r="D31" s="297">
        <v>6.0187746508754536</v>
      </c>
      <c r="E31" s="297">
        <v>6.6395483031579614</v>
      </c>
      <c r="F31" s="297">
        <v>8.077325997637292</v>
      </c>
      <c r="G31" s="297">
        <v>8.8539748090400483</v>
      </c>
      <c r="H31" s="297">
        <v>6.9568830917003464</v>
      </c>
      <c r="I31" s="297">
        <v>4.8261106595743781</v>
      </c>
      <c r="J31" s="297">
        <v>2.6120208434157761</v>
      </c>
      <c r="K31" s="297">
        <v>2.1052044491247588</v>
      </c>
      <c r="L31" s="297">
        <v>1.951858812621186</v>
      </c>
      <c r="M31" s="297">
        <v>1.664908862661185</v>
      </c>
      <c r="N31" s="297">
        <v>0.62494303809639584</v>
      </c>
      <c r="O31" s="297">
        <v>0.97579004723934204</v>
      </c>
      <c r="P31" s="297">
        <v>1.482609009889337</v>
      </c>
      <c r="Q31" s="297">
        <v>1.473934784073158</v>
      </c>
      <c r="R31" s="297">
        <v>2.1578398827993648</v>
      </c>
      <c r="S31" s="297">
        <v>2.5304777387122059</v>
      </c>
      <c r="T31" s="297">
        <v>3.122411326858094</v>
      </c>
      <c r="U31" s="297">
        <v>3.5795476898587202</v>
      </c>
      <c r="V31" s="297">
        <v>3.637450941438348</v>
      </c>
      <c r="W31" s="297">
        <v>4.3892794909882484</v>
      </c>
      <c r="DA31" s="122" t="s">
        <v>1607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2.0026243046155621</v>
      </c>
      <c r="K32" s="297">
        <v>5.4244440872694666</v>
      </c>
      <c r="L32" s="297">
        <v>4.187030609907044</v>
      </c>
      <c r="M32" s="297">
        <v>5.5593646882128178</v>
      </c>
      <c r="N32" s="297">
        <v>5.5188287482493728</v>
      </c>
      <c r="O32" s="297">
        <v>11.30691431540636</v>
      </c>
      <c r="P32" s="297">
        <v>11.57958454034843</v>
      </c>
      <c r="Q32" s="297">
        <v>13.397842410164531</v>
      </c>
      <c r="R32" s="297">
        <v>15.515550689169491</v>
      </c>
      <c r="S32" s="297">
        <v>20.167760518977911</v>
      </c>
      <c r="T32" s="297">
        <v>19.016915157829722</v>
      </c>
      <c r="U32" s="297">
        <v>20.996627887807161</v>
      </c>
      <c r="V32" s="297">
        <v>21.21347254951349</v>
      </c>
      <c r="W32" s="297">
        <v>20.719118720012631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6.8171823834887455</v>
      </c>
      <c r="C33" s="263">
        <f t="shared" si="0"/>
        <v>7.5967000534633975</v>
      </c>
      <c r="D33" s="263">
        <f t="shared" si="0"/>
        <v>8.164768990773462</v>
      </c>
      <c r="E33" s="263">
        <f t="shared" si="0"/>
        <v>8.9148743674905067</v>
      </c>
      <c r="F33" s="263">
        <f t="shared" si="0"/>
        <v>10.140512196877321</v>
      </c>
      <c r="G33" s="263">
        <f t="shared" si="0"/>
        <v>11.637147836922779</v>
      </c>
      <c r="H33" s="263">
        <f t="shared" si="0"/>
        <v>12.685218140287537</v>
      </c>
      <c r="I33" s="263">
        <f t="shared" si="0"/>
        <v>11.830640177844664</v>
      </c>
      <c r="J33" s="263">
        <f t="shared" si="0"/>
        <v>11.463898600734861</v>
      </c>
      <c r="K33" s="263">
        <f t="shared" si="0"/>
        <v>9.0473882280573079</v>
      </c>
      <c r="L33" s="263">
        <f t="shared" si="0"/>
        <v>7.5669033967012291</v>
      </c>
      <c r="M33" s="263">
        <f t="shared" si="0"/>
        <v>6.500842332449853</v>
      </c>
      <c r="N33" s="263">
        <f t="shared" si="0"/>
        <v>2.8104507069735281</v>
      </c>
      <c r="O33" s="263">
        <f t="shared" si="0"/>
        <v>5.5816882053903507</v>
      </c>
      <c r="P33" s="263">
        <f t="shared" si="0"/>
        <v>6.7314142389749545</v>
      </c>
      <c r="Q33" s="263">
        <f t="shared" si="0"/>
        <v>7.8438446510032946</v>
      </c>
      <c r="R33" s="263">
        <f t="shared" si="0"/>
        <v>10.001798699162094</v>
      </c>
      <c r="S33" s="263">
        <f t="shared" si="0"/>
        <v>10.458590439433786</v>
      </c>
      <c r="T33" s="263">
        <f t="shared" si="0"/>
        <v>11.251191391528629</v>
      </c>
      <c r="U33" s="263">
        <f t="shared" si="0"/>
        <v>12.377539540703948</v>
      </c>
      <c r="V33" s="263">
        <f t="shared" si="0"/>
        <v>11.276652518011488</v>
      </c>
      <c r="W33" s="263">
        <f t="shared" si="0"/>
        <v>11.543367132244235</v>
      </c>
      <c r="DA33" s="70"/>
    </row>
    <row r="34" spans="1:105" ht="12" customHeight="1" x14ac:dyDescent="0.25">
      <c r="A34" s="60" t="s">
        <v>1473</v>
      </c>
      <c r="B34" s="264">
        <v>4.9868052932376834</v>
      </c>
      <c r="C34" s="264">
        <v>5.1785744645629501</v>
      </c>
      <c r="D34" s="264">
        <v>5.8024827611448861</v>
      </c>
      <c r="E34" s="264">
        <v>6.2132413000251594</v>
      </c>
      <c r="F34" s="264">
        <v>6.8934037629714613</v>
      </c>
      <c r="G34" s="264">
        <v>8.3046045340295258</v>
      </c>
      <c r="H34" s="264">
        <v>9.585105396700925</v>
      </c>
      <c r="I34" s="264">
        <v>8.9171814163681766</v>
      </c>
      <c r="J34" s="264">
        <v>8.6629199145828952</v>
      </c>
      <c r="K34" s="264">
        <v>7.3157912704660824</v>
      </c>
      <c r="L34" s="264">
        <v>6.1401831733508452</v>
      </c>
      <c r="M34" s="264">
        <v>5.2884370920359043</v>
      </c>
      <c r="N34" s="264">
        <v>2.0341704349789431</v>
      </c>
      <c r="O34" s="264">
        <v>4.274723183689308</v>
      </c>
      <c r="P34" s="264">
        <v>5.1436602932288116</v>
      </c>
      <c r="Q34" s="264">
        <v>6.0325741677955893</v>
      </c>
      <c r="R34" s="264">
        <v>7.8791188010530844</v>
      </c>
      <c r="S34" s="264">
        <v>8.1566349048607218</v>
      </c>
      <c r="T34" s="264">
        <v>8.9006480853073455</v>
      </c>
      <c r="U34" s="264">
        <v>9.8280146935383428</v>
      </c>
      <c r="V34" s="264">
        <v>8.8049856923400185</v>
      </c>
      <c r="W34" s="264">
        <v>8.9480830636868038</v>
      </c>
      <c r="DA34" s="72" t="s">
        <v>1609</v>
      </c>
    </row>
    <row r="35" spans="1:105" ht="12" customHeight="1" x14ac:dyDescent="0.25">
      <c r="A35" s="60" t="s">
        <v>1475</v>
      </c>
      <c r="B35" s="264">
        <v>1.8303770902510621</v>
      </c>
      <c r="C35" s="264">
        <v>2.4181255889004478</v>
      </c>
      <c r="D35" s="264">
        <v>2.3622862296285758</v>
      </c>
      <c r="E35" s="264">
        <v>2.7016330674653468</v>
      </c>
      <c r="F35" s="264">
        <v>3.2471084339058591</v>
      </c>
      <c r="G35" s="264">
        <v>3.3325433028932538</v>
      </c>
      <c r="H35" s="264">
        <v>3.100112743586612</v>
      </c>
      <c r="I35" s="264">
        <v>2.9134587614764871</v>
      </c>
      <c r="J35" s="264">
        <v>2.8009786861519652</v>
      </c>
      <c r="K35" s="264">
        <v>1.7315969575912249</v>
      </c>
      <c r="L35" s="264">
        <v>1.426720223350384</v>
      </c>
      <c r="M35" s="264">
        <v>1.2124052404139489</v>
      </c>
      <c r="N35" s="264">
        <v>0.77628027199458516</v>
      </c>
      <c r="O35" s="264">
        <v>1.3069650217010429</v>
      </c>
      <c r="P35" s="264">
        <v>1.5877539457461429</v>
      </c>
      <c r="Q35" s="264">
        <v>1.8112704832077049</v>
      </c>
      <c r="R35" s="264">
        <v>2.12267989810901</v>
      </c>
      <c r="S35" s="264">
        <v>2.301955534573064</v>
      </c>
      <c r="T35" s="264">
        <v>2.3505433062212839</v>
      </c>
      <c r="U35" s="264">
        <v>2.5495248471656051</v>
      </c>
      <c r="V35" s="264">
        <v>2.4716668256714689</v>
      </c>
      <c r="W35" s="264">
        <v>2.5952840685574312</v>
      </c>
      <c r="DA35" s="72" t="s">
        <v>1610</v>
      </c>
    </row>
    <row r="36" spans="1:105" ht="12" customHeight="1" x14ac:dyDescent="0.25">
      <c r="A36" s="64" t="s">
        <v>30</v>
      </c>
      <c r="B36" s="231">
        <v>0.28969589115177991</v>
      </c>
      <c r="C36" s="231">
        <v>0.41435249604272029</v>
      </c>
      <c r="D36" s="231">
        <v>0.44916310284392841</v>
      </c>
      <c r="E36" s="231">
        <v>0.67163386128976665</v>
      </c>
      <c r="F36" s="231">
        <v>0.93427299819733467</v>
      </c>
      <c r="G36" s="231">
        <v>0.85957387501592109</v>
      </c>
      <c r="H36" s="231">
        <v>0.82058495324298597</v>
      </c>
      <c r="I36" s="231">
        <v>0.7975473556491246</v>
      </c>
      <c r="J36" s="231">
        <v>0.74758947897743755</v>
      </c>
      <c r="K36" s="231">
        <v>0.48170088423627089</v>
      </c>
      <c r="L36" s="231">
        <v>0.57174519150635261</v>
      </c>
      <c r="M36" s="231">
        <v>0.42898672421415929</v>
      </c>
      <c r="N36" s="231">
        <v>0.16232518827955561</v>
      </c>
      <c r="O36" s="231">
        <v>0.23728967776628571</v>
      </c>
      <c r="P36" s="231">
        <v>0.33020700321144669</v>
      </c>
      <c r="Q36" s="231">
        <v>0.35970890068907913</v>
      </c>
      <c r="R36" s="231">
        <v>0.41929475016000872</v>
      </c>
      <c r="S36" s="231">
        <v>0.39927033614138813</v>
      </c>
      <c r="T36" s="231">
        <v>0.40089348295139038</v>
      </c>
      <c r="U36" s="231">
        <v>0.41437023410095042</v>
      </c>
      <c r="V36" s="231">
        <v>0.39851760764022948</v>
      </c>
      <c r="W36" s="231">
        <v>0.4346764641924149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2.1667502948021229E-2</v>
      </c>
      <c r="C38" s="231">
        <v>1.451310919243305E-2</v>
      </c>
      <c r="D38" s="231">
        <v>1.358556254426147E-2</v>
      </c>
      <c r="E38" s="231">
        <v>1.296006439242184E-2</v>
      </c>
      <c r="F38" s="231">
        <v>1.403800442283909E-2</v>
      </c>
      <c r="G38" s="231">
        <v>2.2995966149536071E-2</v>
      </c>
      <c r="H38" s="231">
        <v>1.4776039768266641E-2</v>
      </c>
      <c r="I38" s="231">
        <v>9.5039512119758987E-3</v>
      </c>
      <c r="J38" s="231">
        <v>3.726482972292426E-3</v>
      </c>
      <c r="K38" s="231">
        <v>1.5909020927795999E-2</v>
      </c>
      <c r="L38" s="231">
        <v>1.4008646162639341E-2</v>
      </c>
      <c r="M38" s="231">
        <v>1.0625316156651641E-2</v>
      </c>
      <c r="N38" s="231">
        <v>4.7119411280504269E-3</v>
      </c>
      <c r="O38" s="231">
        <v>6.9412514675394792E-3</v>
      </c>
      <c r="P38" s="231">
        <v>7.8915667509368275E-3</v>
      </c>
      <c r="Q38" s="231">
        <v>5.5520006911848521E-3</v>
      </c>
      <c r="R38" s="231">
        <v>1.0672444729098641E-2</v>
      </c>
      <c r="S38" s="231">
        <v>8.508351991784931E-3</v>
      </c>
      <c r="T38" s="231">
        <v>1.5832509510992861E-2</v>
      </c>
      <c r="U38" s="231">
        <v>1.4051830677247809E-2</v>
      </c>
      <c r="V38" s="231">
        <v>1.3746410507026151E-2</v>
      </c>
      <c r="W38" s="231">
        <v>1.366379966814781E-2</v>
      </c>
      <c r="DA38" s="73" t="s">
        <v>1613</v>
      </c>
    </row>
    <row r="39" spans="1:105" ht="12" customHeight="1" x14ac:dyDescent="0.25">
      <c r="A39" s="64" t="s">
        <v>160</v>
      </c>
      <c r="B39" s="231">
        <v>5.9459624459664663E-2</v>
      </c>
      <c r="C39" s="231">
        <v>7.3119440752991968E-2</v>
      </c>
      <c r="D39" s="231">
        <v>9.7431249895729488E-2</v>
      </c>
      <c r="E39" s="231">
        <v>0.1164479678470982</v>
      </c>
      <c r="F39" s="231">
        <v>0.12077246000623559</v>
      </c>
      <c r="G39" s="231">
        <v>0.1396598076250905</v>
      </c>
      <c r="H39" s="231">
        <v>7.9920306409618641E-2</v>
      </c>
      <c r="I39" s="231">
        <v>0.1052139972904613</v>
      </c>
      <c r="J39" s="231">
        <v>0.19348763604655661</v>
      </c>
      <c r="K39" s="231">
        <v>0.13046620382900059</v>
      </c>
      <c r="L39" s="231">
        <v>7.5194000491592E-2</v>
      </c>
      <c r="M39" s="231">
        <v>0.1015030680153106</v>
      </c>
      <c r="N39" s="231">
        <v>4.2111790862591737E-2</v>
      </c>
      <c r="O39" s="231">
        <v>7.0538930053034021E-2</v>
      </c>
      <c r="P39" s="231">
        <v>0.1109751127248489</v>
      </c>
      <c r="Q39" s="231">
        <v>0.1172306112269189</v>
      </c>
      <c r="R39" s="231">
        <v>0.1117772308412207</v>
      </c>
      <c r="S39" s="231">
        <v>0.10805882602672021</v>
      </c>
      <c r="T39" s="231">
        <v>0.1253540540918959</v>
      </c>
      <c r="U39" s="231">
        <v>0.15353484046821081</v>
      </c>
      <c r="V39" s="231">
        <v>0.1247078333896752</v>
      </c>
      <c r="W39" s="231">
        <v>0.14314210665297289</v>
      </c>
      <c r="DA39" s="73" t="s">
        <v>1614</v>
      </c>
    </row>
    <row r="40" spans="1:105" ht="12" customHeight="1" x14ac:dyDescent="0.25">
      <c r="A40" s="64" t="s">
        <v>70</v>
      </c>
      <c r="B40" s="231">
        <v>0.1016025228867882</v>
      </c>
      <c r="C40" s="231">
        <v>9.7925512676301757E-2</v>
      </c>
      <c r="D40" s="231">
        <v>8.6116392620660648E-2</v>
      </c>
      <c r="E40" s="231">
        <v>6.6071798465774961E-2</v>
      </c>
      <c r="F40" s="231">
        <v>6.6003932411332442E-2</v>
      </c>
      <c r="G40" s="231">
        <v>6.1994896026798238E-2</v>
      </c>
      <c r="H40" s="231">
        <v>7.1332255507320891E-2</v>
      </c>
      <c r="I40" s="231">
        <v>8.8603704237004172E-2</v>
      </c>
      <c r="J40" s="231">
        <v>4.5869202199803998E-2</v>
      </c>
      <c r="K40" s="231">
        <v>4.749896259083379E-2</v>
      </c>
      <c r="L40" s="231">
        <v>5.0294481067906759E-2</v>
      </c>
      <c r="M40" s="231">
        <v>1.104494663803258E-2</v>
      </c>
      <c r="N40" s="231">
        <v>4.327022879451743E-3</v>
      </c>
      <c r="O40" s="231">
        <v>1.8438877965344502E-2</v>
      </c>
      <c r="P40" s="231">
        <v>1.387282078982938E-2</v>
      </c>
      <c r="Q40" s="231">
        <v>1.56025761942054E-2</v>
      </c>
      <c r="R40" s="231">
        <v>1.3599802901240309E-2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1615</v>
      </c>
    </row>
    <row r="41" spans="1:105" ht="12" customHeight="1" x14ac:dyDescent="0.25">
      <c r="A41" s="64" t="s">
        <v>34</v>
      </c>
      <c r="B41" s="231">
        <v>1.120346905069423</v>
      </c>
      <c r="C41" s="231">
        <v>1.5641202767296121</v>
      </c>
      <c r="D41" s="231">
        <v>1.448686073511618</v>
      </c>
      <c r="E41" s="231">
        <v>1.5396459311608299</v>
      </c>
      <c r="F41" s="231">
        <v>1.75329348256722</v>
      </c>
      <c r="G41" s="231">
        <v>1.855098929171429</v>
      </c>
      <c r="H41" s="231">
        <v>1.804532375670225</v>
      </c>
      <c r="I41" s="231">
        <v>1.6982541073738271</v>
      </c>
      <c r="J41" s="231">
        <v>1.620892529686432</v>
      </c>
      <c r="K41" s="231">
        <v>0.76368525160486567</v>
      </c>
      <c r="L41" s="231">
        <v>0.47531081865826591</v>
      </c>
      <c r="M41" s="231">
        <v>0.38251710108394649</v>
      </c>
      <c r="N41" s="231">
        <v>0.33274877063326203</v>
      </c>
      <c r="O41" s="231">
        <v>0.51594822597384504</v>
      </c>
      <c r="P41" s="231">
        <v>0.6344955775177773</v>
      </c>
      <c r="Q41" s="231">
        <v>0.75659884743007555</v>
      </c>
      <c r="R41" s="231">
        <v>0.90275703857749978</v>
      </c>
      <c r="S41" s="231">
        <v>0.93445631871693835</v>
      </c>
      <c r="T41" s="231">
        <v>0.97269872836964277</v>
      </c>
      <c r="U41" s="231">
        <v>1.0389319355160029</v>
      </c>
      <c r="V41" s="231">
        <v>0.99553862717098029</v>
      </c>
      <c r="W41" s="231">
        <v>1.049376655235521</v>
      </c>
      <c r="DA41" s="73" t="s">
        <v>1616</v>
      </c>
    </row>
    <row r="42" spans="1:105" ht="12" customHeight="1" x14ac:dyDescent="0.25">
      <c r="A42" s="64" t="s">
        <v>162</v>
      </c>
      <c r="B42" s="231">
        <v>0.23760464373538481</v>
      </c>
      <c r="C42" s="231">
        <v>0.2540947535063891</v>
      </c>
      <c r="D42" s="231">
        <v>0.26730384821237779</v>
      </c>
      <c r="E42" s="231">
        <v>0.29487344430945572</v>
      </c>
      <c r="F42" s="231">
        <v>0.35872755630089642</v>
      </c>
      <c r="G42" s="231">
        <v>0.39321982890447849</v>
      </c>
      <c r="H42" s="231">
        <v>0.30896681298819539</v>
      </c>
      <c r="I42" s="231">
        <v>0.21433564571409369</v>
      </c>
      <c r="J42" s="231">
        <v>0.11600421407278</v>
      </c>
      <c r="K42" s="231">
        <v>9.3495650388408597E-2</v>
      </c>
      <c r="L42" s="231">
        <v>8.6685314211755141E-2</v>
      </c>
      <c r="M42" s="231">
        <v>7.3941387030912659E-2</v>
      </c>
      <c r="N42" s="231">
        <v>2.7754765494070001E-2</v>
      </c>
      <c r="O42" s="231">
        <v>4.3336467936455333E-2</v>
      </c>
      <c r="P42" s="231">
        <v>6.5845145685944365E-2</v>
      </c>
      <c r="Q42" s="231">
        <v>6.5459908810430081E-2</v>
      </c>
      <c r="R42" s="231">
        <v>9.5833278026868668E-2</v>
      </c>
      <c r="S42" s="231">
        <v>0.11238274841792641</v>
      </c>
      <c r="T42" s="231">
        <v>0.1386715090337674</v>
      </c>
      <c r="U42" s="231">
        <v>0.15897369944225931</v>
      </c>
      <c r="V42" s="231">
        <v>0.16154527968392729</v>
      </c>
      <c r="W42" s="231">
        <v>0.19493524294852441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7.3409142196662613E-2</v>
      </c>
      <c r="K44" s="231">
        <v>0.19884098401404979</v>
      </c>
      <c r="L44" s="231">
        <v>0.15348177125187229</v>
      </c>
      <c r="M44" s="231">
        <v>0.20378669727493559</v>
      </c>
      <c r="N44" s="231">
        <v>0.20230079271760359</v>
      </c>
      <c r="O44" s="231">
        <v>0.41447159053853849</v>
      </c>
      <c r="P44" s="231">
        <v>0.42446671906535971</v>
      </c>
      <c r="Q44" s="231">
        <v>0.49111763816581128</v>
      </c>
      <c r="R44" s="231">
        <v>0.56874535287307304</v>
      </c>
      <c r="S44" s="231">
        <v>0.73927895327830617</v>
      </c>
      <c r="T44" s="231">
        <v>0.6970930222635946</v>
      </c>
      <c r="U44" s="231">
        <v>0.76966230696093396</v>
      </c>
      <c r="V44" s="231">
        <v>0.77761106727963092</v>
      </c>
      <c r="W44" s="231">
        <v>0.75948979985984966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72.17274632931867</v>
      </c>
      <c r="C48" s="225">
        <v>83.452532336978607</v>
      </c>
      <c r="D48" s="225">
        <v>79.032926086217074</v>
      </c>
      <c r="E48" s="225">
        <v>93.471175897954538</v>
      </c>
      <c r="F48" s="225">
        <v>80.596361095164042</v>
      </c>
      <c r="G48" s="225">
        <v>100.81831479800201</v>
      </c>
      <c r="H48" s="225">
        <v>101.4785132656411</v>
      </c>
      <c r="I48" s="225">
        <v>102.0700181687983</v>
      </c>
      <c r="J48" s="225">
        <v>83.133548961996752</v>
      </c>
      <c r="K48" s="225">
        <v>70.652141395462706</v>
      </c>
      <c r="L48" s="225">
        <v>48.368979545332451</v>
      </c>
      <c r="M48" s="225">
        <v>55.256939944155391</v>
      </c>
      <c r="N48" s="225">
        <v>87.553258956747783</v>
      </c>
      <c r="O48" s="225">
        <v>61.515366275566187</v>
      </c>
      <c r="P48" s="225">
        <v>89.750415341678263</v>
      </c>
      <c r="Q48" s="225">
        <v>92.669479212418423</v>
      </c>
      <c r="R48" s="225">
        <v>86.337725380889538</v>
      </c>
      <c r="S48" s="225">
        <v>78.710580745957316</v>
      </c>
      <c r="T48" s="225">
        <v>93.746432643510587</v>
      </c>
      <c r="U48" s="225">
        <v>78.377140123496275</v>
      </c>
      <c r="V48" s="225">
        <v>71.981802647717984</v>
      </c>
      <c r="W48" s="225">
        <v>97.461357862920664</v>
      </c>
      <c r="DA48" s="89" t="s">
        <v>1621</v>
      </c>
    </row>
    <row r="49" spans="1:105" ht="12" customHeight="1" x14ac:dyDescent="0.25">
      <c r="A49" s="55" t="s">
        <v>92</v>
      </c>
      <c r="B49" s="261">
        <v>0.47711530159253912</v>
      </c>
      <c r="C49" s="261">
        <v>0.55496444723766103</v>
      </c>
      <c r="D49" s="261">
        <v>0.52357442503237483</v>
      </c>
      <c r="E49" s="261">
        <v>0.618597844344417</v>
      </c>
      <c r="F49" s="261">
        <v>0.53329005670183594</v>
      </c>
      <c r="G49" s="261">
        <v>0.66562433126564002</v>
      </c>
      <c r="H49" s="261">
        <v>0.66851978112620802</v>
      </c>
      <c r="I49" s="261">
        <v>0.67323011786210218</v>
      </c>
      <c r="J49" s="261">
        <v>0.54792736529913011</v>
      </c>
      <c r="K49" s="261">
        <v>0.45895479385215149</v>
      </c>
      <c r="L49" s="261">
        <v>0.3123301706965434</v>
      </c>
      <c r="M49" s="261">
        <v>0.35569345110066419</v>
      </c>
      <c r="N49" s="261">
        <v>0.57032655646807717</v>
      </c>
      <c r="O49" s="261">
        <v>0.39926987725171909</v>
      </c>
      <c r="P49" s="261">
        <v>0.58324487866822194</v>
      </c>
      <c r="Q49" s="261">
        <v>0.60318636978558771</v>
      </c>
      <c r="R49" s="261">
        <v>0.56095522536110276</v>
      </c>
      <c r="S49" s="261">
        <v>0.5102937847961353</v>
      </c>
      <c r="T49" s="261">
        <v>0.60581977249049779</v>
      </c>
      <c r="U49" s="261">
        <v>0.50708377519770109</v>
      </c>
      <c r="V49" s="261">
        <v>0.46627153369946822</v>
      </c>
      <c r="W49" s="261">
        <v>0.62856513362702515</v>
      </c>
      <c r="DA49" s="67" t="s">
        <v>1622</v>
      </c>
    </row>
    <row r="50" spans="1:105" ht="12" customHeight="1" x14ac:dyDescent="0.25">
      <c r="A50" s="202" t="s">
        <v>93</v>
      </c>
      <c r="B50" s="226">
        <v>0.13867202025094089</v>
      </c>
      <c r="C50" s="226">
        <v>0.16129862280463181</v>
      </c>
      <c r="D50" s="226">
        <v>0.15217521431113021</v>
      </c>
      <c r="E50" s="226">
        <v>0.1797934639945297</v>
      </c>
      <c r="F50" s="226">
        <v>0.1549990312524884</v>
      </c>
      <c r="G50" s="226">
        <v>0.19346156041672241</v>
      </c>
      <c r="H50" s="226">
        <v>0.19430311355987279</v>
      </c>
      <c r="I50" s="226">
        <v>0.19567215770716459</v>
      </c>
      <c r="J50" s="226">
        <v>0.15925331768482071</v>
      </c>
      <c r="K50" s="226">
        <v>0.13339372737553629</v>
      </c>
      <c r="L50" s="226">
        <v>9.0777754583103415E-2</v>
      </c>
      <c r="M50" s="226">
        <v>0.1033811518715074</v>
      </c>
      <c r="N50" s="226">
        <v>0.16576357019824259</v>
      </c>
      <c r="O50" s="226">
        <v>0.116046499282317</v>
      </c>
      <c r="P50" s="226">
        <v>0.1695182387904407</v>
      </c>
      <c r="Q50" s="226">
        <v>0.1753141687277768</v>
      </c>
      <c r="R50" s="226">
        <v>0.16303982310250509</v>
      </c>
      <c r="S50" s="226">
        <v>0.1484120754977834</v>
      </c>
      <c r="T50" s="226">
        <v>0.17643687868694771</v>
      </c>
      <c r="U50" s="226">
        <v>0.14738226023861981</v>
      </c>
      <c r="V50" s="226">
        <v>0.13552031416261121</v>
      </c>
      <c r="W50" s="226">
        <v>0.18368047386882</v>
      </c>
      <c r="DA50" s="174" t="s">
        <v>1623</v>
      </c>
    </row>
    <row r="51" spans="1:105" ht="12" customHeight="1" x14ac:dyDescent="0.25">
      <c r="A51" s="202" t="s">
        <v>94</v>
      </c>
      <c r="B51" s="226">
        <v>0.8650283512153909</v>
      </c>
      <c r="C51" s="226">
        <v>0.81183475417000583</v>
      </c>
      <c r="D51" s="226">
        <v>0.86186379293289261</v>
      </c>
      <c r="E51" s="226">
        <v>0.95546388112444725</v>
      </c>
      <c r="F51" s="226">
        <v>0.77104068852433194</v>
      </c>
      <c r="G51" s="226">
        <v>1.113818350241631</v>
      </c>
      <c r="H51" s="226">
        <v>1.3420146458326809</v>
      </c>
      <c r="I51" s="226">
        <v>1.3345225991120211</v>
      </c>
      <c r="J51" s="226">
        <v>1.093511504218782</v>
      </c>
      <c r="K51" s="226">
        <v>1.181785858246158</v>
      </c>
      <c r="L51" s="226">
        <v>0.80814394084461272</v>
      </c>
      <c r="M51" s="226">
        <v>0.93492137478959925</v>
      </c>
      <c r="N51" s="226">
        <v>1.000254273868578</v>
      </c>
      <c r="O51" s="226">
        <v>0.84070464222452512</v>
      </c>
      <c r="P51" s="226">
        <v>1.214205491274575</v>
      </c>
      <c r="Q51" s="226">
        <v>1.280849976247906</v>
      </c>
      <c r="R51" s="226">
        <v>1.302055270477775</v>
      </c>
      <c r="S51" s="226">
        <v>1.1415103152203401</v>
      </c>
      <c r="T51" s="226">
        <v>1.434392290055079</v>
      </c>
      <c r="U51" s="226">
        <v>1.2368066872969501</v>
      </c>
      <c r="V51" s="226">
        <v>1.066144107461108</v>
      </c>
      <c r="W51" s="226">
        <v>1.3974001966875691</v>
      </c>
      <c r="DA51" s="174" t="s">
        <v>1624</v>
      </c>
    </row>
    <row r="52" spans="1:105" ht="12" customHeight="1" x14ac:dyDescent="0.25">
      <c r="A52" s="202" t="s">
        <v>95</v>
      </c>
      <c r="B52" s="226">
        <v>0.38915701967857791</v>
      </c>
      <c r="C52" s="226">
        <v>0.45265433658008408</v>
      </c>
      <c r="D52" s="226">
        <v>0.42705120155532261</v>
      </c>
      <c r="E52" s="226">
        <v>0.504556640043067</v>
      </c>
      <c r="F52" s="226">
        <v>0.43497571425102172</v>
      </c>
      <c r="G52" s="226">
        <v>0.54291358947464408</v>
      </c>
      <c r="H52" s="226">
        <v>0.54527525055448478</v>
      </c>
      <c r="I52" s="226">
        <v>0.54911721621709209</v>
      </c>
      <c r="J52" s="226">
        <v>0.44691457131728118</v>
      </c>
      <c r="K52" s="226">
        <v>0.37434448056170322</v>
      </c>
      <c r="L52" s="226">
        <v>0.25475074469057651</v>
      </c>
      <c r="M52" s="226">
        <v>0.29011981566614042</v>
      </c>
      <c r="N52" s="226">
        <v>0.46518437412893437</v>
      </c>
      <c r="O52" s="226">
        <v>0.32566273804273288</v>
      </c>
      <c r="P52" s="226">
        <v>0.47572114742016108</v>
      </c>
      <c r="Q52" s="226">
        <v>0.49198633787889923</v>
      </c>
      <c r="R52" s="226">
        <v>0.45754068868887732</v>
      </c>
      <c r="S52" s="226">
        <v>0.41649065817686193</v>
      </c>
      <c r="T52" s="226">
        <v>0.49513701283758083</v>
      </c>
      <c r="U52" s="226">
        <v>0.41360067477321322</v>
      </c>
      <c r="V52" s="226">
        <v>0.38031234758093552</v>
      </c>
      <c r="W52" s="226">
        <v>0.51546480432453257</v>
      </c>
      <c r="DA52" s="174" t="s">
        <v>1625</v>
      </c>
    </row>
    <row r="53" spans="1:105" ht="12" customHeight="1" x14ac:dyDescent="0.25">
      <c r="A53" s="56" t="s">
        <v>96</v>
      </c>
      <c r="B53" s="262">
        <v>0.77439357540521092</v>
      </c>
      <c r="C53" s="262">
        <v>0.81637951881446291</v>
      </c>
      <c r="D53" s="262">
        <v>0.81183112921258582</v>
      </c>
      <c r="E53" s="262">
        <v>0.94364686369360573</v>
      </c>
      <c r="F53" s="262">
        <v>0.80415481138434064</v>
      </c>
      <c r="G53" s="262">
        <v>1.05439796462235</v>
      </c>
      <c r="H53" s="262">
        <v>1.1931348168514151</v>
      </c>
      <c r="I53" s="262">
        <v>1.196881998112751</v>
      </c>
      <c r="J53" s="262">
        <v>0.96433977625119938</v>
      </c>
      <c r="K53" s="262">
        <v>1.0023125316137049</v>
      </c>
      <c r="L53" s="262">
        <v>0.7065251978436109</v>
      </c>
      <c r="M53" s="262">
        <v>0.79014004169023933</v>
      </c>
      <c r="N53" s="262">
        <v>0.90566671463194726</v>
      </c>
      <c r="O53" s="262">
        <v>0.73837813473527714</v>
      </c>
      <c r="P53" s="262">
        <v>1.0520005991591881</v>
      </c>
      <c r="Q53" s="262">
        <v>1.1152350970393179</v>
      </c>
      <c r="R53" s="262">
        <v>1.12962523941599</v>
      </c>
      <c r="S53" s="262">
        <v>0.99204004748653496</v>
      </c>
      <c r="T53" s="262">
        <v>1.2251129113532431</v>
      </c>
      <c r="U53" s="262">
        <v>1.0355714091388271</v>
      </c>
      <c r="V53" s="262">
        <v>0.90381875860444993</v>
      </c>
      <c r="W53" s="262">
        <v>1.1869962509654459</v>
      </c>
      <c r="DA53" s="68" t="s">
        <v>1626</v>
      </c>
    </row>
    <row r="54" spans="1:105" ht="12" customHeight="1" x14ac:dyDescent="0.25">
      <c r="A54" s="37" t="s">
        <v>160</v>
      </c>
      <c r="B54" s="228">
        <v>7.381525826726601E-2</v>
      </c>
      <c r="C54" s="228">
        <v>0.1111121182203348</v>
      </c>
      <c r="D54" s="228">
        <v>0.12031304064933671</v>
      </c>
      <c r="E54" s="228">
        <v>0.16132527409103961</v>
      </c>
      <c r="F54" s="228">
        <v>0.1323220552871969</v>
      </c>
      <c r="G54" s="228">
        <v>0.15521787370366011</v>
      </c>
      <c r="H54" s="228">
        <v>8.7218847424678961E-2</v>
      </c>
      <c r="I54" s="228">
        <v>0.13114032944925461</v>
      </c>
      <c r="J54" s="228">
        <v>0.20166528198394559</v>
      </c>
      <c r="K54" s="228">
        <v>0.1106397534349836</v>
      </c>
      <c r="L54" s="228">
        <v>5.2595499611532738E-2</v>
      </c>
      <c r="M54" s="228">
        <v>8.3643789995939605E-2</v>
      </c>
      <c r="N54" s="228">
        <v>0.18260968389715279</v>
      </c>
      <c r="O54" s="228">
        <v>0.10688956861695099</v>
      </c>
      <c r="P54" s="228">
        <v>0.19014741140253399</v>
      </c>
      <c r="Q54" s="228">
        <v>0.19124141064745159</v>
      </c>
      <c r="R54" s="228">
        <v>0.12884585565994541</v>
      </c>
      <c r="S54" s="228">
        <v>0.1124195521637838</v>
      </c>
      <c r="T54" s="228">
        <v>0.12612275642834769</v>
      </c>
      <c r="U54" s="228">
        <v>0.1129056909164321</v>
      </c>
      <c r="V54" s="228">
        <v>9.9739361846444663E-2</v>
      </c>
      <c r="W54" s="228">
        <v>0.1453698387206504</v>
      </c>
      <c r="DA54" s="69" t="s">
        <v>1627</v>
      </c>
    </row>
    <row r="55" spans="1:105" ht="12" customHeight="1" x14ac:dyDescent="0.25">
      <c r="A55" s="37" t="s">
        <v>162</v>
      </c>
      <c r="B55" s="228">
        <v>0.30869572737542927</v>
      </c>
      <c r="C55" s="228">
        <v>0.40408802121343051</v>
      </c>
      <c r="D55" s="228">
        <v>0.34543898786239502</v>
      </c>
      <c r="E55" s="228">
        <v>0.42752141402287402</v>
      </c>
      <c r="F55" s="228">
        <v>0.4113208996811627</v>
      </c>
      <c r="G55" s="228">
        <v>0.45735919291021487</v>
      </c>
      <c r="H55" s="228">
        <v>0.35287163416605932</v>
      </c>
      <c r="I55" s="228">
        <v>0.27958178026286268</v>
      </c>
      <c r="J55" s="228">
        <v>0.12653288144022409</v>
      </c>
      <c r="K55" s="228">
        <v>8.2976725626836639E-2</v>
      </c>
      <c r="L55" s="228">
        <v>6.345453038159922E-2</v>
      </c>
      <c r="M55" s="228">
        <v>6.3766684861210357E-2</v>
      </c>
      <c r="N55" s="228">
        <v>0.12595324725815299</v>
      </c>
      <c r="O55" s="228">
        <v>6.8724514585321084E-2</v>
      </c>
      <c r="P55" s="228">
        <v>0.1180701997855879</v>
      </c>
      <c r="Q55" s="228">
        <v>0.11175527143194509</v>
      </c>
      <c r="R55" s="228">
        <v>0.11560727487238549</v>
      </c>
      <c r="S55" s="228">
        <v>0.12235816843342499</v>
      </c>
      <c r="T55" s="228">
        <v>0.14601384042243079</v>
      </c>
      <c r="U55" s="228">
        <v>0.1223449038449398</v>
      </c>
      <c r="V55" s="228">
        <v>0.13521312066092281</v>
      </c>
      <c r="W55" s="228">
        <v>0.20718054936974839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0.3918825897625155</v>
      </c>
      <c r="C58" s="228">
        <v>0.30117937938069772</v>
      </c>
      <c r="D58" s="228">
        <v>0.34607910070085413</v>
      </c>
      <c r="E58" s="228">
        <v>0.35480017557969212</v>
      </c>
      <c r="F58" s="228">
        <v>0.26051185641598101</v>
      </c>
      <c r="G58" s="228">
        <v>0.44182089800847529</v>
      </c>
      <c r="H58" s="228">
        <v>0.7530443352606766</v>
      </c>
      <c r="I58" s="228">
        <v>0.78615988840063422</v>
      </c>
      <c r="J58" s="228">
        <v>0.63614161282702963</v>
      </c>
      <c r="K58" s="228">
        <v>0.8086960525518847</v>
      </c>
      <c r="L58" s="228">
        <v>0.59047516785047893</v>
      </c>
      <c r="M58" s="228">
        <v>0.64272956683308935</v>
      </c>
      <c r="N58" s="228">
        <v>0.5971037834766415</v>
      </c>
      <c r="O58" s="228">
        <v>0.56276405153300502</v>
      </c>
      <c r="P58" s="228">
        <v>0.74378298797106623</v>
      </c>
      <c r="Q58" s="228">
        <v>0.81223841495992111</v>
      </c>
      <c r="R58" s="228">
        <v>0.88517210888365916</v>
      </c>
      <c r="S58" s="228">
        <v>0.75726232688932626</v>
      </c>
      <c r="T58" s="228">
        <v>0.95297631450246478</v>
      </c>
      <c r="U58" s="228">
        <v>0.80032081437745517</v>
      </c>
      <c r="V58" s="228">
        <v>0.66886627609708249</v>
      </c>
      <c r="W58" s="228">
        <v>0.8344458628750473</v>
      </c>
      <c r="DA58" s="69" t="s">
        <v>1631</v>
      </c>
    </row>
    <row r="59" spans="1:105" ht="12" customHeight="1" x14ac:dyDescent="0.25">
      <c r="A59" s="57" t="s">
        <v>1498</v>
      </c>
      <c r="B59" s="263">
        <v>3.132867699683445</v>
      </c>
      <c r="C59" s="263">
        <v>2.9402167862430719</v>
      </c>
      <c r="D59" s="263">
        <v>3.1214066389990469</v>
      </c>
      <c r="E59" s="263">
        <v>3.4603974854503061</v>
      </c>
      <c r="F59" s="263">
        <v>2.792473177122595</v>
      </c>
      <c r="G59" s="263">
        <v>4.0339088630840054</v>
      </c>
      <c r="H59" s="263">
        <v>4.860365941213467</v>
      </c>
      <c r="I59" s="263">
        <v>4.8332320430670084</v>
      </c>
      <c r="J59" s="263">
        <v>3.9603636874859531</v>
      </c>
      <c r="K59" s="263">
        <v>4.2800663562530792</v>
      </c>
      <c r="L59" s="263">
        <v>2.9268497910036242</v>
      </c>
      <c r="M59" s="263">
        <v>3.3859988203931861</v>
      </c>
      <c r="N59" s="263">
        <v>3.6226145671067238</v>
      </c>
      <c r="O59" s="263">
        <v>3.044774676920762</v>
      </c>
      <c r="P59" s="263">
        <v>4.3974803358152679</v>
      </c>
      <c r="Q59" s="263">
        <v>4.6388462448535446</v>
      </c>
      <c r="R59" s="263">
        <v>4.7156453246313372</v>
      </c>
      <c r="S59" s="263">
        <v>4.1451507027993086</v>
      </c>
      <c r="T59" s="263">
        <v>5.2215175745164144</v>
      </c>
      <c r="U59" s="263">
        <v>4.479334944272007</v>
      </c>
      <c r="V59" s="263">
        <v>3.8612473600198411</v>
      </c>
      <c r="W59" s="263">
        <v>5.0747181362892819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7.8205284468742615</v>
      </c>
      <c r="C60" s="263">
        <f t="shared" si="1"/>
        <v>9.2639756257354158</v>
      </c>
      <c r="D60" s="263">
        <f t="shared" si="1"/>
        <v>8.719058968250966</v>
      </c>
      <c r="E60" s="263">
        <f t="shared" si="1"/>
        <v>10.453624088410029</v>
      </c>
      <c r="F60" s="263">
        <f t="shared" si="1"/>
        <v>9.1398446122836958</v>
      </c>
      <c r="G60" s="263">
        <f t="shared" si="1"/>
        <v>11.220975078015123</v>
      </c>
      <c r="H60" s="263">
        <f t="shared" si="1"/>
        <v>10.829192308451825</v>
      </c>
      <c r="I60" s="263">
        <f t="shared" si="1"/>
        <v>10.839730855151558</v>
      </c>
      <c r="J60" s="263">
        <f t="shared" si="1"/>
        <v>8.7485466907972054</v>
      </c>
      <c r="K60" s="263">
        <f t="shared" si="1"/>
        <v>7.0342048576498968</v>
      </c>
      <c r="L60" s="263">
        <f t="shared" si="1"/>
        <v>4.7861366236643459</v>
      </c>
      <c r="M60" s="263">
        <f t="shared" si="1"/>
        <v>5.4149074812656739</v>
      </c>
      <c r="N60" s="263">
        <f t="shared" si="1"/>
        <v>8.727588914883226</v>
      </c>
      <c r="O60" s="263">
        <f t="shared" si="1"/>
        <v>6.0502001541932158</v>
      </c>
      <c r="P60" s="263">
        <f t="shared" si="1"/>
        <v>9.0391556982381722</v>
      </c>
      <c r="Q60" s="263">
        <f t="shared" si="1"/>
        <v>9.3719724718112793</v>
      </c>
      <c r="R60" s="263">
        <f t="shared" si="1"/>
        <v>8.6262758087785514</v>
      </c>
      <c r="S60" s="263">
        <f t="shared" si="1"/>
        <v>7.8408632161618019</v>
      </c>
      <c r="T60" s="263">
        <f t="shared" si="1"/>
        <v>9.2328839981084148</v>
      </c>
      <c r="U60" s="263">
        <f t="shared" si="1"/>
        <v>7.7383376897847995</v>
      </c>
      <c r="V60" s="263">
        <f t="shared" si="1"/>
        <v>7.1937121492447913</v>
      </c>
      <c r="W60" s="263">
        <f t="shared" si="1"/>
        <v>9.8525982023666785</v>
      </c>
      <c r="DA60" s="70"/>
    </row>
    <row r="61" spans="1:105" ht="12" customHeight="1" x14ac:dyDescent="0.25">
      <c r="A61" s="60" t="s">
        <v>1501</v>
      </c>
      <c r="B61" s="264">
        <v>6.1319702294932759</v>
      </c>
      <c r="C61" s="264">
        <v>7.2480848043031418</v>
      </c>
      <c r="D61" s="264">
        <v>6.8530022785490576</v>
      </c>
      <c r="E61" s="264">
        <v>8.2494970629463769</v>
      </c>
      <c r="F61" s="264">
        <v>7.2362800539154541</v>
      </c>
      <c r="G61" s="264">
        <v>8.8789072287292505</v>
      </c>
      <c r="H61" s="264">
        <v>8.5504380449089084</v>
      </c>
      <c r="I61" s="264">
        <v>8.5466797365295495</v>
      </c>
      <c r="J61" s="264">
        <v>6.8862601935865833</v>
      </c>
      <c r="K61" s="264">
        <v>5.5588209671230784</v>
      </c>
      <c r="L61" s="264">
        <v>3.794462382416079</v>
      </c>
      <c r="M61" s="264">
        <v>4.2817191671513024</v>
      </c>
      <c r="N61" s="264">
        <v>6.7094634465382406</v>
      </c>
      <c r="O61" s="264">
        <v>4.6912424200249179</v>
      </c>
      <c r="P61" s="264">
        <v>7.0575846383628198</v>
      </c>
      <c r="Q61" s="264">
        <v>7.338747475166473</v>
      </c>
      <c r="R61" s="264">
        <v>6.7717075855936573</v>
      </c>
      <c r="S61" s="264">
        <v>6.1331259566618943</v>
      </c>
      <c r="T61" s="264">
        <v>7.2185837482369521</v>
      </c>
      <c r="U61" s="264">
        <v>6.0670808490491686</v>
      </c>
      <c r="V61" s="264">
        <v>5.6347875636974996</v>
      </c>
      <c r="W61" s="264">
        <v>7.7258697181201921</v>
      </c>
      <c r="DA61" s="72" t="s">
        <v>1633</v>
      </c>
    </row>
    <row r="62" spans="1:105" ht="12" customHeight="1" x14ac:dyDescent="0.25">
      <c r="A62" s="59" t="s">
        <v>30</v>
      </c>
      <c r="B62" s="232">
        <v>2.5140895176207039</v>
      </c>
      <c r="C62" s="232">
        <v>3.5328033946493509</v>
      </c>
      <c r="D62" s="232">
        <v>3.3866505535815552</v>
      </c>
      <c r="E62" s="232">
        <v>4.7908723781763589</v>
      </c>
      <c r="F62" s="232">
        <v>4.5443223106749739</v>
      </c>
      <c r="G62" s="232">
        <v>5.1902843082812407</v>
      </c>
      <c r="H62" s="232">
        <v>5.4347564869579932</v>
      </c>
      <c r="I62" s="232">
        <v>5.6300094519109321</v>
      </c>
      <c r="J62" s="232">
        <v>4.6784276948600239</v>
      </c>
      <c r="K62" s="232">
        <v>3.5019764597485179</v>
      </c>
      <c r="L62" s="232">
        <v>2.7284691168591868</v>
      </c>
      <c r="M62" s="232">
        <v>2.9502543276532891</v>
      </c>
      <c r="N62" s="232">
        <v>4.5419069109387484</v>
      </c>
      <c r="O62" s="232">
        <v>2.974881842753216</v>
      </c>
      <c r="P62" s="232">
        <v>4.4380805987345697</v>
      </c>
      <c r="Q62" s="232">
        <v>4.7163000148546654</v>
      </c>
      <c r="R62" s="232">
        <v>4.3870016742164148</v>
      </c>
      <c r="S62" s="232">
        <v>3.9228609634894869</v>
      </c>
      <c r="T62" s="232">
        <v>4.2808672485144594</v>
      </c>
      <c r="U62" s="232">
        <v>3.4192702868013289</v>
      </c>
      <c r="V62" s="232">
        <v>3.2373724592990301</v>
      </c>
      <c r="W62" s="232">
        <v>4.3012291967571512</v>
      </c>
      <c r="DA62" s="71" t="s">
        <v>1634</v>
      </c>
    </row>
    <row r="63" spans="1:105" ht="12" customHeight="1" x14ac:dyDescent="0.25">
      <c r="A63" s="59" t="s">
        <v>33</v>
      </c>
      <c r="B63" s="297">
        <v>0.18618291230188411</v>
      </c>
      <c r="C63" s="297">
        <v>0.12251874108982561</v>
      </c>
      <c r="D63" s="297">
        <v>0.10142300948263321</v>
      </c>
      <c r="E63" s="297">
        <v>9.1533850316172102E-2</v>
      </c>
      <c r="F63" s="297">
        <v>6.7607247900942913E-2</v>
      </c>
      <c r="G63" s="297">
        <v>0.13748399844896211</v>
      </c>
      <c r="H63" s="297">
        <v>9.6896289099243776E-2</v>
      </c>
      <c r="I63" s="297">
        <v>6.6427727584789834E-2</v>
      </c>
      <c r="J63" s="297">
        <v>2.309023938207596E-2</v>
      </c>
      <c r="K63" s="297">
        <v>0.1145174806939431</v>
      </c>
      <c r="L63" s="297">
        <v>6.619195993394178E-2</v>
      </c>
      <c r="M63" s="297">
        <v>7.2351912981778496E-2</v>
      </c>
      <c r="N63" s="297">
        <v>0.13054033487425329</v>
      </c>
      <c r="O63" s="297">
        <v>8.6163078213144936E-2</v>
      </c>
      <c r="P63" s="297">
        <v>0.10501822965021269</v>
      </c>
      <c r="Q63" s="297">
        <v>7.2076270139620813E-2</v>
      </c>
      <c r="R63" s="297">
        <v>0.1105617343979767</v>
      </c>
      <c r="S63" s="297">
        <v>8.2770174750533748E-2</v>
      </c>
      <c r="T63" s="297">
        <v>0.1673959995385457</v>
      </c>
      <c r="U63" s="297">
        <v>0.1148075218734791</v>
      </c>
      <c r="V63" s="297">
        <v>0.1105673792010208</v>
      </c>
      <c r="W63" s="297">
        <v>0.1338722302647069</v>
      </c>
      <c r="DA63" s="122" t="s">
        <v>1635</v>
      </c>
    </row>
    <row r="64" spans="1:105" ht="12" customHeight="1" x14ac:dyDescent="0.25">
      <c r="A64" s="59" t="s">
        <v>160</v>
      </c>
      <c r="B64" s="297">
        <v>0.50138548126825799</v>
      </c>
      <c r="C64" s="297">
        <v>0.60575019260140173</v>
      </c>
      <c r="D64" s="297">
        <v>0.71379874116971476</v>
      </c>
      <c r="E64" s="297">
        <v>0.80709586567039149</v>
      </c>
      <c r="F64" s="297">
        <v>0.57078747139874508</v>
      </c>
      <c r="G64" s="297">
        <v>0.81938983119574893</v>
      </c>
      <c r="H64" s="297">
        <v>0.5143098841764292</v>
      </c>
      <c r="I64" s="297">
        <v>0.7216678454030826</v>
      </c>
      <c r="J64" s="297">
        <v>1.1765249725191229</v>
      </c>
      <c r="K64" s="297">
        <v>0.92160536648628166</v>
      </c>
      <c r="L64" s="297">
        <v>0.34866704630864159</v>
      </c>
      <c r="M64" s="297">
        <v>0.67827523928761491</v>
      </c>
      <c r="N64" s="297">
        <v>1.144899101434057</v>
      </c>
      <c r="O64" s="297">
        <v>0.85927253865792941</v>
      </c>
      <c r="P64" s="297">
        <v>1.4492579462599851</v>
      </c>
      <c r="Q64" s="297">
        <v>1.493490481663859</v>
      </c>
      <c r="R64" s="297">
        <v>1.136352081366369</v>
      </c>
      <c r="S64" s="297">
        <v>1.03159043239782</v>
      </c>
      <c r="T64" s="297">
        <v>1.300625721148535</v>
      </c>
      <c r="U64" s="297">
        <v>1.231014061594653</v>
      </c>
      <c r="V64" s="297">
        <v>0.98435120555039646</v>
      </c>
      <c r="W64" s="297">
        <v>1.376274471139733</v>
      </c>
      <c r="DA64" s="122" t="s">
        <v>1636</v>
      </c>
    </row>
    <row r="65" spans="1:105" ht="12" customHeight="1" x14ac:dyDescent="0.25">
      <c r="A65" s="59" t="s">
        <v>70</v>
      </c>
      <c r="B65" s="297">
        <v>0.88372409060741197</v>
      </c>
      <c r="C65" s="297">
        <v>0.83679516842383783</v>
      </c>
      <c r="D65" s="297">
        <v>0.6507676310156334</v>
      </c>
      <c r="E65" s="297">
        <v>0.47235873110390719</v>
      </c>
      <c r="F65" s="297">
        <v>0.32176510269064129</v>
      </c>
      <c r="G65" s="297">
        <v>0.37517827016744892</v>
      </c>
      <c r="H65" s="297">
        <v>0.47349598119330921</v>
      </c>
      <c r="I65" s="297">
        <v>0.62687120851239997</v>
      </c>
      <c r="J65" s="297">
        <v>0.28769461168694982</v>
      </c>
      <c r="K65" s="297">
        <v>0.34609370788161248</v>
      </c>
      <c r="L65" s="297">
        <v>0.24055293134705519</v>
      </c>
      <c r="M65" s="297">
        <v>7.612950852617037E-2</v>
      </c>
      <c r="N65" s="297">
        <v>0.1213431613774007</v>
      </c>
      <c r="O65" s="297">
        <v>0.2316856655896678</v>
      </c>
      <c r="P65" s="297">
        <v>0.1868733976094594</v>
      </c>
      <c r="Q65" s="297">
        <v>0.20503138815319399</v>
      </c>
      <c r="R65" s="297">
        <v>0.14261157952002479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1637</v>
      </c>
    </row>
    <row r="66" spans="1:105" ht="12" customHeight="1" x14ac:dyDescent="0.25">
      <c r="A66" s="59" t="s">
        <v>162</v>
      </c>
      <c r="B66" s="297">
        <v>2.0465882276950169</v>
      </c>
      <c r="C66" s="297">
        <v>2.1502173075387252</v>
      </c>
      <c r="D66" s="297">
        <v>2.0003623432995221</v>
      </c>
      <c r="E66" s="297">
        <v>2.087636237679547</v>
      </c>
      <c r="F66" s="297">
        <v>1.7317979212501511</v>
      </c>
      <c r="G66" s="297">
        <v>2.35657082063585</v>
      </c>
      <c r="H66" s="297">
        <v>2.0309794034819322</v>
      </c>
      <c r="I66" s="297">
        <v>1.501703503118345</v>
      </c>
      <c r="J66" s="297">
        <v>0.72052267513841084</v>
      </c>
      <c r="K66" s="297">
        <v>0.6746279523127231</v>
      </c>
      <c r="L66" s="297">
        <v>0.41058132796725372</v>
      </c>
      <c r="M66" s="297">
        <v>0.50470817870244933</v>
      </c>
      <c r="N66" s="297">
        <v>0.77077393791378279</v>
      </c>
      <c r="O66" s="297">
        <v>0.53923929481095989</v>
      </c>
      <c r="P66" s="297">
        <v>0.87835446610859225</v>
      </c>
      <c r="Q66" s="297">
        <v>0.85184932035513361</v>
      </c>
      <c r="R66" s="297">
        <v>0.99518051609287272</v>
      </c>
      <c r="S66" s="297">
        <v>1.095904386024054</v>
      </c>
      <c r="T66" s="297">
        <v>1.469694779035412</v>
      </c>
      <c r="U66" s="297">
        <v>1.3019889787797101</v>
      </c>
      <c r="V66" s="297">
        <v>1.3024965196470539</v>
      </c>
      <c r="W66" s="297">
        <v>1.914493819958601</v>
      </c>
      <c r="DA66" s="122" t="s">
        <v>1638</v>
      </c>
    </row>
    <row r="67" spans="1:105" ht="12" customHeight="1" x14ac:dyDescent="0.25">
      <c r="A67" s="60" t="s">
        <v>1508</v>
      </c>
      <c r="B67" s="264">
        <v>1.6885582173809861</v>
      </c>
      <c r="C67" s="264">
        <v>2.0158908214322739</v>
      </c>
      <c r="D67" s="264">
        <v>1.866056689701908</v>
      </c>
      <c r="E67" s="264">
        <v>2.2041270254636518</v>
      </c>
      <c r="F67" s="264">
        <v>1.903564558368241</v>
      </c>
      <c r="G67" s="264">
        <v>2.3420678492858729</v>
      </c>
      <c r="H67" s="264">
        <v>2.2787542635429161</v>
      </c>
      <c r="I67" s="264">
        <v>2.2930511186220079</v>
      </c>
      <c r="J67" s="264">
        <v>1.8622864972106219</v>
      </c>
      <c r="K67" s="264">
        <v>1.475383890526818</v>
      </c>
      <c r="L67" s="264">
        <v>0.99167424124826642</v>
      </c>
      <c r="M67" s="264">
        <v>1.133188314114371</v>
      </c>
      <c r="N67" s="264">
        <v>2.018125468344985</v>
      </c>
      <c r="O67" s="264">
        <v>1.3589577341682979</v>
      </c>
      <c r="P67" s="264">
        <v>1.981571059875352</v>
      </c>
      <c r="Q67" s="264">
        <v>2.0332249966448059</v>
      </c>
      <c r="R67" s="264">
        <v>1.8545682231848939</v>
      </c>
      <c r="S67" s="264">
        <v>1.7077372594999081</v>
      </c>
      <c r="T67" s="264">
        <v>2.0143002498714631</v>
      </c>
      <c r="U67" s="264">
        <v>1.671256840735631</v>
      </c>
      <c r="V67" s="264">
        <v>1.558924585547292</v>
      </c>
      <c r="W67" s="264">
        <v>2.126728484246486</v>
      </c>
      <c r="DA67" s="72" t="s">
        <v>1639</v>
      </c>
    </row>
    <row r="68" spans="1:105" ht="12" customHeight="1" x14ac:dyDescent="0.25">
      <c r="A68" s="147" t="s">
        <v>30</v>
      </c>
      <c r="B68" s="231">
        <v>0.26725005472984231</v>
      </c>
      <c r="C68" s="231">
        <v>0.34542845807685651</v>
      </c>
      <c r="D68" s="231">
        <v>0.35481043842894688</v>
      </c>
      <c r="E68" s="231">
        <v>0.54795240801303569</v>
      </c>
      <c r="F68" s="231">
        <v>0.5477023645525857</v>
      </c>
      <c r="G68" s="231">
        <v>0.60409727759968024</v>
      </c>
      <c r="H68" s="231">
        <v>0.60317530859805513</v>
      </c>
      <c r="I68" s="231">
        <v>0.62771331456857138</v>
      </c>
      <c r="J68" s="231">
        <v>0.49704976301303833</v>
      </c>
      <c r="K68" s="231">
        <v>0.41042675753100372</v>
      </c>
      <c r="L68" s="231">
        <v>0.39740445932906843</v>
      </c>
      <c r="M68" s="231">
        <v>0.4009573091450131</v>
      </c>
      <c r="N68" s="231">
        <v>0.4220029909804936</v>
      </c>
      <c r="O68" s="231">
        <v>0.24672935961139961</v>
      </c>
      <c r="P68" s="231">
        <v>0.41210959864721203</v>
      </c>
      <c r="Q68" s="231">
        <v>0.40378791305726308</v>
      </c>
      <c r="R68" s="231">
        <v>0.36633442493507201</v>
      </c>
      <c r="S68" s="231">
        <v>0.29620417049808978</v>
      </c>
      <c r="T68" s="231">
        <v>0.34354603922570992</v>
      </c>
      <c r="U68" s="231">
        <v>0.27162672648918701</v>
      </c>
      <c r="V68" s="231">
        <v>0.25135220081900311</v>
      </c>
      <c r="W68" s="231">
        <v>0.35619947312488182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1.998868995240188E-2</v>
      </c>
      <c r="C70" s="231">
        <v>1.209897606053356E-2</v>
      </c>
      <c r="D70" s="231">
        <v>1.0731735024789449E-2</v>
      </c>
      <c r="E70" s="231">
        <v>1.057346703484283E-2</v>
      </c>
      <c r="F70" s="231">
        <v>8.2295519947849834E-3</v>
      </c>
      <c r="G70" s="231">
        <v>1.616126426184351E-2</v>
      </c>
      <c r="H70" s="231">
        <v>1.086120615770326E-2</v>
      </c>
      <c r="I70" s="231">
        <v>7.4801285146407978E-3</v>
      </c>
      <c r="J70" s="231">
        <v>2.47762646524079E-3</v>
      </c>
      <c r="K70" s="231">
        <v>1.3555067238958029E-2</v>
      </c>
      <c r="L70" s="231">
        <v>9.7370271528275012E-3</v>
      </c>
      <c r="M70" s="231">
        <v>9.9310723025061286E-3</v>
      </c>
      <c r="N70" s="231">
        <v>1.224981329414372E-2</v>
      </c>
      <c r="O70" s="231">
        <v>7.2173831816422663E-3</v>
      </c>
      <c r="P70" s="231">
        <v>9.8489443736713648E-3</v>
      </c>
      <c r="Q70" s="231">
        <v>6.2323472343648791E-3</v>
      </c>
      <c r="R70" s="231">
        <v>9.3244284623017568E-3</v>
      </c>
      <c r="S70" s="231">
        <v>6.312037524220126E-3</v>
      </c>
      <c r="T70" s="231">
        <v>1.3567683598798969E-2</v>
      </c>
      <c r="U70" s="231">
        <v>9.2112136778417422E-3</v>
      </c>
      <c r="V70" s="231">
        <v>8.6701075888765706E-3</v>
      </c>
      <c r="W70" s="231">
        <v>1.1196921488999071E-2</v>
      </c>
      <c r="DA70" s="73" t="s">
        <v>1642</v>
      </c>
    </row>
    <row r="71" spans="1:105" ht="12" customHeight="1" x14ac:dyDescent="0.25">
      <c r="A71" s="147" t="s">
        <v>160</v>
      </c>
      <c r="B71" s="231">
        <v>5.4852651958172648E-2</v>
      </c>
      <c r="C71" s="231">
        <v>6.0956639373409213E-2</v>
      </c>
      <c r="D71" s="231">
        <v>7.6964524185763439E-2</v>
      </c>
      <c r="E71" s="231">
        <v>9.5004061092912914E-2</v>
      </c>
      <c r="F71" s="231">
        <v>7.0800892293663806E-2</v>
      </c>
      <c r="G71" s="231">
        <v>9.8151086286620365E-2</v>
      </c>
      <c r="H71" s="231">
        <v>5.8745843792724788E-2</v>
      </c>
      <c r="I71" s="231">
        <v>8.2809160497373413E-2</v>
      </c>
      <c r="J71" s="231">
        <v>0.1286441106346769</v>
      </c>
      <c r="K71" s="231">
        <v>0.1111619736588471</v>
      </c>
      <c r="L71" s="231">
        <v>5.2265295019658778E-2</v>
      </c>
      <c r="M71" s="231">
        <v>9.4870994192036318E-2</v>
      </c>
      <c r="N71" s="231">
        <v>0.1094796309057908</v>
      </c>
      <c r="O71" s="231">
        <v>7.334505741459256E-2</v>
      </c>
      <c r="P71" s="231">
        <v>0.13850072445489919</v>
      </c>
      <c r="Q71" s="231">
        <v>0.13159614277840989</v>
      </c>
      <c r="R71" s="231">
        <v>9.7658860659302571E-2</v>
      </c>
      <c r="S71" s="231">
        <v>8.016492093444097E-2</v>
      </c>
      <c r="T71" s="231">
        <v>0.1074222720387249</v>
      </c>
      <c r="U71" s="231">
        <v>0.10064469570046281</v>
      </c>
      <c r="V71" s="231">
        <v>7.8655466611558922E-2</v>
      </c>
      <c r="W71" s="231">
        <v>0.1172990653324274</v>
      </c>
      <c r="DA71" s="73" t="s">
        <v>1643</v>
      </c>
    </row>
    <row r="72" spans="1:105" ht="12" customHeight="1" x14ac:dyDescent="0.25">
      <c r="A72" s="147" t="s">
        <v>70</v>
      </c>
      <c r="B72" s="231">
        <v>9.3730289698716551E-2</v>
      </c>
      <c r="C72" s="231">
        <v>8.1636430752122333E-2</v>
      </c>
      <c r="D72" s="231">
        <v>6.8026502685090209E-2</v>
      </c>
      <c r="E72" s="231">
        <v>5.3904669132596943E-2</v>
      </c>
      <c r="F72" s="231">
        <v>3.8693732903774043E-2</v>
      </c>
      <c r="G72" s="231">
        <v>4.3569202140037573E-2</v>
      </c>
      <c r="H72" s="231">
        <v>5.2433151568991858E-2</v>
      </c>
      <c r="I72" s="231">
        <v>6.9735952950901473E-2</v>
      </c>
      <c r="J72" s="231">
        <v>3.0497053161040798E-2</v>
      </c>
      <c r="K72" s="231">
        <v>4.0470852016705597E-2</v>
      </c>
      <c r="L72" s="231">
        <v>3.4958319462850232E-2</v>
      </c>
      <c r="M72" s="231">
        <v>1.0323284693129511E-2</v>
      </c>
      <c r="N72" s="231">
        <v>1.1249126623681511E-2</v>
      </c>
      <c r="O72" s="231">
        <v>1.917239972327435E-2</v>
      </c>
      <c r="P72" s="231">
        <v>1.7313753349259969E-2</v>
      </c>
      <c r="Q72" s="231">
        <v>1.751452818572528E-2</v>
      </c>
      <c r="R72" s="231">
        <v>1.188203757179159E-2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1644</v>
      </c>
    </row>
    <row r="73" spans="1:105" ht="12" customHeight="1" x14ac:dyDescent="0.25">
      <c r="A73" s="147" t="s">
        <v>34</v>
      </c>
      <c r="B73" s="231">
        <v>1.033541658136055</v>
      </c>
      <c r="C73" s="231">
        <v>1.3039420797449499</v>
      </c>
      <c r="D73" s="231">
        <v>1.1443703581929581</v>
      </c>
      <c r="E73" s="231">
        <v>1.256119954772601</v>
      </c>
      <c r="F73" s="231">
        <v>1.0278398155673509</v>
      </c>
      <c r="G73" s="231">
        <v>1.3037392658889111</v>
      </c>
      <c r="H73" s="231">
        <v>1.3264310639239389</v>
      </c>
      <c r="I73" s="231">
        <v>1.33661870629824</v>
      </c>
      <c r="J73" s="231">
        <v>1.0776826994037469</v>
      </c>
      <c r="K73" s="231">
        <v>0.65068774388359885</v>
      </c>
      <c r="L73" s="231">
        <v>0.33037556189057382</v>
      </c>
      <c r="M73" s="231">
        <v>0.3575239486339048</v>
      </c>
      <c r="N73" s="231">
        <v>0.86505968630380725</v>
      </c>
      <c r="O73" s="231">
        <v>0.53647329536409905</v>
      </c>
      <c r="P73" s="231">
        <v>0.79187211431383075</v>
      </c>
      <c r="Q73" s="231">
        <v>0.84931306687178676</v>
      </c>
      <c r="R73" s="231">
        <v>0.78873150798375868</v>
      </c>
      <c r="S73" s="231">
        <v>0.69323922590190512</v>
      </c>
      <c r="T73" s="231">
        <v>0.83355507061658607</v>
      </c>
      <c r="U73" s="231">
        <v>0.68103752988332655</v>
      </c>
      <c r="V73" s="231">
        <v>0.62790406281284372</v>
      </c>
      <c r="W73" s="231">
        <v>0.85992098145663987</v>
      </c>
      <c r="DA73" s="73" t="s">
        <v>1645</v>
      </c>
    </row>
    <row r="74" spans="1:105" ht="12" customHeight="1" x14ac:dyDescent="0.25">
      <c r="A74" s="147" t="s">
        <v>162</v>
      </c>
      <c r="B74" s="231">
        <v>0.21919487290579789</v>
      </c>
      <c r="C74" s="231">
        <v>0.21182823742440199</v>
      </c>
      <c r="D74" s="231">
        <v>0.21115313118436049</v>
      </c>
      <c r="E74" s="231">
        <v>0.24057246541766331</v>
      </c>
      <c r="F74" s="231">
        <v>0.21029820105608221</v>
      </c>
      <c r="G74" s="231">
        <v>0.27634975310878063</v>
      </c>
      <c r="H74" s="231">
        <v>0.2271076895015017</v>
      </c>
      <c r="I74" s="231">
        <v>0.1686938557922813</v>
      </c>
      <c r="J74" s="231">
        <v>7.7127713450779109E-2</v>
      </c>
      <c r="K74" s="231">
        <v>7.9661711007665753E-2</v>
      </c>
      <c r="L74" s="231">
        <v>6.0252593179369512E-2</v>
      </c>
      <c r="M74" s="231">
        <v>6.9110156340325621E-2</v>
      </c>
      <c r="N74" s="231">
        <v>7.2155123777145225E-2</v>
      </c>
      <c r="O74" s="231">
        <v>4.5060447139689097E-2</v>
      </c>
      <c r="P74" s="231">
        <v>8.217698685247353E-2</v>
      </c>
      <c r="Q74" s="231">
        <v>7.3481417659801568E-2</v>
      </c>
      <c r="R74" s="231">
        <v>8.3728758307177659E-2</v>
      </c>
      <c r="S74" s="231">
        <v>8.337268201572455E-2</v>
      </c>
      <c r="T74" s="231">
        <v>0.11883467730948261</v>
      </c>
      <c r="U74" s="231">
        <v>0.1042099601364145</v>
      </c>
      <c r="V74" s="231">
        <v>0.1018895045087527</v>
      </c>
      <c r="W74" s="231">
        <v>0.15974140895974209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4.8807531082099162E-2</v>
      </c>
      <c r="K76" s="231">
        <v>0.16941978519003839</v>
      </c>
      <c r="L76" s="231">
        <v>0.10668098521391819</v>
      </c>
      <c r="M76" s="231">
        <v>0.1904715488074552</v>
      </c>
      <c r="N76" s="231">
        <v>0.52592909645992314</v>
      </c>
      <c r="O76" s="231">
        <v>0.43095979173360133</v>
      </c>
      <c r="P76" s="231">
        <v>0.52974893788400568</v>
      </c>
      <c r="Q76" s="231">
        <v>0.55129958085745434</v>
      </c>
      <c r="R76" s="231">
        <v>0.49690820526548979</v>
      </c>
      <c r="S76" s="231">
        <v>0.54844422262552772</v>
      </c>
      <c r="T76" s="231">
        <v>0.59737450708216067</v>
      </c>
      <c r="U76" s="231">
        <v>0.50452671484839828</v>
      </c>
      <c r="V76" s="231">
        <v>0.49045324320625677</v>
      </c>
      <c r="W76" s="231">
        <v>0.6223706338837961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51.971044309101352</v>
      </c>
      <c r="C79" s="263">
        <f t="shared" si="2"/>
        <v>61.411035927326679</v>
      </c>
      <c r="D79" s="263">
        <f t="shared" si="2"/>
        <v>57.416784537482279</v>
      </c>
      <c r="E79" s="263">
        <f t="shared" si="2"/>
        <v>68.227849172943607</v>
      </c>
      <c r="F79" s="263">
        <f t="shared" si="2"/>
        <v>59.08037628815265</v>
      </c>
      <c r="G79" s="263">
        <f t="shared" si="2"/>
        <v>72.935212761722482</v>
      </c>
      <c r="H79" s="263">
        <f t="shared" si="2"/>
        <v>72.143394603152103</v>
      </c>
      <c r="I79" s="263">
        <f t="shared" si="2"/>
        <v>72.774675746849937</v>
      </c>
      <c r="J79" s="263">
        <f t="shared" si="2"/>
        <v>59.352597952369912</v>
      </c>
      <c r="K79" s="263">
        <f t="shared" si="2"/>
        <v>48.754893205545237</v>
      </c>
      <c r="L79" s="263">
        <f t="shared" si="2"/>
        <v>33.404952535248206</v>
      </c>
      <c r="M79" s="263">
        <f t="shared" si="2"/>
        <v>38.167498043649815</v>
      </c>
      <c r="N79" s="263">
        <f t="shared" si="2"/>
        <v>64.674535256680898</v>
      </c>
      <c r="O79" s="263">
        <f t="shared" si="2"/>
        <v>44.297555270393339</v>
      </c>
      <c r="P79" s="263">
        <f t="shared" si="2"/>
        <v>64.423566481489345</v>
      </c>
      <c r="Q79" s="263">
        <f t="shared" si="2"/>
        <v>66.195672520847253</v>
      </c>
      <c r="R79" s="263">
        <f t="shared" si="2"/>
        <v>60.828956308213165</v>
      </c>
      <c r="S79" s="263">
        <f t="shared" si="2"/>
        <v>55.895089611930722</v>
      </c>
      <c r="T79" s="263">
        <f t="shared" si="2"/>
        <v>66.038158711193276</v>
      </c>
      <c r="U79" s="263">
        <f t="shared" si="2"/>
        <v>54.90009227047485</v>
      </c>
      <c r="V79" s="263">
        <f t="shared" si="2"/>
        <v>50.92015083273521</v>
      </c>
      <c r="W79" s="263">
        <f t="shared" si="2"/>
        <v>69.145985547578036</v>
      </c>
      <c r="DA79" s="70"/>
    </row>
    <row r="80" spans="1:105" ht="12" customHeight="1" x14ac:dyDescent="0.25">
      <c r="A80" s="60" t="s">
        <v>1523</v>
      </c>
      <c r="B80" s="264">
        <v>48.607243068542523</v>
      </c>
      <c r="C80" s="264">
        <v>58.254086505531532</v>
      </c>
      <c r="D80" s="264">
        <v>54.065289188472008</v>
      </c>
      <c r="E80" s="264">
        <v>64.512374894996739</v>
      </c>
      <c r="F80" s="264">
        <v>56.082061122025017</v>
      </c>
      <c r="G80" s="264">
        <v>68.603951776997746</v>
      </c>
      <c r="H80" s="264">
        <v>66.924755787259642</v>
      </c>
      <c r="I80" s="264">
        <v>67.585170954157846</v>
      </c>
      <c r="J80" s="264">
        <v>55.100303389667673</v>
      </c>
      <c r="K80" s="264">
        <v>44.159329683889673</v>
      </c>
      <c r="L80" s="264">
        <v>30.262355431992891</v>
      </c>
      <c r="M80" s="264">
        <v>34.531906590579453</v>
      </c>
      <c r="N80" s="264">
        <v>60.784886365305319</v>
      </c>
      <c r="O80" s="264">
        <v>41.028340666634918</v>
      </c>
      <c r="P80" s="264">
        <v>59.701934026201457</v>
      </c>
      <c r="Q80" s="264">
        <v>61.214882315510224</v>
      </c>
      <c r="R80" s="264">
        <v>55.765705921153049</v>
      </c>
      <c r="S80" s="264">
        <v>51.444386801279471</v>
      </c>
      <c r="T80" s="264">
        <v>60.428053209126389</v>
      </c>
      <c r="U80" s="264">
        <v>50.090571445850443</v>
      </c>
      <c r="V80" s="264">
        <v>46.77427877402949</v>
      </c>
      <c r="W80" s="264">
        <v>63.671929782370917</v>
      </c>
      <c r="DA80" s="72" t="s">
        <v>1651</v>
      </c>
    </row>
    <row r="81" spans="1:105" ht="12" customHeight="1" x14ac:dyDescent="0.25">
      <c r="A81" s="59" t="s">
        <v>30</v>
      </c>
      <c r="B81" s="232">
        <v>8.8927985208076095</v>
      </c>
      <c r="C81" s="232">
        <v>11.49420038149654</v>
      </c>
      <c r="D81" s="232">
        <v>11.806387636543709</v>
      </c>
      <c r="E81" s="232">
        <v>18.233224941252629</v>
      </c>
      <c r="F81" s="232">
        <v>18.224904695565591</v>
      </c>
      <c r="G81" s="232">
        <v>20.10145660060914</v>
      </c>
      <c r="H81" s="232">
        <v>20.070777899412342</v>
      </c>
      <c r="I81" s="232">
        <v>20.887284909743009</v>
      </c>
      <c r="J81" s="232">
        <v>16.539429343647381</v>
      </c>
      <c r="K81" s="232">
        <v>13.65703167380499</v>
      </c>
      <c r="L81" s="232">
        <v>13.22371212105598</v>
      </c>
      <c r="M81" s="232">
        <v>13.341933902599941</v>
      </c>
      <c r="N81" s="232">
        <v>14.042233135410729</v>
      </c>
      <c r="O81" s="232">
        <v>8.2099683250207356</v>
      </c>
      <c r="P81" s="232">
        <v>13.71302854536447</v>
      </c>
      <c r="Q81" s="232">
        <v>13.436122808601461</v>
      </c>
      <c r="R81" s="232">
        <v>12.189850570757409</v>
      </c>
      <c r="S81" s="232">
        <v>9.8562524596120262</v>
      </c>
      <c r="T81" s="232">
        <v>11.43156252126508</v>
      </c>
      <c r="U81" s="232">
        <v>9.0384331407402634</v>
      </c>
      <c r="V81" s="232">
        <v>8.3637942821172189</v>
      </c>
      <c r="W81" s="232">
        <v>11.85260804125736</v>
      </c>
      <c r="DA81" s="71" t="s">
        <v>1652</v>
      </c>
    </row>
    <row r="82" spans="1:105" ht="12" customHeight="1" x14ac:dyDescent="0.25">
      <c r="A82" s="59" t="s">
        <v>33</v>
      </c>
      <c r="B82" s="297">
        <v>0.545267788177075</v>
      </c>
      <c r="C82" s="297">
        <v>0.33004573743672411</v>
      </c>
      <c r="D82" s="297">
        <v>0.29274902128171948</v>
      </c>
      <c r="E82" s="297">
        <v>0.28843165796161579</v>
      </c>
      <c r="F82" s="297">
        <v>0.2244924316986287</v>
      </c>
      <c r="G82" s="297">
        <v>0.44086014837314169</v>
      </c>
      <c r="H82" s="297">
        <v>0.29628084044769792</v>
      </c>
      <c r="I82" s="297">
        <v>0.20404904674447441</v>
      </c>
      <c r="J82" s="297">
        <v>6.7586715580052095E-2</v>
      </c>
      <c r="K82" s="297">
        <v>0.36976618025385127</v>
      </c>
      <c r="L82" s="297">
        <v>0.2656145686228128</v>
      </c>
      <c r="M82" s="297">
        <v>0.27090789048751251</v>
      </c>
      <c r="N82" s="297">
        <v>0.3341603985246297</v>
      </c>
      <c r="O82" s="297">
        <v>0.1968816652442805</v>
      </c>
      <c r="P82" s="297">
        <v>0.2686675378576035</v>
      </c>
      <c r="Q82" s="297">
        <v>0.17001105123576671</v>
      </c>
      <c r="R82" s="297">
        <v>0.25435936500899631</v>
      </c>
      <c r="S82" s="297">
        <v>0.1721849079613465</v>
      </c>
      <c r="T82" s="297">
        <v>0.3701103396080509</v>
      </c>
      <c r="U82" s="297">
        <v>0.2512709997755338</v>
      </c>
      <c r="V82" s="297">
        <v>0.23651026653079549</v>
      </c>
      <c r="W82" s="297">
        <v>0.30543875707898788</v>
      </c>
      <c r="DA82" s="122" t="s">
        <v>1653</v>
      </c>
    </row>
    <row r="83" spans="1:105" ht="12" customHeight="1" x14ac:dyDescent="0.25">
      <c r="A83" s="59" t="s">
        <v>160</v>
      </c>
      <c r="B83" s="297">
        <v>1.5462534121485161</v>
      </c>
      <c r="C83" s="297">
        <v>1.718320049431947</v>
      </c>
      <c r="D83" s="297">
        <v>2.1695698181989651</v>
      </c>
      <c r="E83" s="297">
        <v>2.6780902725523661</v>
      </c>
      <c r="F83" s="297">
        <v>1.995821849702311</v>
      </c>
      <c r="G83" s="297">
        <v>2.7668024545558549</v>
      </c>
      <c r="H83" s="297">
        <v>1.6559994489110661</v>
      </c>
      <c r="I83" s="297">
        <v>2.334325550455727</v>
      </c>
      <c r="J83" s="297">
        <v>3.6263769921892228</v>
      </c>
      <c r="K83" s="297">
        <v>3.133569206502993</v>
      </c>
      <c r="L83" s="297">
        <v>1.473317841090368</v>
      </c>
      <c r="M83" s="297">
        <v>2.6743392205579908</v>
      </c>
      <c r="N83" s="297">
        <v>3.0861452784074039</v>
      </c>
      <c r="O83" s="297">
        <v>2.067539877160768</v>
      </c>
      <c r="P83" s="297">
        <v>3.9042272365743189</v>
      </c>
      <c r="Q83" s="297">
        <v>3.7095924724270799</v>
      </c>
      <c r="R83" s="297">
        <v>2.7529269986094889</v>
      </c>
      <c r="S83" s="297">
        <v>2.2597865026474251</v>
      </c>
      <c r="T83" s="297">
        <v>3.02814993899081</v>
      </c>
      <c r="U83" s="297">
        <v>2.8370953561216661</v>
      </c>
      <c r="V83" s="297">
        <v>2.2172361643516849</v>
      </c>
      <c r="W83" s="297">
        <v>3.3065690269707031</v>
      </c>
      <c r="DA83" s="122" t="s">
        <v>1654</v>
      </c>
    </row>
    <row r="84" spans="1:105" ht="12" customHeight="1" x14ac:dyDescent="0.25">
      <c r="A84" s="59" t="s">
        <v>70</v>
      </c>
      <c r="B84" s="297">
        <v>2.711429315119783</v>
      </c>
      <c r="C84" s="297">
        <v>2.361578228708725</v>
      </c>
      <c r="D84" s="297">
        <v>1.967870302954519</v>
      </c>
      <c r="E84" s="297">
        <v>1.5593539780764929</v>
      </c>
      <c r="F84" s="297">
        <v>1.1193320968487781</v>
      </c>
      <c r="G84" s="297">
        <v>1.2603696446325521</v>
      </c>
      <c r="H84" s="297">
        <v>1.516785925929236</v>
      </c>
      <c r="I84" s="297">
        <v>2.01732127102854</v>
      </c>
      <c r="J84" s="297">
        <v>0.8822185894379535</v>
      </c>
      <c r="K84" s="297">
        <v>1.170740588967504</v>
      </c>
      <c r="L84" s="297">
        <v>1.011274076966739</v>
      </c>
      <c r="M84" s="297">
        <v>0.2986319239517079</v>
      </c>
      <c r="N84" s="297">
        <v>0.3254146743276537</v>
      </c>
      <c r="O84" s="297">
        <v>0.55461907583960357</v>
      </c>
      <c r="P84" s="297">
        <v>0.50085216355177475</v>
      </c>
      <c r="Q84" s="297">
        <v>0.50666017693869903</v>
      </c>
      <c r="R84" s="297">
        <v>0.34372351882266261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1655</v>
      </c>
    </row>
    <row r="85" spans="1:105" ht="12" customHeight="1" x14ac:dyDescent="0.25">
      <c r="A85" s="59" t="s">
        <v>34</v>
      </c>
      <c r="B85" s="297">
        <v>29.16933214210524</v>
      </c>
      <c r="C85" s="297">
        <v>36.800761071152692</v>
      </c>
      <c r="D85" s="297">
        <v>32.297216864882436</v>
      </c>
      <c r="E85" s="297">
        <v>35.451091770376323</v>
      </c>
      <c r="F85" s="297">
        <v>29.008410771980209</v>
      </c>
      <c r="G85" s="297">
        <v>36.795037117325322</v>
      </c>
      <c r="H85" s="297">
        <v>37.435460837622202</v>
      </c>
      <c r="I85" s="297">
        <v>37.722983572503438</v>
      </c>
      <c r="J85" s="297">
        <v>30.415111336102811</v>
      </c>
      <c r="K85" s="297">
        <v>18.364162462853791</v>
      </c>
      <c r="L85" s="297">
        <v>9.3240890878074403</v>
      </c>
      <c r="M85" s="297">
        <v>10.090289756938381</v>
      </c>
      <c r="N85" s="297">
        <v>24.41431664984658</v>
      </c>
      <c r="O85" s="297">
        <v>15.14072279008726</v>
      </c>
      <c r="P85" s="297">
        <v>22.34876604601321</v>
      </c>
      <c r="Q85" s="297">
        <v>23.969904594742498</v>
      </c>
      <c r="R85" s="297">
        <v>22.26012966793564</v>
      </c>
      <c r="S85" s="297">
        <v>19.565080009195601</v>
      </c>
      <c r="T85" s="297">
        <v>23.525171455014991</v>
      </c>
      <c r="U85" s="297">
        <v>19.220715250348039</v>
      </c>
      <c r="V85" s="297">
        <v>17.72114555556125</v>
      </c>
      <c r="W85" s="297">
        <v>24.269288544508662</v>
      </c>
      <c r="DA85" s="122" t="s">
        <v>1656</v>
      </c>
    </row>
    <row r="86" spans="1:105" ht="12" customHeight="1" x14ac:dyDescent="0.25">
      <c r="A86" s="59" t="s">
        <v>162</v>
      </c>
      <c r="B86" s="297">
        <v>5.7421618901842919</v>
      </c>
      <c r="C86" s="297">
        <v>5.5491810373048986</v>
      </c>
      <c r="D86" s="297">
        <v>5.531495544610654</v>
      </c>
      <c r="E86" s="297">
        <v>6.302182274777306</v>
      </c>
      <c r="F86" s="297">
        <v>5.5090992762295006</v>
      </c>
      <c r="G86" s="297">
        <v>7.2394258115017491</v>
      </c>
      <c r="H86" s="297">
        <v>5.949450834937096</v>
      </c>
      <c r="I86" s="297">
        <v>4.4192066036826523</v>
      </c>
      <c r="J86" s="297">
        <v>2.0204843798716592</v>
      </c>
      <c r="K86" s="297">
        <v>2.0868665174101948</v>
      </c>
      <c r="L86" s="297">
        <v>1.5784134900274041</v>
      </c>
      <c r="M86" s="297">
        <v>1.8104515890417039</v>
      </c>
      <c r="N86" s="297">
        <v>1.89021940359306</v>
      </c>
      <c r="O86" s="297">
        <v>1.1804308143255959</v>
      </c>
      <c r="P86" s="297">
        <v>2.1527582096194529</v>
      </c>
      <c r="Q86" s="297">
        <v>1.9249638028904239</v>
      </c>
      <c r="R86" s="297">
        <v>2.1934093562058412</v>
      </c>
      <c r="S86" s="297">
        <v>2.1840813656206808</v>
      </c>
      <c r="T86" s="297">
        <v>3.1130653113958369</v>
      </c>
      <c r="U86" s="297">
        <v>2.729947346579181</v>
      </c>
      <c r="V86" s="297">
        <v>2.669159282988161</v>
      </c>
      <c r="W86" s="297">
        <v>4.1846828744355706</v>
      </c>
      <c r="DA86" s="122" t="s">
        <v>1657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1.549096032838589</v>
      </c>
      <c r="K87" s="297">
        <v>5.3771930540963364</v>
      </c>
      <c r="L87" s="297">
        <v>3.3859342464221491</v>
      </c>
      <c r="M87" s="297">
        <v>6.0453523070022159</v>
      </c>
      <c r="N87" s="297">
        <v>16.69239682519526</v>
      </c>
      <c r="O87" s="297">
        <v>13.67817811895668</v>
      </c>
      <c r="P87" s="297">
        <v>16.813634287220641</v>
      </c>
      <c r="Q87" s="297">
        <v>17.49762740867428</v>
      </c>
      <c r="R87" s="297">
        <v>15.771306443813</v>
      </c>
      <c r="S87" s="297">
        <v>17.407001556242399</v>
      </c>
      <c r="T87" s="297">
        <v>18.959993642851622</v>
      </c>
      <c r="U87" s="297">
        <v>16.01310935228576</v>
      </c>
      <c r="V87" s="297">
        <v>15.56643322248039</v>
      </c>
      <c r="W87" s="297">
        <v>19.753342538119639</v>
      </c>
      <c r="DA87" s="122" t="s">
        <v>1658</v>
      </c>
    </row>
    <row r="88" spans="1:105" ht="12" customHeight="1" x14ac:dyDescent="0.25">
      <c r="A88" s="60" t="s">
        <v>1532</v>
      </c>
      <c r="B88" s="264">
        <v>3.3638012405588311</v>
      </c>
      <c r="C88" s="264">
        <v>3.1569494217951481</v>
      </c>
      <c r="D88" s="264">
        <v>3.3514953490102681</v>
      </c>
      <c r="E88" s="264">
        <v>3.7154742779468641</v>
      </c>
      <c r="F88" s="264">
        <v>2.9983151661276288</v>
      </c>
      <c r="G88" s="264">
        <v>4.331260984724735</v>
      </c>
      <c r="H88" s="264">
        <v>5.2186388158924588</v>
      </c>
      <c r="I88" s="264">
        <v>5.1895047926920954</v>
      </c>
      <c r="J88" s="264">
        <v>4.2522945627022404</v>
      </c>
      <c r="K88" s="264">
        <v>4.5955635216555644</v>
      </c>
      <c r="L88" s="264">
        <v>3.1425971032553179</v>
      </c>
      <c r="M88" s="264">
        <v>3.6355914530703628</v>
      </c>
      <c r="N88" s="264">
        <v>3.8896488913755851</v>
      </c>
      <c r="O88" s="264">
        <v>3.2692146037584222</v>
      </c>
      <c r="P88" s="264">
        <v>4.7216324552878879</v>
      </c>
      <c r="Q88" s="264">
        <v>4.9807902053370237</v>
      </c>
      <c r="R88" s="264">
        <v>5.0632503870601173</v>
      </c>
      <c r="S88" s="264">
        <v>4.450702810651249</v>
      </c>
      <c r="T88" s="264">
        <v>5.6101055020668866</v>
      </c>
      <c r="U88" s="264">
        <v>4.8095208246244079</v>
      </c>
      <c r="V88" s="264">
        <v>4.1458720587057174</v>
      </c>
      <c r="W88" s="264">
        <v>5.474055765207118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6.6039396055169561</v>
      </c>
      <c r="C89" s="263">
        <f t="shared" si="3"/>
        <v>7.0401723180666052</v>
      </c>
      <c r="D89" s="263">
        <f t="shared" si="3"/>
        <v>6.9991801784404837</v>
      </c>
      <c r="E89" s="263">
        <f t="shared" si="3"/>
        <v>8.1272464579505481</v>
      </c>
      <c r="F89" s="263">
        <f t="shared" si="3"/>
        <v>6.8852067154910745</v>
      </c>
      <c r="G89" s="263">
        <f t="shared" si="3"/>
        <v>9.0580022991593943</v>
      </c>
      <c r="H89" s="263">
        <f t="shared" si="3"/>
        <v>9.7023128048990372</v>
      </c>
      <c r="I89" s="263">
        <f t="shared" si="3"/>
        <v>9.6729554347186966</v>
      </c>
      <c r="J89" s="263">
        <f t="shared" si="3"/>
        <v>7.8600940965724782</v>
      </c>
      <c r="K89" s="263">
        <f t="shared" si="3"/>
        <v>7.4321855843652562</v>
      </c>
      <c r="L89" s="263">
        <f t="shared" si="3"/>
        <v>5.0785127867578215</v>
      </c>
      <c r="M89" s="263">
        <f t="shared" si="3"/>
        <v>5.8142797637285693</v>
      </c>
      <c r="N89" s="263">
        <f t="shared" si="3"/>
        <v>7.421324728781145</v>
      </c>
      <c r="O89" s="263">
        <f t="shared" si="3"/>
        <v>5.7027742825223049</v>
      </c>
      <c r="P89" s="263">
        <f t="shared" si="3"/>
        <v>8.3955224708228755</v>
      </c>
      <c r="Q89" s="263">
        <f t="shared" si="3"/>
        <v>8.7964160252268684</v>
      </c>
      <c r="R89" s="263">
        <f t="shared" si="3"/>
        <v>8.5536316922202325</v>
      </c>
      <c r="S89" s="263">
        <f t="shared" si="3"/>
        <v>7.6207303338878223</v>
      </c>
      <c r="T89" s="263">
        <f t="shared" si="3"/>
        <v>9.3169734942691349</v>
      </c>
      <c r="U89" s="263">
        <f t="shared" si="3"/>
        <v>7.9189304123193072</v>
      </c>
      <c r="V89" s="263">
        <f t="shared" si="3"/>
        <v>7.0546252442095643</v>
      </c>
      <c r="W89" s="263">
        <f t="shared" si="3"/>
        <v>9.475949117213279</v>
      </c>
      <c r="DA89" s="70"/>
    </row>
    <row r="90" spans="1:105" ht="12" customHeight="1" x14ac:dyDescent="0.25">
      <c r="A90" s="60" t="s">
        <v>1535</v>
      </c>
      <c r="B90" s="264">
        <v>3.4591388876828408</v>
      </c>
      <c r="C90" s="264">
        <v>4.088756316395223</v>
      </c>
      <c r="D90" s="264">
        <v>3.8658841761968419</v>
      </c>
      <c r="E90" s="264">
        <v>4.6536684012279252</v>
      </c>
      <c r="F90" s="264">
        <v>4.0820970748142624</v>
      </c>
      <c r="G90" s="264">
        <v>5.0087283736802606</v>
      </c>
      <c r="H90" s="264">
        <v>4.8234338460432173</v>
      </c>
      <c r="I90" s="264">
        <v>4.8213137263785102</v>
      </c>
      <c r="J90" s="264">
        <v>3.8846454785065339</v>
      </c>
      <c r="K90" s="264">
        <v>3.1358165577120198</v>
      </c>
      <c r="L90" s="264">
        <v>2.1405146948911078</v>
      </c>
      <c r="M90" s="264">
        <v>2.4153837547991479</v>
      </c>
      <c r="N90" s="264">
        <v>3.784911709417234</v>
      </c>
      <c r="O90" s="264">
        <v>2.6464021316679749</v>
      </c>
      <c r="P90" s="264">
        <v>3.981292237567061</v>
      </c>
      <c r="Q90" s="264">
        <v>4.1399005259571222</v>
      </c>
      <c r="R90" s="264">
        <v>3.820024587314347</v>
      </c>
      <c r="S90" s="264">
        <v>3.4597908511860731</v>
      </c>
      <c r="T90" s="264">
        <v>4.0721143161168376</v>
      </c>
      <c r="U90" s="264">
        <v>3.422533788360564</v>
      </c>
      <c r="V90" s="264">
        <v>3.1786704853308461</v>
      </c>
      <c r="W90" s="264">
        <v>4.3582821479760003</v>
      </c>
      <c r="DA90" s="72" t="s">
        <v>1660</v>
      </c>
    </row>
    <row r="91" spans="1:105" ht="12" customHeight="1" x14ac:dyDescent="0.25">
      <c r="A91" s="59" t="s">
        <v>30</v>
      </c>
      <c r="B91" s="232">
        <v>1.4182366339107659</v>
      </c>
      <c r="C91" s="232">
        <v>1.9929088282575349</v>
      </c>
      <c r="D91" s="232">
        <v>1.9104617586923049</v>
      </c>
      <c r="E91" s="232">
        <v>2.702604926156809</v>
      </c>
      <c r="F91" s="232">
        <v>2.563522234242738</v>
      </c>
      <c r="G91" s="232">
        <v>2.9279193500568121</v>
      </c>
      <c r="H91" s="232">
        <v>3.065829872868858</v>
      </c>
      <c r="I91" s="232">
        <v>3.1759750788510299</v>
      </c>
      <c r="J91" s="232">
        <v>2.6391731477535298</v>
      </c>
      <c r="K91" s="232">
        <v>1.975518879299424</v>
      </c>
      <c r="L91" s="232">
        <v>1.5391714689960621</v>
      </c>
      <c r="M91" s="232">
        <v>1.6642839236653351</v>
      </c>
      <c r="N91" s="232">
        <v>2.562159670035121</v>
      </c>
      <c r="O91" s="232">
        <v>1.6781766843932671</v>
      </c>
      <c r="P91" s="232">
        <v>2.5035896475678321</v>
      </c>
      <c r="Q91" s="232">
        <v>2.6605375069981561</v>
      </c>
      <c r="R91" s="232">
        <v>2.4747752392244999</v>
      </c>
      <c r="S91" s="232">
        <v>2.21294631283636</v>
      </c>
      <c r="T91" s="232">
        <v>2.4149031743697669</v>
      </c>
      <c r="U91" s="232">
        <v>1.928863052805516</v>
      </c>
      <c r="V91" s="232">
        <v>1.8262516856348341</v>
      </c>
      <c r="W91" s="232">
        <v>2.426389663109799</v>
      </c>
      <c r="DA91" s="71" t="s">
        <v>1661</v>
      </c>
    </row>
    <row r="92" spans="1:105" ht="12" customHeight="1" x14ac:dyDescent="0.25">
      <c r="A92" s="59" t="s">
        <v>33</v>
      </c>
      <c r="B92" s="297">
        <v>0.1050286495305951</v>
      </c>
      <c r="C92" s="297">
        <v>6.9114709614104569E-2</v>
      </c>
      <c r="D92" s="297">
        <v>5.7214282372045032E-2</v>
      </c>
      <c r="E92" s="297">
        <v>5.1635655314356682E-2</v>
      </c>
      <c r="F92" s="297">
        <v>3.8138290231505487E-2</v>
      </c>
      <c r="G92" s="297">
        <v>7.7556841874659901E-2</v>
      </c>
      <c r="H92" s="297">
        <v>5.4660689656194097E-2</v>
      </c>
      <c r="I92" s="297">
        <v>3.7472904647147517E-2</v>
      </c>
      <c r="J92" s="297">
        <v>1.3025559809191241E-2</v>
      </c>
      <c r="K92" s="297">
        <v>6.4601075341590902E-2</v>
      </c>
      <c r="L92" s="297">
        <v>3.7339904482602777E-2</v>
      </c>
      <c r="M92" s="297">
        <v>4.0814828909271628E-2</v>
      </c>
      <c r="N92" s="297">
        <v>7.3639814264392742E-2</v>
      </c>
      <c r="O92" s="297">
        <v>4.8605920018332797E-2</v>
      </c>
      <c r="P92" s="297">
        <v>5.9242401463628372E-2</v>
      </c>
      <c r="Q92" s="297">
        <v>4.0659334534913293E-2</v>
      </c>
      <c r="R92" s="297">
        <v>6.2369577906008097E-2</v>
      </c>
      <c r="S92" s="297">
        <v>4.6691930897312203E-2</v>
      </c>
      <c r="T92" s="297">
        <v>9.4430662572569823E-2</v>
      </c>
      <c r="U92" s="297">
        <v>6.4764692039913516E-2</v>
      </c>
      <c r="V92" s="297">
        <v>6.2372762226380218E-2</v>
      </c>
      <c r="W92" s="297">
        <v>7.5519387791898512E-2</v>
      </c>
      <c r="DA92" s="122" t="s">
        <v>1662</v>
      </c>
    </row>
    <row r="93" spans="1:105" ht="12" customHeight="1" x14ac:dyDescent="0.25">
      <c r="A93" s="59" t="s">
        <v>160</v>
      </c>
      <c r="B93" s="297">
        <v>0.28283927531688768</v>
      </c>
      <c r="C93" s="297">
        <v>0.34171301702846579</v>
      </c>
      <c r="D93" s="297">
        <v>0.40266486808486363</v>
      </c>
      <c r="E93" s="297">
        <v>0.45529521353517849</v>
      </c>
      <c r="F93" s="297">
        <v>0.3219900072934172</v>
      </c>
      <c r="G93" s="297">
        <v>0.46223042891310928</v>
      </c>
      <c r="H93" s="297">
        <v>0.29013013013622568</v>
      </c>
      <c r="I93" s="297">
        <v>0.40710395102984409</v>
      </c>
      <c r="J93" s="297">
        <v>0.66369586486188747</v>
      </c>
      <c r="K93" s="297">
        <v>0.51989178730460606</v>
      </c>
      <c r="L93" s="297">
        <v>0.19668845307479649</v>
      </c>
      <c r="M93" s="297">
        <v>0.38262551332804812</v>
      </c>
      <c r="N93" s="297">
        <v>0.64585522369226511</v>
      </c>
      <c r="O93" s="297">
        <v>0.48472887870416581</v>
      </c>
      <c r="P93" s="297">
        <v>0.817548737611135</v>
      </c>
      <c r="Q93" s="297">
        <v>0.8425009923661273</v>
      </c>
      <c r="R93" s="297">
        <v>0.64103371797983599</v>
      </c>
      <c r="S93" s="297">
        <v>0.58193605763212231</v>
      </c>
      <c r="T93" s="297">
        <v>0.73370300930460064</v>
      </c>
      <c r="U93" s="297">
        <v>0.69443399957575358</v>
      </c>
      <c r="V93" s="297">
        <v>0.55528768190680544</v>
      </c>
      <c r="W93" s="297">
        <v>0.77637763476845811</v>
      </c>
      <c r="DA93" s="122" t="s">
        <v>1663</v>
      </c>
    </row>
    <row r="94" spans="1:105" ht="12" customHeight="1" x14ac:dyDescent="0.25">
      <c r="A94" s="59" t="s">
        <v>70</v>
      </c>
      <c r="B94" s="297">
        <v>0.49852237590769699</v>
      </c>
      <c r="C94" s="297">
        <v>0.47204904782442347</v>
      </c>
      <c r="D94" s="297">
        <v>0.36710804766536498</v>
      </c>
      <c r="E94" s="297">
        <v>0.26646483830582329</v>
      </c>
      <c r="F94" s="297">
        <v>0.18151265217548801</v>
      </c>
      <c r="G94" s="297">
        <v>0.2116438429377448</v>
      </c>
      <c r="H94" s="297">
        <v>0.26710637860397263</v>
      </c>
      <c r="I94" s="297">
        <v>0.35362770753588191</v>
      </c>
      <c r="J94" s="297">
        <v>0.16229296324313369</v>
      </c>
      <c r="K94" s="297">
        <v>0.1952367932181828</v>
      </c>
      <c r="L94" s="297">
        <v>0.13569961500570801</v>
      </c>
      <c r="M94" s="297">
        <v>4.294582876094951E-2</v>
      </c>
      <c r="N94" s="297">
        <v>6.8451546985026299E-2</v>
      </c>
      <c r="O94" s="297">
        <v>0.13069745376538311</v>
      </c>
      <c r="P94" s="297">
        <v>0.1054181629315766</v>
      </c>
      <c r="Q94" s="297">
        <v>0.1156613651751074</v>
      </c>
      <c r="R94" s="297">
        <v>8.0449389362472076E-2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1664</v>
      </c>
    </row>
    <row r="95" spans="1:105" ht="12" customHeight="1" x14ac:dyDescent="0.25">
      <c r="A95" s="59" t="s">
        <v>162</v>
      </c>
      <c r="B95" s="297">
        <v>1.154511953016895</v>
      </c>
      <c r="C95" s="297">
        <v>1.212970713670694</v>
      </c>
      <c r="D95" s="297">
        <v>1.1284352193822631</v>
      </c>
      <c r="E95" s="297">
        <v>1.1776677679157579</v>
      </c>
      <c r="F95" s="297">
        <v>0.97693389087111437</v>
      </c>
      <c r="G95" s="297">
        <v>1.329377909897935</v>
      </c>
      <c r="H95" s="297">
        <v>1.145706774777967</v>
      </c>
      <c r="I95" s="297">
        <v>0.84713408431460713</v>
      </c>
      <c r="J95" s="297">
        <v>0.40645794283879128</v>
      </c>
      <c r="K95" s="297">
        <v>0.38056802254821609</v>
      </c>
      <c r="L95" s="297">
        <v>0.23161525333193869</v>
      </c>
      <c r="M95" s="297">
        <v>0.28471366013554428</v>
      </c>
      <c r="N95" s="297">
        <v>0.43480545444042917</v>
      </c>
      <c r="O95" s="297">
        <v>0.30419319478682583</v>
      </c>
      <c r="P95" s="297">
        <v>0.49549328799288889</v>
      </c>
      <c r="Q95" s="297">
        <v>0.48054132688281898</v>
      </c>
      <c r="R95" s="297">
        <v>0.56139666284153023</v>
      </c>
      <c r="S95" s="297">
        <v>0.61821654982027874</v>
      </c>
      <c r="T95" s="297">
        <v>0.82907746986990027</v>
      </c>
      <c r="U95" s="297">
        <v>0.73447204393938126</v>
      </c>
      <c r="V95" s="297">
        <v>0.73475835556282598</v>
      </c>
      <c r="W95" s="297">
        <v>1.0799954623058461</v>
      </c>
      <c r="DA95" s="122" t="s">
        <v>1665</v>
      </c>
    </row>
    <row r="96" spans="1:105" ht="12" customHeight="1" x14ac:dyDescent="0.25">
      <c r="A96" s="61" t="s">
        <v>1542</v>
      </c>
      <c r="B96" s="265">
        <v>3.1448007178341149</v>
      </c>
      <c r="C96" s="265">
        <v>2.9514160016713822</v>
      </c>
      <c r="D96" s="265">
        <v>3.1332960022436418</v>
      </c>
      <c r="E96" s="265">
        <v>3.473578056722622</v>
      </c>
      <c r="F96" s="265">
        <v>2.8031096406768121</v>
      </c>
      <c r="G96" s="265">
        <v>4.0492739254791346</v>
      </c>
      <c r="H96" s="265">
        <v>4.878878958855819</v>
      </c>
      <c r="I96" s="265">
        <v>4.8516417083401864</v>
      </c>
      <c r="J96" s="265">
        <v>3.9754486180659439</v>
      </c>
      <c r="K96" s="265">
        <v>4.2963690266532364</v>
      </c>
      <c r="L96" s="265">
        <v>2.9379980918667141</v>
      </c>
      <c r="M96" s="265">
        <v>3.3988960089294209</v>
      </c>
      <c r="N96" s="265">
        <v>3.636413019363911</v>
      </c>
      <c r="O96" s="265">
        <v>3.05637215085433</v>
      </c>
      <c r="P96" s="265">
        <v>4.4142302332558154</v>
      </c>
      <c r="Q96" s="265">
        <v>4.6565154992697462</v>
      </c>
      <c r="R96" s="265">
        <v>4.7336071049058859</v>
      </c>
      <c r="S96" s="265">
        <v>4.1609394827017487</v>
      </c>
      <c r="T96" s="265">
        <v>5.2448591781522964</v>
      </c>
      <c r="U96" s="265">
        <v>4.4963966239587432</v>
      </c>
      <c r="V96" s="265">
        <v>3.8759547588787182</v>
      </c>
      <c r="W96" s="265">
        <v>5.1176669692372796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18.814476304363971</v>
      </c>
      <c r="C99" s="225">
        <v>18.837220566776448</v>
      </c>
      <c r="D99" s="225">
        <v>16.613676029051788</v>
      </c>
      <c r="E99" s="225">
        <v>13.9827804148676</v>
      </c>
      <c r="F99" s="225">
        <v>13.550974606762621</v>
      </c>
      <c r="G99" s="225">
        <v>13.907475421378029</v>
      </c>
      <c r="H99" s="225">
        <v>13.44295467702816</v>
      </c>
      <c r="I99" s="225">
        <v>13.192722812127551</v>
      </c>
      <c r="J99" s="225">
        <v>13.20734183882638</v>
      </c>
      <c r="K99" s="225">
        <v>8.0742927513062028</v>
      </c>
      <c r="L99" s="225">
        <v>11.69760942148211</v>
      </c>
      <c r="M99" s="225">
        <v>11.195986257303771</v>
      </c>
      <c r="N99" s="225">
        <v>14.884798524299899</v>
      </c>
      <c r="O99" s="225">
        <v>11.40015226654044</v>
      </c>
      <c r="P99" s="225">
        <v>11.062454243410819</v>
      </c>
      <c r="Q99" s="225">
        <v>5.3151184790704624</v>
      </c>
      <c r="R99" s="225">
        <v>5.6328301975074906</v>
      </c>
      <c r="S99" s="225">
        <v>9.2710901588501997</v>
      </c>
      <c r="T99" s="225">
        <v>13.67290908263927</v>
      </c>
      <c r="U99" s="225">
        <v>13.74455773699005</v>
      </c>
      <c r="V99" s="225">
        <v>13.716143365913741</v>
      </c>
      <c r="W99" s="225">
        <v>14.16778633861961</v>
      </c>
      <c r="DA99" s="89" t="s">
        <v>1667</v>
      </c>
    </row>
    <row r="100" spans="1:105" ht="12" customHeight="1" x14ac:dyDescent="0.25">
      <c r="A100" s="55" t="s">
        <v>92</v>
      </c>
      <c r="B100" s="261">
        <v>0.16234652174172029</v>
      </c>
      <c r="C100" s="261">
        <v>0.16619213437308741</v>
      </c>
      <c r="D100" s="261">
        <v>0.14546002702988131</v>
      </c>
      <c r="E100" s="261">
        <v>0.1239698672957902</v>
      </c>
      <c r="F100" s="261">
        <v>0.1212574588839157</v>
      </c>
      <c r="G100" s="261">
        <v>0.1224891835171478</v>
      </c>
      <c r="H100" s="261">
        <v>0.11717462949974029</v>
      </c>
      <c r="I100" s="261">
        <v>0.1157053311927248</v>
      </c>
      <c r="J100" s="261">
        <v>0.1161302873388477</v>
      </c>
      <c r="K100" s="261">
        <v>6.9015460133925899E-2</v>
      </c>
      <c r="L100" s="261">
        <v>0.10060543005634209</v>
      </c>
      <c r="M100" s="261">
        <v>9.5687446442656546E-2</v>
      </c>
      <c r="N100" s="261">
        <v>0.1289228005802984</v>
      </c>
      <c r="O100" s="261">
        <v>9.8469539301899237E-2</v>
      </c>
      <c r="P100" s="261">
        <v>9.6096174704622256E-2</v>
      </c>
      <c r="Q100" s="261">
        <v>4.6187628102469437E-2</v>
      </c>
      <c r="R100" s="261">
        <v>4.8471286831229053E-2</v>
      </c>
      <c r="S100" s="261">
        <v>7.9379746253337616E-2</v>
      </c>
      <c r="T100" s="261">
        <v>0.11388861154670681</v>
      </c>
      <c r="U100" s="261">
        <v>0.1143564535507106</v>
      </c>
      <c r="V100" s="261">
        <v>0.11437696451627</v>
      </c>
      <c r="W100" s="261">
        <v>0.11899814868589351</v>
      </c>
      <c r="DA100" s="67" t="s">
        <v>1668</v>
      </c>
    </row>
    <row r="101" spans="1:105" ht="12" customHeight="1" x14ac:dyDescent="0.25">
      <c r="A101" s="202" t="s">
        <v>93</v>
      </c>
      <c r="B101" s="226">
        <v>4.7245705983562251E-2</v>
      </c>
      <c r="C101" s="226">
        <v>4.8364847199271768E-2</v>
      </c>
      <c r="D101" s="226">
        <v>4.2331437690720217E-2</v>
      </c>
      <c r="E101" s="226">
        <v>3.6077421543999573E-2</v>
      </c>
      <c r="F101" s="226">
        <v>3.5288062776346732E-2</v>
      </c>
      <c r="G101" s="226">
        <v>3.5646516405350118E-2</v>
      </c>
      <c r="H101" s="226">
        <v>3.409988729468981E-2</v>
      </c>
      <c r="I101" s="226">
        <v>3.3672295529429561E-2</v>
      </c>
      <c r="J101" s="226">
        <v>3.3795965275601102E-2</v>
      </c>
      <c r="K101" s="226">
        <v>2.0084718186911332E-2</v>
      </c>
      <c r="L101" s="226">
        <v>2.927795753058186E-2</v>
      </c>
      <c r="M101" s="226">
        <v>2.7846737413566872E-2</v>
      </c>
      <c r="N101" s="226">
        <v>3.8209577760925623E-2</v>
      </c>
      <c r="O101" s="226">
        <v>2.8777221850475199E-2</v>
      </c>
      <c r="P101" s="226">
        <v>2.796568455875257E-2</v>
      </c>
      <c r="Q101" s="226">
        <v>1.344141576915971E-2</v>
      </c>
      <c r="R101" s="226">
        <v>1.4106000804356341E-2</v>
      </c>
      <c r="S101" s="226">
        <v>2.3211669645753531E-2</v>
      </c>
      <c r="T101" s="226">
        <v>3.3909335646422151E-2</v>
      </c>
      <c r="U101" s="226">
        <v>3.3951292471673687E-2</v>
      </c>
      <c r="V101" s="226">
        <v>3.4088311859009693E-2</v>
      </c>
      <c r="W101" s="226">
        <v>3.5241725240438851E-2</v>
      </c>
      <c r="DA101" s="174" t="s">
        <v>1669</v>
      </c>
    </row>
    <row r="102" spans="1:105" ht="12" customHeight="1" x14ac:dyDescent="0.25">
      <c r="A102" s="202" t="s">
        <v>94</v>
      </c>
      <c r="B102" s="226">
        <v>0.4511902745415014</v>
      </c>
      <c r="C102" s="226">
        <v>0.38458475284588151</v>
      </c>
      <c r="D102" s="226">
        <v>0.36825780714918921</v>
      </c>
      <c r="E102" s="226">
        <v>0.29237938935386049</v>
      </c>
      <c r="F102" s="226">
        <v>0.26672185195719789</v>
      </c>
      <c r="G102" s="226">
        <v>0.30767803632113899</v>
      </c>
      <c r="H102" s="226">
        <v>0.34559903522955882</v>
      </c>
      <c r="I102" s="226">
        <v>0.33796468986621558</v>
      </c>
      <c r="J102" s="226">
        <v>0.34206639175444509</v>
      </c>
      <c r="K102" s="226">
        <v>0.2496906302104642</v>
      </c>
      <c r="L102" s="226">
        <v>0.36189190926383652</v>
      </c>
      <c r="M102" s="226">
        <v>0.3515169828532444</v>
      </c>
      <c r="N102" s="226">
        <v>0.36272593592508179</v>
      </c>
      <c r="O102" s="226">
        <v>0.31596237215230599</v>
      </c>
      <c r="P102" s="226">
        <v>0.30146711468057408</v>
      </c>
      <c r="Q102" s="226">
        <v>0.1461247509614402</v>
      </c>
      <c r="R102" s="226">
        <v>0.16423728982341629</v>
      </c>
      <c r="S102" s="226">
        <v>0.26379453803475361</v>
      </c>
      <c r="T102" s="226">
        <v>0.39768557952593292</v>
      </c>
      <c r="U102" s="226">
        <v>0.40501714525958149</v>
      </c>
      <c r="V102" s="226">
        <v>0.38475942273638658</v>
      </c>
      <c r="W102" s="226">
        <v>0.39044381272442169</v>
      </c>
      <c r="DA102" s="174" t="s">
        <v>1670</v>
      </c>
    </row>
    <row r="103" spans="1:105" ht="12" customHeight="1" x14ac:dyDescent="0.25">
      <c r="A103" s="202" t="s">
        <v>95</v>
      </c>
      <c r="B103" s="226">
        <v>0.14436280997360279</v>
      </c>
      <c r="C103" s="226">
        <v>0.14778243017598289</v>
      </c>
      <c r="D103" s="226">
        <v>0.12934689339558239</v>
      </c>
      <c r="E103" s="226">
        <v>0.11023727643113281</v>
      </c>
      <c r="F103" s="226">
        <v>0.1078253313156272</v>
      </c>
      <c r="G103" s="226">
        <v>0.10892061335345241</v>
      </c>
      <c r="H103" s="226">
        <v>0.1041947717186681</v>
      </c>
      <c r="I103" s="226">
        <v>0.1028882329027169</v>
      </c>
      <c r="J103" s="226">
        <v>0.103266115118558</v>
      </c>
      <c r="K103" s="226">
        <v>6.1370367838280038E-2</v>
      </c>
      <c r="L103" s="226">
        <v>8.9461002463867095E-2</v>
      </c>
      <c r="M103" s="226">
        <v>8.5087801693940632E-2</v>
      </c>
      <c r="N103" s="226">
        <v>0.11675224020128409</v>
      </c>
      <c r="O103" s="226">
        <v>8.7930966911866013E-2</v>
      </c>
      <c r="P103" s="226">
        <v>8.5451253647083655E-2</v>
      </c>
      <c r="Q103" s="226">
        <v>4.1071257378067542E-2</v>
      </c>
      <c r="R103" s="226">
        <v>4.3101946964561842E-2</v>
      </c>
      <c r="S103" s="226">
        <v>7.0925003330584352E-2</v>
      </c>
      <c r="T103" s="226">
        <v>0.1036125268179655</v>
      </c>
      <c r="U103" s="226">
        <v>0.1037407290548628</v>
      </c>
      <c r="V103" s="226">
        <v>0.10415940210387099</v>
      </c>
      <c r="W103" s="226">
        <v>0.1076837434876616</v>
      </c>
      <c r="DA103" s="174" t="s">
        <v>1671</v>
      </c>
    </row>
    <row r="104" spans="1:105" ht="12" customHeight="1" x14ac:dyDescent="0.25">
      <c r="A104" s="56" t="s">
        <v>96</v>
      </c>
      <c r="B104" s="262">
        <v>0.2368131355701325</v>
      </c>
      <c r="C104" s="262">
        <v>0.2267415872476391</v>
      </c>
      <c r="D104" s="262">
        <v>0.20337318274847191</v>
      </c>
      <c r="E104" s="262">
        <v>0.16929987599434221</v>
      </c>
      <c r="F104" s="262">
        <v>0.1630931139059793</v>
      </c>
      <c r="G104" s="262">
        <v>0.17076597580325301</v>
      </c>
      <c r="H104" s="262">
        <v>0.18014385149990811</v>
      </c>
      <c r="I104" s="262">
        <v>0.17770980453474561</v>
      </c>
      <c r="J104" s="262">
        <v>0.17686088322197019</v>
      </c>
      <c r="K104" s="262">
        <v>0.1241598776034185</v>
      </c>
      <c r="L104" s="262">
        <v>0.18549511064566021</v>
      </c>
      <c r="M104" s="262">
        <v>0.1741766577399288</v>
      </c>
      <c r="N104" s="262">
        <v>0.1965302381300878</v>
      </c>
      <c r="O104" s="262">
        <v>0.16405428902788849</v>
      </c>
      <c r="P104" s="262">
        <v>0.1531363874335995</v>
      </c>
      <c r="Q104" s="262">
        <v>7.4594465544737337E-2</v>
      </c>
      <c r="R104" s="262">
        <v>8.3539408541391205E-2</v>
      </c>
      <c r="S104" s="262">
        <v>0.13497590257371039</v>
      </c>
      <c r="T104" s="262">
        <v>0.20335727405374801</v>
      </c>
      <c r="U104" s="262">
        <v>0.20394251088254239</v>
      </c>
      <c r="V104" s="262">
        <v>0.1971891502789074</v>
      </c>
      <c r="W104" s="262">
        <v>0.19801852641725401</v>
      </c>
      <c r="DA104" s="68" t="s">
        <v>1672</v>
      </c>
    </row>
    <row r="105" spans="1:105" ht="12" customHeight="1" x14ac:dyDescent="0.25">
      <c r="A105" s="37" t="s">
        <v>160</v>
      </c>
      <c r="B105" s="228">
        <v>2.257304724415304E-2</v>
      </c>
      <c r="C105" s="228">
        <v>3.0860325947804391E-2</v>
      </c>
      <c r="D105" s="228">
        <v>3.0139822338094379E-2</v>
      </c>
      <c r="E105" s="228">
        <v>2.894340027948672E-2</v>
      </c>
      <c r="F105" s="228">
        <v>2.683664355384139E-2</v>
      </c>
      <c r="G105" s="228">
        <v>2.5138451091950981E-2</v>
      </c>
      <c r="H105" s="228">
        <v>1.3168620072564001E-2</v>
      </c>
      <c r="I105" s="228">
        <v>1.947136171301472E-2</v>
      </c>
      <c r="J105" s="228">
        <v>3.6985615200422407E-2</v>
      </c>
      <c r="K105" s="228">
        <v>1.370532424895817E-2</v>
      </c>
      <c r="L105" s="228">
        <v>1.3808719136531891E-2</v>
      </c>
      <c r="M105" s="228">
        <v>1.8438245138201349E-2</v>
      </c>
      <c r="N105" s="228">
        <v>3.9626414531257342E-2</v>
      </c>
      <c r="O105" s="228">
        <v>2.3748932097289819E-2</v>
      </c>
      <c r="P105" s="228">
        <v>2.7679155016933878E-2</v>
      </c>
      <c r="Q105" s="228">
        <v>1.2791518896006691E-2</v>
      </c>
      <c r="R105" s="228">
        <v>9.5285641638160248E-3</v>
      </c>
      <c r="S105" s="228">
        <v>1.5295683434034949E-2</v>
      </c>
      <c r="T105" s="228">
        <v>2.093519683429277E-2</v>
      </c>
      <c r="U105" s="228">
        <v>2.2235328143690149E-2</v>
      </c>
      <c r="V105" s="228">
        <v>2.1760468926567449E-2</v>
      </c>
      <c r="W105" s="228">
        <v>2.4251063325232889E-2</v>
      </c>
      <c r="DA105" s="69" t="s">
        <v>1673</v>
      </c>
    </row>
    <row r="106" spans="1:105" ht="12" customHeight="1" x14ac:dyDescent="0.25">
      <c r="A106" s="37" t="s">
        <v>162</v>
      </c>
      <c r="B106" s="228">
        <v>9.4400580607381823E-2</v>
      </c>
      <c r="C106" s="228">
        <v>0.1122315751511572</v>
      </c>
      <c r="D106" s="228">
        <v>8.6536502332851054E-2</v>
      </c>
      <c r="E106" s="228">
        <v>7.670170395702107E-2</v>
      </c>
      <c r="F106" s="228">
        <v>8.3421258436701159E-2</v>
      </c>
      <c r="G106" s="228">
        <v>7.4072021656333836E-2</v>
      </c>
      <c r="H106" s="228">
        <v>5.3277847872623747E-2</v>
      </c>
      <c r="I106" s="228">
        <v>4.151154717034105E-2</v>
      </c>
      <c r="J106" s="228">
        <v>2.3206257503070669E-2</v>
      </c>
      <c r="K106" s="228">
        <v>1.027861048606649E-2</v>
      </c>
      <c r="L106" s="228">
        <v>1.6659710326012399E-2</v>
      </c>
      <c r="M106" s="228">
        <v>1.405658169217947E-2</v>
      </c>
      <c r="N106" s="228">
        <v>2.733193268228061E-2</v>
      </c>
      <c r="O106" s="228">
        <v>1.52693462180103E-2</v>
      </c>
      <c r="P106" s="228">
        <v>1.7187104145358279E-2</v>
      </c>
      <c r="Q106" s="228">
        <v>7.4749483462311578E-3</v>
      </c>
      <c r="R106" s="228">
        <v>8.5495286657317707E-3</v>
      </c>
      <c r="S106" s="228">
        <v>1.6647920881230131E-2</v>
      </c>
      <c r="T106" s="228">
        <v>2.4236930561466401E-2</v>
      </c>
      <c r="U106" s="228">
        <v>2.4094260099909059E-2</v>
      </c>
      <c r="V106" s="228">
        <v>2.949989709314655E-2</v>
      </c>
      <c r="W106" s="228">
        <v>3.456252457001989E-2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0.11983950771859769</v>
      </c>
      <c r="C109" s="228">
        <v>8.3649686148677571E-2</v>
      </c>
      <c r="D109" s="228">
        <v>8.6696858077526431E-2</v>
      </c>
      <c r="E109" s="228">
        <v>6.3654771757834364E-2</v>
      </c>
      <c r="F109" s="228">
        <v>5.2835211915436761E-2</v>
      </c>
      <c r="G109" s="228">
        <v>7.1555503054968148E-2</v>
      </c>
      <c r="H109" s="228">
        <v>0.11369738355472039</v>
      </c>
      <c r="I109" s="228">
        <v>0.1167268956513898</v>
      </c>
      <c r="J109" s="228">
        <v>0.1166690105184771</v>
      </c>
      <c r="K109" s="228">
        <v>0.1001759428683939</v>
      </c>
      <c r="L109" s="228">
        <v>0.15502668118311591</v>
      </c>
      <c r="M109" s="228">
        <v>0.141681830909548</v>
      </c>
      <c r="N109" s="228">
        <v>0.1295718909165498</v>
      </c>
      <c r="O109" s="228">
        <v>0.12503601071258841</v>
      </c>
      <c r="P109" s="228">
        <v>0.1082701282713073</v>
      </c>
      <c r="Q109" s="228">
        <v>5.4327998302499493E-2</v>
      </c>
      <c r="R109" s="228">
        <v>6.546131571184341E-2</v>
      </c>
      <c r="S109" s="228">
        <v>0.1030322982584453</v>
      </c>
      <c r="T109" s="228">
        <v>0.1581851466579888</v>
      </c>
      <c r="U109" s="228">
        <v>0.15761292263894319</v>
      </c>
      <c r="V109" s="228">
        <v>0.14592878425919339</v>
      </c>
      <c r="W109" s="228">
        <v>0.13920493852200119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13.279075854704368</v>
      </c>
      <c r="C110" s="263">
        <f t="shared" si="4"/>
        <v>13.81858949890956</v>
      </c>
      <c r="D110" s="263">
        <f t="shared" si="4"/>
        <v>11.96090749259921</v>
      </c>
      <c r="E110" s="263">
        <f t="shared" si="4"/>
        <v>10.201753973372691</v>
      </c>
      <c r="F110" s="263">
        <f t="shared" si="4"/>
        <v>10.014447994085264</v>
      </c>
      <c r="G110" s="263">
        <f t="shared" si="4"/>
        <v>10.015278184353607</v>
      </c>
      <c r="H110" s="263">
        <f t="shared" si="4"/>
        <v>9.2952003242339192</v>
      </c>
      <c r="I110" s="263">
        <f t="shared" si="4"/>
        <v>9.1292250996859643</v>
      </c>
      <c r="J110" s="263">
        <f t="shared" si="4"/>
        <v>9.1107767684311156</v>
      </c>
      <c r="K110" s="263">
        <f t="shared" si="4"/>
        <v>5.2441629880720981</v>
      </c>
      <c r="L110" s="263">
        <f t="shared" si="4"/>
        <v>7.5898589484520063</v>
      </c>
      <c r="M110" s="263">
        <f t="shared" si="4"/>
        <v>7.2287675106025198</v>
      </c>
      <c r="N110" s="263">
        <f t="shared" si="4"/>
        <v>10.397474830099167</v>
      </c>
      <c r="O110" s="263">
        <f t="shared" si="4"/>
        <v>7.6780424790061286</v>
      </c>
      <c r="P110" s="263">
        <f t="shared" si="4"/>
        <v>7.5128633898742692</v>
      </c>
      <c r="Q110" s="263">
        <f t="shared" si="4"/>
        <v>3.5987551063981535</v>
      </c>
      <c r="R110" s="263">
        <f t="shared" si="4"/>
        <v>3.7379033820643861</v>
      </c>
      <c r="S110" s="263">
        <f t="shared" si="4"/>
        <v>6.1931712024046046</v>
      </c>
      <c r="T110" s="263">
        <f t="shared" si="4"/>
        <v>9.0113500489354958</v>
      </c>
      <c r="U110" s="263">
        <f t="shared" si="4"/>
        <v>9.0215921405265647</v>
      </c>
      <c r="V110" s="263">
        <f t="shared" si="4"/>
        <v>9.1477676039862015</v>
      </c>
      <c r="W110" s="263">
        <f t="shared" si="4"/>
        <v>9.5230542293341607</v>
      </c>
      <c r="DA110" s="70"/>
    </row>
    <row r="111" spans="1:105" ht="12" customHeight="1" x14ac:dyDescent="0.25">
      <c r="A111" s="60" t="s">
        <v>1556</v>
      </c>
      <c r="B111" s="264">
        <v>11.303009040373061</v>
      </c>
      <c r="C111" s="264">
        <v>12.134233229996561</v>
      </c>
      <c r="D111" s="264">
        <v>10.34805794134188</v>
      </c>
      <c r="E111" s="264">
        <v>8.9212272397596131</v>
      </c>
      <c r="F111" s="264">
        <v>8.846292938338097</v>
      </c>
      <c r="G111" s="264">
        <v>8.6677483474335482</v>
      </c>
      <c r="H111" s="264">
        <v>7.7815888323283424</v>
      </c>
      <c r="I111" s="264">
        <v>7.6490495601332551</v>
      </c>
      <c r="J111" s="264">
        <v>7.6126371072185437</v>
      </c>
      <c r="K111" s="264">
        <v>4.15059915026605</v>
      </c>
      <c r="L111" s="264">
        <v>6.0048899617025233</v>
      </c>
      <c r="M111" s="264">
        <v>5.6892373307996937</v>
      </c>
      <c r="N111" s="264">
        <v>8.776043256745524</v>
      </c>
      <c r="O111" s="264">
        <v>6.2827044103990017</v>
      </c>
      <c r="P111" s="264">
        <v>6.192535371860445</v>
      </c>
      <c r="Q111" s="264">
        <v>2.9587761719657601</v>
      </c>
      <c r="R111" s="264">
        <v>3.0185974120375119</v>
      </c>
      <c r="S111" s="264">
        <v>5.029894894373907</v>
      </c>
      <c r="T111" s="264">
        <v>7.2224673049213646</v>
      </c>
      <c r="U111" s="264">
        <v>7.2020724019072517</v>
      </c>
      <c r="V111" s="264">
        <v>7.4101875928482093</v>
      </c>
      <c r="W111" s="264">
        <v>7.7687983293706191</v>
      </c>
      <c r="DA111" s="72" t="s">
        <v>1678</v>
      </c>
    </row>
    <row r="112" spans="1:105" ht="12" customHeight="1" x14ac:dyDescent="0.25">
      <c r="A112" s="59" t="s">
        <v>30</v>
      </c>
      <c r="B112" s="232">
        <v>4.63420001768701</v>
      </c>
      <c r="C112" s="232">
        <v>5.9143706929240736</v>
      </c>
      <c r="D112" s="232">
        <v>5.1138544438014382</v>
      </c>
      <c r="E112" s="232">
        <v>5.180977802195101</v>
      </c>
      <c r="F112" s="232">
        <v>5.5553967047895529</v>
      </c>
      <c r="G112" s="232">
        <v>5.0668485520659834</v>
      </c>
      <c r="H112" s="232">
        <v>4.9460671094526232</v>
      </c>
      <c r="I112" s="232">
        <v>5.038707737886055</v>
      </c>
      <c r="J112" s="232">
        <v>5.1719178875204266</v>
      </c>
      <c r="K112" s="232">
        <v>2.6148171714921289</v>
      </c>
      <c r="L112" s="232">
        <v>4.3179125682122761</v>
      </c>
      <c r="M112" s="232">
        <v>3.9200835928260052</v>
      </c>
      <c r="N112" s="232">
        <v>5.9408582871221549</v>
      </c>
      <c r="O112" s="232">
        <v>3.9840838738370441</v>
      </c>
      <c r="P112" s="232">
        <v>3.8941043570972682</v>
      </c>
      <c r="Q112" s="232">
        <v>1.901479258008834</v>
      </c>
      <c r="R112" s="232">
        <v>1.9555764529122031</v>
      </c>
      <c r="S112" s="232">
        <v>3.2172139413118899</v>
      </c>
      <c r="T112" s="232">
        <v>4.2831703305590656</v>
      </c>
      <c r="U112" s="232">
        <v>4.0589259942188987</v>
      </c>
      <c r="V112" s="232">
        <v>4.257398696958937</v>
      </c>
      <c r="W112" s="232">
        <v>4.3251288744404954</v>
      </c>
      <c r="DA112" s="71" t="s">
        <v>1679</v>
      </c>
    </row>
    <row r="113" spans="1:105" ht="12" customHeight="1" x14ac:dyDescent="0.25">
      <c r="A113" s="59" t="s">
        <v>33</v>
      </c>
      <c r="B113" s="297">
        <v>0.3431893929930388</v>
      </c>
      <c r="C113" s="297">
        <v>0.20511224958997171</v>
      </c>
      <c r="D113" s="297">
        <v>0.1531491069245296</v>
      </c>
      <c r="E113" s="297">
        <v>9.8987159164956456E-2</v>
      </c>
      <c r="F113" s="297">
        <v>8.2649305337895898E-2</v>
      </c>
      <c r="G113" s="297">
        <v>0.1342143430104405</v>
      </c>
      <c r="H113" s="297">
        <v>8.8183444776573056E-2</v>
      </c>
      <c r="I113" s="297">
        <v>5.9451037844716337E-2</v>
      </c>
      <c r="J113" s="297">
        <v>2.5525845407098961E-2</v>
      </c>
      <c r="K113" s="297">
        <v>8.550664985796165E-2</v>
      </c>
      <c r="L113" s="297">
        <v>0.1047514497955452</v>
      </c>
      <c r="M113" s="297">
        <v>9.6135965069509083E-2</v>
      </c>
      <c r="N113" s="297">
        <v>0.17074802400146949</v>
      </c>
      <c r="O113" s="297">
        <v>0.11539313108027451</v>
      </c>
      <c r="P113" s="297">
        <v>9.2146128615180845E-2</v>
      </c>
      <c r="Q113" s="297">
        <v>2.9059120970563141E-2</v>
      </c>
      <c r="R113" s="297">
        <v>4.9284668764215868E-2</v>
      </c>
      <c r="S113" s="297">
        <v>6.7881416805393821E-2</v>
      </c>
      <c r="T113" s="297">
        <v>0.16748605762689461</v>
      </c>
      <c r="U113" s="297">
        <v>0.13628499527016039</v>
      </c>
      <c r="V113" s="297">
        <v>0.1454047756489889</v>
      </c>
      <c r="W113" s="297">
        <v>0.13461608812666151</v>
      </c>
      <c r="DA113" s="122" t="s">
        <v>1680</v>
      </c>
    </row>
    <row r="114" spans="1:105" ht="12" customHeight="1" x14ac:dyDescent="0.25">
      <c r="A114" s="59" t="s">
        <v>160</v>
      </c>
      <c r="B114" s="297">
        <v>0.92419963166638419</v>
      </c>
      <c r="C114" s="297">
        <v>1.0141043206029969</v>
      </c>
      <c r="D114" s="297">
        <v>1.077838651126932</v>
      </c>
      <c r="E114" s="297">
        <v>0.8728151021784134</v>
      </c>
      <c r="F114" s="297">
        <v>0.69778299622254636</v>
      </c>
      <c r="G114" s="297">
        <v>0.79990303674648067</v>
      </c>
      <c r="H114" s="297">
        <v>0.46806351090355419</v>
      </c>
      <c r="I114" s="297">
        <v>0.64587340179008945</v>
      </c>
      <c r="J114" s="297">
        <v>1.3006272507259919</v>
      </c>
      <c r="K114" s="297">
        <v>0.68813413377446819</v>
      </c>
      <c r="L114" s="297">
        <v>0.55177968190109916</v>
      </c>
      <c r="M114" s="297">
        <v>0.90124285626129974</v>
      </c>
      <c r="N114" s="297">
        <v>1.497539127957912</v>
      </c>
      <c r="O114" s="297">
        <v>1.1507730543441499</v>
      </c>
      <c r="P114" s="297">
        <v>1.271622170335978</v>
      </c>
      <c r="Q114" s="297">
        <v>0.60213327480714995</v>
      </c>
      <c r="R114" s="297">
        <v>0.50654719044181018</v>
      </c>
      <c r="S114" s="297">
        <v>0.84602721119181046</v>
      </c>
      <c r="T114" s="297">
        <v>1.301325450332188</v>
      </c>
      <c r="U114" s="297">
        <v>1.461304475736475</v>
      </c>
      <c r="V114" s="297">
        <v>1.294499039745221</v>
      </c>
      <c r="W114" s="297">
        <v>1.383921707489949</v>
      </c>
      <c r="DA114" s="122" t="s">
        <v>1681</v>
      </c>
    </row>
    <row r="115" spans="1:105" ht="12" customHeight="1" x14ac:dyDescent="0.25">
      <c r="A115" s="59" t="s">
        <v>70</v>
      </c>
      <c r="B115" s="297">
        <v>1.6289611676990281</v>
      </c>
      <c r="C115" s="297">
        <v>1.400903550874683</v>
      </c>
      <c r="D115" s="297">
        <v>0.98266144944655576</v>
      </c>
      <c r="E115" s="297">
        <v>0.51082139271135052</v>
      </c>
      <c r="F115" s="297">
        <v>0.39335519556013981</v>
      </c>
      <c r="G115" s="297">
        <v>0.36625575056293302</v>
      </c>
      <c r="H115" s="297">
        <v>0.43091956459471192</v>
      </c>
      <c r="I115" s="297">
        <v>0.56103294958364891</v>
      </c>
      <c r="J115" s="297">
        <v>0.31804123209207741</v>
      </c>
      <c r="K115" s="297">
        <v>0.25841743390222788</v>
      </c>
      <c r="L115" s="297">
        <v>0.3806847287241476</v>
      </c>
      <c r="M115" s="297">
        <v>0.1011553595586894</v>
      </c>
      <c r="N115" s="297">
        <v>0.15871803187299049</v>
      </c>
      <c r="O115" s="297">
        <v>0.31028295336285389</v>
      </c>
      <c r="P115" s="297">
        <v>0.16396829567810381</v>
      </c>
      <c r="Q115" s="297">
        <v>8.2662877803813789E-2</v>
      </c>
      <c r="R115" s="297">
        <v>6.3571401957987703E-2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3.772458830327599</v>
      </c>
      <c r="C116" s="297">
        <v>3.599742416004835</v>
      </c>
      <c r="D116" s="297">
        <v>3.0205542900424249</v>
      </c>
      <c r="E116" s="297">
        <v>2.257625783509793</v>
      </c>
      <c r="F116" s="297">
        <v>2.1171087364279608</v>
      </c>
      <c r="G116" s="297">
        <v>2.3005266650477099</v>
      </c>
      <c r="H116" s="297">
        <v>1.8483552026008809</v>
      </c>
      <c r="I116" s="297">
        <v>1.343984433028746</v>
      </c>
      <c r="J116" s="297">
        <v>0.79652489147294847</v>
      </c>
      <c r="K116" s="297">
        <v>0.50372376123926255</v>
      </c>
      <c r="L116" s="297">
        <v>0.64976153306945628</v>
      </c>
      <c r="M116" s="297">
        <v>0.67061955708419096</v>
      </c>
      <c r="N116" s="297">
        <v>1.0081797857909971</v>
      </c>
      <c r="O116" s="297">
        <v>0.72217139777467954</v>
      </c>
      <c r="P116" s="297">
        <v>0.77069442013391387</v>
      </c>
      <c r="Q116" s="297">
        <v>0.34344164037539981</v>
      </c>
      <c r="R116" s="297">
        <v>0.44361769796129552</v>
      </c>
      <c r="S116" s="297">
        <v>0.89877232506481242</v>
      </c>
      <c r="T116" s="297">
        <v>1.4704854664032161</v>
      </c>
      <c r="U116" s="297">
        <v>1.5455569366817179</v>
      </c>
      <c r="V116" s="297">
        <v>1.7128850804950631</v>
      </c>
      <c r="W116" s="297">
        <v>1.925131659313513</v>
      </c>
      <c r="DA116" s="122" t="s">
        <v>1683</v>
      </c>
    </row>
    <row r="117" spans="1:105" ht="12" customHeight="1" x14ac:dyDescent="0.25">
      <c r="A117" s="60" t="s">
        <v>1563</v>
      </c>
      <c r="B117" s="264">
        <v>1.976066814331308</v>
      </c>
      <c r="C117" s="264">
        <v>1.6843562689129989</v>
      </c>
      <c r="D117" s="264">
        <v>1.61284955125733</v>
      </c>
      <c r="E117" s="264">
        <v>1.2805267336130779</v>
      </c>
      <c r="F117" s="264">
        <v>1.1681550557471669</v>
      </c>
      <c r="G117" s="264">
        <v>1.347529836920059</v>
      </c>
      <c r="H117" s="264">
        <v>1.5136114919055761</v>
      </c>
      <c r="I117" s="264">
        <v>1.480175539552709</v>
      </c>
      <c r="J117" s="264">
        <v>1.4981396612125719</v>
      </c>
      <c r="K117" s="264">
        <v>1.0935638378060479</v>
      </c>
      <c r="L117" s="264">
        <v>1.5849689867494829</v>
      </c>
      <c r="M117" s="264">
        <v>1.539530179802826</v>
      </c>
      <c r="N117" s="264">
        <v>1.621431573353644</v>
      </c>
      <c r="O117" s="264">
        <v>1.3953380686071271</v>
      </c>
      <c r="P117" s="264">
        <v>1.3203280180138239</v>
      </c>
      <c r="Q117" s="264">
        <v>0.6399789344323934</v>
      </c>
      <c r="R117" s="264">
        <v>0.71930597002687413</v>
      </c>
      <c r="S117" s="264">
        <v>1.163276308030698</v>
      </c>
      <c r="T117" s="264">
        <v>1.7888827440141311</v>
      </c>
      <c r="U117" s="264">
        <v>1.819519738619312</v>
      </c>
      <c r="V117" s="264">
        <v>1.737580011137992</v>
      </c>
      <c r="W117" s="264">
        <v>1.754255899963542</v>
      </c>
      <c r="DA117" s="72" t="s">
        <v>1684</v>
      </c>
    </row>
    <row r="118" spans="1:105" ht="12" customHeight="1" x14ac:dyDescent="0.25">
      <c r="A118" s="57" t="s">
        <v>1565</v>
      </c>
      <c r="B118" s="263">
        <v>1.5840428103558051</v>
      </c>
      <c r="C118" s="263">
        <v>1.350203555112196</v>
      </c>
      <c r="D118" s="263">
        <v>1.29288276961389</v>
      </c>
      <c r="E118" s="263">
        <v>1.026488148648254</v>
      </c>
      <c r="F118" s="263">
        <v>0.93640943920373121</v>
      </c>
      <c r="G118" s="263">
        <v>1.0801987738635599</v>
      </c>
      <c r="H118" s="263">
        <v>1.2133321525549201</v>
      </c>
      <c r="I118" s="263">
        <v>1.1865294252646079</v>
      </c>
      <c r="J118" s="263">
        <v>1.2009297165671531</v>
      </c>
      <c r="K118" s="263">
        <v>0.87661607511381556</v>
      </c>
      <c r="L118" s="263">
        <v>1.2705333189591761</v>
      </c>
      <c r="M118" s="263">
        <v>1.2341089354651631</v>
      </c>
      <c r="N118" s="263">
        <v>1.299762238618374</v>
      </c>
      <c r="O118" s="263">
        <v>1.118522521385908</v>
      </c>
      <c r="P118" s="263">
        <v>1.0583934151810881</v>
      </c>
      <c r="Q118" s="263">
        <v>0.51301606935282262</v>
      </c>
      <c r="R118" s="263">
        <v>0.57660573114409042</v>
      </c>
      <c r="S118" s="263">
        <v>0.93249856676370813</v>
      </c>
      <c r="T118" s="263">
        <v>1.4339934402390371</v>
      </c>
      <c r="U118" s="263">
        <v>1.458552483831735</v>
      </c>
      <c r="V118" s="263">
        <v>1.39286845166341</v>
      </c>
      <c r="W118" s="263">
        <v>1.40623607749915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1.4566830072951749</v>
      </c>
      <c r="C119" s="263">
        <f t="shared" si="5"/>
        <v>1.456498158660368</v>
      </c>
      <c r="D119" s="263">
        <f t="shared" si="5"/>
        <v>1.2854213660080041</v>
      </c>
      <c r="E119" s="263">
        <f t="shared" si="5"/>
        <v>1.0811883224842951</v>
      </c>
      <c r="F119" s="263">
        <f t="shared" si="5"/>
        <v>1.0471558603904536</v>
      </c>
      <c r="G119" s="263">
        <f t="shared" si="5"/>
        <v>1.0758543049779532</v>
      </c>
      <c r="H119" s="263">
        <f t="shared" si="5"/>
        <v>1.0404703671408284</v>
      </c>
      <c r="I119" s="263">
        <f t="shared" si="5"/>
        <v>1.0208688961349663</v>
      </c>
      <c r="J119" s="263">
        <f t="shared" si="5"/>
        <v>1.0221502531045352</v>
      </c>
      <c r="K119" s="263">
        <f t="shared" si="5"/>
        <v>0.62525327637196737</v>
      </c>
      <c r="L119" s="263">
        <f t="shared" si="5"/>
        <v>0.90528723877457673</v>
      </c>
      <c r="M119" s="263">
        <f t="shared" si="5"/>
        <v>0.86700026393538332</v>
      </c>
      <c r="N119" s="263">
        <f t="shared" si="5"/>
        <v>1.1524164903030365</v>
      </c>
      <c r="O119" s="263">
        <f t="shared" si="5"/>
        <v>0.88260256455603558</v>
      </c>
      <c r="P119" s="263">
        <f t="shared" si="5"/>
        <v>0.85643455453655215</v>
      </c>
      <c r="Q119" s="263">
        <f t="shared" si="5"/>
        <v>0.41144381768704885</v>
      </c>
      <c r="R119" s="263">
        <f t="shared" si="5"/>
        <v>0.43606348507969128</v>
      </c>
      <c r="S119" s="263">
        <f t="shared" si="5"/>
        <v>0.71794467331600198</v>
      </c>
      <c r="T119" s="263">
        <f t="shared" si="5"/>
        <v>1.0600054612786778</v>
      </c>
      <c r="U119" s="263">
        <f t="shared" si="5"/>
        <v>1.065775224872678</v>
      </c>
      <c r="V119" s="263">
        <f t="shared" si="5"/>
        <v>1.0635427351501616</v>
      </c>
      <c r="W119" s="263">
        <f t="shared" si="5"/>
        <v>1.0984593819344024</v>
      </c>
      <c r="DA119" s="70"/>
    </row>
    <row r="120" spans="1:105" ht="12" customHeight="1" x14ac:dyDescent="0.25">
      <c r="A120" s="60" t="s">
        <v>1568</v>
      </c>
      <c r="B120" s="264">
        <v>0.9714753745157958</v>
      </c>
      <c r="C120" s="264">
        <v>1.042917751323311</v>
      </c>
      <c r="D120" s="264">
        <v>0.88939886964334069</v>
      </c>
      <c r="E120" s="264">
        <v>0.76676507493972057</v>
      </c>
      <c r="F120" s="264">
        <v>0.76032459273913777</v>
      </c>
      <c r="G120" s="264">
        <v>0.74497897347109909</v>
      </c>
      <c r="H120" s="264">
        <v>0.66881499414996548</v>
      </c>
      <c r="I120" s="264">
        <v>0.65742345773396627</v>
      </c>
      <c r="J120" s="264">
        <v>0.65429386620608154</v>
      </c>
      <c r="K120" s="264">
        <v>0.35673729442903912</v>
      </c>
      <c r="L120" s="264">
        <v>0.51611059529671599</v>
      </c>
      <c r="M120" s="264">
        <v>0.48898076139780372</v>
      </c>
      <c r="N120" s="264">
        <v>0.75428674604796109</v>
      </c>
      <c r="O120" s="264">
        <v>0.53998829853744534</v>
      </c>
      <c r="P120" s="264">
        <v>0.53223841528325266</v>
      </c>
      <c r="Q120" s="264">
        <v>0.25430203404260743</v>
      </c>
      <c r="R120" s="264">
        <v>0.25944357302529109</v>
      </c>
      <c r="S120" s="264">
        <v>0.43231134371681451</v>
      </c>
      <c r="T120" s="264">
        <v>0.62075940175882505</v>
      </c>
      <c r="U120" s="264">
        <v>0.61900649277918274</v>
      </c>
      <c r="V120" s="264">
        <v>0.63689365736868564</v>
      </c>
      <c r="W120" s="264">
        <v>0.6677156710753116</v>
      </c>
      <c r="DA120" s="72" t="s">
        <v>1686</v>
      </c>
    </row>
    <row r="121" spans="1:105" ht="12" customHeight="1" x14ac:dyDescent="0.25">
      <c r="A121" s="59" t="s">
        <v>30</v>
      </c>
      <c r="B121" s="232">
        <v>0.39830200804785038</v>
      </c>
      <c r="C121" s="232">
        <v>0.50833061031896876</v>
      </c>
      <c r="D121" s="232">
        <v>0.43952753140922041</v>
      </c>
      <c r="E121" s="232">
        <v>0.44529667566994952</v>
      </c>
      <c r="F121" s="232">
        <v>0.47747737572287391</v>
      </c>
      <c r="G121" s="232">
        <v>0.43548745092135721</v>
      </c>
      <c r="H121" s="232">
        <v>0.42510648097094322</v>
      </c>
      <c r="I121" s="232">
        <v>0.43306879338538801</v>
      </c>
      <c r="J121" s="232">
        <v>0.44451799063393649</v>
      </c>
      <c r="K121" s="232">
        <v>0.22473931338922551</v>
      </c>
      <c r="L121" s="232">
        <v>0.37111761251781089</v>
      </c>
      <c r="M121" s="232">
        <v>0.33692485451185439</v>
      </c>
      <c r="N121" s="232">
        <v>0.51060717626717722</v>
      </c>
      <c r="O121" s="232">
        <v>0.34242557531480472</v>
      </c>
      <c r="P121" s="232">
        <v>0.33469198115317078</v>
      </c>
      <c r="Q121" s="232">
        <v>0.16342907164897569</v>
      </c>
      <c r="R121" s="232">
        <v>0.16807863819283031</v>
      </c>
      <c r="S121" s="232">
        <v>0.27651434298333111</v>
      </c>
      <c r="T121" s="232">
        <v>0.36813157329452839</v>
      </c>
      <c r="U121" s="232">
        <v>0.34885813470388582</v>
      </c>
      <c r="V121" s="232">
        <v>0.36591654300355531</v>
      </c>
      <c r="W121" s="232">
        <v>0.3717378423849762</v>
      </c>
      <c r="DA121" s="71" t="s">
        <v>1687</v>
      </c>
    </row>
    <row r="122" spans="1:105" ht="12" customHeight="1" x14ac:dyDescent="0.25">
      <c r="A122" s="59" t="s">
        <v>33</v>
      </c>
      <c r="B122" s="297">
        <v>2.9496574133214791E-2</v>
      </c>
      <c r="C122" s="297">
        <v>1.7629066629643121E-2</v>
      </c>
      <c r="D122" s="297">
        <v>1.316291842949429E-2</v>
      </c>
      <c r="E122" s="297">
        <v>8.5077864822141955E-3</v>
      </c>
      <c r="F122" s="297">
        <v>7.1035743287304947E-3</v>
      </c>
      <c r="G122" s="297">
        <v>1.1535506047614E-2</v>
      </c>
      <c r="H122" s="297">
        <v>7.579224676758008E-3</v>
      </c>
      <c r="I122" s="297">
        <v>5.109720699085836E-3</v>
      </c>
      <c r="J122" s="297">
        <v>2.1939051926897621E-3</v>
      </c>
      <c r="K122" s="297">
        <v>7.3491584760877653E-3</v>
      </c>
      <c r="L122" s="297">
        <v>9.003217953530103E-3</v>
      </c>
      <c r="M122" s="297">
        <v>8.2627309539209486E-3</v>
      </c>
      <c r="N122" s="297">
        <v>1.4675516932894969E-2</v>
      </c>
      <c r="O122" s="297">
        <v>9.9178532753841E-3</v>
      </c>
      <c r="P122" s="297">
        <v>7.9198109536023995E-3</v>
      </c>
      <c r="Q122" s="297">
        <v>2.497584521709441E-3</v>
      </c>
      <c r="R122" s="297">
        <v>4.2359376936341271E-3</v>
      </c>
      <c r="S122" s="297">
        <v>5.8342981570778446E-3</v>
      </c>
      <c r="T122" s="297">
        <v>1.4395156190540499E-2</v>
      </c>
      <c r="U122" s="297">
        <v>1.171347526557341E-2</v>
      </c>
      <c r="V122" s="297">
        <v>1.2497305662185369E-2</v>
      </c>
      <c r="W122" s="297">
        <v>1.1570035391600789E-2</v>
      </c>
      <c r="DA122" s="122" t="s">
        <v>1688</v>
      </c>
    </row>
    <row r="123" spans="1:105" ht="12" customHeight="1" x14ac:dyDescent="0.25">
      <c r="A123" s="59" t="s">
        <v>160</v>
      </c>
      <c r="B123" s="297">
        <v>7.9433465911023238E-2</v>
      </c>
      <c r="C123" s="297">
        <v>8.7160628743809934E-2</v>
      </c>
      <c r="D123" s="297">
        <v>9.2638491531859921E-2</v>
      </c>
      <c r="E123" s="297">
        <v>7.5017048579112747E-2</v>
      </c>
      <c r="F123" s="297">
        <v>5.9973321720326482E-2</v>
      </c>
      <c r="G123" s="297">
        <v>6.8750374296255704E-2</v>
      </c>
      <c r="H123" s="297">
        <v>4.0229302916420628E-2</v>
      </c>
      <c r="I123" s="297">
        <v>5.5511775904331109E-2</v>
      </c>
      <c r="J123" s="297">
        <v>0.11178681190038051</v>
      </c>
      <c r="K123" s="297">
        <v>5.9144017574243223E-2</v>
      </c>
      <c r="L123" s="297">
        <v>4.7424572625785047E-2</v>
      </c>
      <c r="M123" s="297">
        <v>7.7460368136380256E-2</v>
      </c>
      <c r="N123" s="297">
        <v>0.1287110697681044</v>
      </c>
      <c r="O123" s="297">
        <v>9.8907085711290504E-2</v>
      </c>
      <c r="P123" s="297">
        <v>0.1092938720793025</v>
      </c>
      <c r="Q123" s="297">
        <v>5.1752382623272829E-2</v>
      </c>
      <c r="R123" s="297">
        <v>4.3536913027908172E-2</v>
      </c>
      <c r="S123" s="297">
        <v>7.2714672606861069E-2</v>
      </c>
      <c r="T123" s="297">
        <v>0.1118468210290552</v>
      </c>
      <c r="U123" s="297">
        <v>0.1255967599226874</v>
      </c>
      <c r="V123" s="297">
        <v>0.11126010206263789</v>
      </c>
      <c r="W123" s="297">
        <v>0.1189458359523673</v>
      </c>
      <c r="DA123" s="122" t="s">
        <v>1689</v>
      </c>
    </row>
    <row r="124" spans="1:105" ht="12" customHeight="1" x14ac:dyDescent="0.25">
      <c r="A124" s="59" t="s">
        <v>70</v>
      </c>
      <c r="B124" s="297">
        <v>0.14000658185883119</v>
      </c>
      <c r="C124" s="297">
        <v>0.1204053979683955</v>
      </c>
      <c r="D124" s="297">
        <v>8.4458164742989505E-2</v>
      </c>
      <c r="E124" s="297">
        <v>4.3904273810840083E-2</v>
      </c>
      <c r="F124" s="297">
        <v>3.3808243854320429E-2</v>
      </c>
      <c r="G124" s="297">
        <v>3.147909031796594E-2</v>
      </c>
      <c r="H124" s="297">
        <v>3.7036840712551942E-2</v>
      </c>
      <c r="I124" s="297">
        <v>4.8219876040591747E-2</v>
      </c>
      <c r="J124" s="297">
        <v>2.733513031392908E-2</v>
      </c>
      <c r="K124" s="297">
        <v>2.221056114215865E-2</v>
      </c>
      <c r="L124" s="297">
        <v>3.2719237690491072E-2</v>
      </c>
      <c r="M124" s="297">
        <v>8.6941398047678028E-3</v>
      </c>
      <c r="N124" s="297">
        <v>1.3641558535914819E-2</v>
      </c>
      <c r="O124" s="297">
        <v>2.6668318785498989E-2</v>
      </c>
      <c r="P124" s="297">
        <v>1.4092810231650059E-2</v>
      </c>
      <c r="Q124" s="297">
        <v>7.1047408602588338E-3</v>
      </c>
      <c r="R124" s="297">
        <v>5.4638593409098001E-3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0.32423674456487622</v>
      </c>
      <c r="C125" s="297">
        <v>0.30939204766249317</v>
      </c>
      <c r="D125" s="297">
        <v>0.25961176352977672</v>
      </c>
      <c r="E125" s="297">
        <v>0.19403929039760409</v>
      </c>
      <c r="F125" s="297">
        <v>0.18196207711288651</v>
      </c>
      <c r="G125" s="297">
        <v>0.19772655188790639</v>
      </c>
      <c r="H125" s="297">
        <v>0.1588631448732917</v>
      </c>
      <c r="I125" s="297">
        <v>0.1155132917045696</v>
      </c>
      <c r="J125" s="297">
        <v>6.8460028165145737E-2</v>
      </c>
      <c r="K125" s="297">
        <v>4.3294243847323922E-2</v>
      </c>
      <c r="L125" s="297">
        <v>5.5845954509098912E-2</v>
      </c>
      <c r="M125" s="297">
        <v>5.7638667990880313E-2</v>
      </c>
      <c r="N125" s="297">
        <v>8.6651424543869718E-2</v>
      </c>
      <c r="O125" s="297">
        <v>6.2069465450467078E-2</v>
      </c>
      <c r="P125" s="297">
        <v>6.6239940865526939E-2</v>
      </c>
      <c r="Q125" s="297">
        <v>2.9518254388390602E-2</v>
      </c>
      <c r="R125" s="297">
        <v>3.8128224770008719E-2</v>
      </c>
      <c r="S125" s="297">
        <v>7.724802996954451E-2</v>
      </c>
      <c r="T125" s="297">
        <v>0.12638585124470089</v>
      </c>
      <c r="U125" s="297">
        <v>0.1328381228870362</v>
      </c>
      <c r="V125" s="297">
        <v>0.14721970664030701</v>
      </c>
      <c r="W125" s="297">
        <v>0.1654619573463674</v>
      </c>
      <c r="DA125" s="122" t="s">
        <v>1691</v>
      </c>
    </row>
    <row r="126" spans="1:105" ht="12" customHeight="1" x14ac:dyDescent="0.25">
      <c r="A126" s="60" t="s">
        <v>1575</v>
      </c>
      <c r="B126" s="264">
        <v>0.48520763277937912</v>
      </c>
      <c r="C126" s="264">
        <v>0.41358040733705709</v>
      </c>
      <c r="D126" s="264">
        <v>0.39602249636466341</v>
      </c>
      <c r="E126" s="264">
        <v>0.31442324754457451</v>
      </c>
      <c r="F126" s="264">
        <v>0.28683126765131578</v>
      </c>
      <c r="G126" s="264">
        <v>0.33087533150685411</v>
      </c>
      <c r="H126" s="264">
        <v>0.37165537299086288</v>
      </c>
      <c r="I126" s="264">
        <v>0.36344543840100002</v>
      </c>
      <c r="J126" s="264">
        <v>0.36785638689845368</v>
      </c>
      <c r="K126" s="264">
        <v>0.26851598194292831</v>
      </c>
      <c r="L126" s="264">
        <v>0.38917664347786068</v>
      </c>
      <c r="M126" s="264">
        <v>0.3780195025375796</v>
      </c>
      <c r="N126" s="264">
        <v>0.39812974425507552</v>
      </c>
      <c r="O126" s="264">
        <v>0.34261426601859019</v>
      </c>
      <c r="P126" s="264">
        <v>0.32419613925329949</v>
      </c>
      <c r="Q126" s="264">
        <v>0.1571417836444414</v>
      </c>
      <c r="R126" s="264">
        <v>0.1766199120544002</v>
      </c>
      <c r="S126" s="264">
        <v>0.28563332959918752</v>
      </c>
      <c r="T126" s="264">
        <v>0.43924605951985279</v>
      </c>
      <c r="U126" s="264">
        <v>0.44676873209349521</v>
      </c>
      <c r="V126" s="264">
        <v>0.42664907778147598</v>
      </c>
      <c r="W126" s="264">
        <v>0.4307437108590908</v>
      </c>
      <c r="DA126" s="72" t="s">
        <v>1692</v>
      </c>
    </row>
    <row r="127" spans="1:105" ht="12" customHeight="1" x14ac:dyDescent="0.25">
      <c r="A127" s="132" t="s">
        <v>1577</v>
      </c>
      <c r="B127" s="318">
        <v>1.452716184198104</v>
      </c>
      <c r="C127" s="318">
        <v>1.2382636022524689</v>
      </c>
      <c r="D127" s="318">
        <v>1.1856950528168431</v>
      </c>
      <c r="E127" s="318">
        <v>0.94138613974322971</v>
      </c>
      <c r="F127" s="318">
        <v>0.85877549424410726</v>
      </c>
      <c r="G127" s="318">
        <v>0.9906438327825654</v>
      </c>
      <c r="H127" s="318">
        <v>1.112739657855925</v>
      </c>
      <c r="I127" s="318">
        <v>1.0881590370161771</v>
      </c>
      <c r="J127" s="318">
        <v>1.1013654580141521</v>
      </c>
      <c r="K127" s="318">
        <v>0.80393935777532133</v>
      </c>
      <c r="L127" s="318">
        <v>1.1651985053360669</v>
      </c>
      <c r="M127" s="318">
        <v>1.1317939211573691</v>
      </c>
      <c r="N127" s="318">
        <v>1.1920041726816391</v>
      </c>
      <c r="O127" s="318">
        <v>1.0257903123479331</v>
      </c>
      <c r="P127" s="318">
        <v>0.97064626879428173</v>
      </c>
      <c r="Q127" s="318">
        <v>0.47048396787656388</v>
      </c>
      <c r="R127" s="318">
        <v>0.52880166625436764</v>
      </c>
      <c r="S127" s="318">
        <v>0.85518885652774446</v>
      </c>
      <c r="T127" s="318">
        <v>1.3151068045952901</v>
      </c>
      <c r="U127" s="318">
        <v>1.337629756539704</v>
      </c>
      <c r="V127" s="318">
        <v>1.277391323619522</v>
      </c>
      <c r="W127" s="318">
        <v>1.2896506932962319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1.0000000000000002</v>
      </c>
      <c r="D132" s="234">
        <f t="shared" si="6"/>
        <v>0.99999999999999967</v>
      </c>
      <c r="E132" s="234">
        <f t="shared" si="6"/>
        <v>1.0000000000000004</v>
      </c>
      <c r="F132" s="234">
        <f t="shared" si="6"/>
        <v>0.99999999999999989</v>
      </c>
      <c r="G132" s="234">
        <f t="shared" si="6"/>
        <v>1.0000000000000002</v>
      </c>
      <c r="H132" s="234">
        <f t="shared" si="6"/>
        <v>0.99999999999999989</v>
      </c>
      <c r="I132" s="234">
        <f t="shared" si="6"/>
        <v>1</v>
      </c>
      <c r="J132" s="234">
        <f t="shared" si="6"/>
        <v>1</v>
      </c>
      <c r="K132" s="234">
        <f t="shared" si="6"/>
        <v>0.99999999999999978</v>
      </c>
      <c r="L132" s="234">
        <f t="shared" si="6"/>
        <v>0.99999999999999978</v>
      </c>
      <c r="M132" s="234">
        <f t="shared" si="6"/>
        <v>0.99999999999999989</v>
      </c>
      <c r="N132" s="234">
        <f t="shared" si="6"/>
        <v>1.0000000000000002</v>
      </c>
      <c r="O132" s="234">
        <f t="shared" si="6"/>
        <v>1.0000000000000002</v>
      </c>
      <c r="P132" s="234">
        <f t="shared" si="6"/>
        <v>0.99999999999999978</v>
      </c>
      <c r="Q132" s="234">
        <f t="shared" si="6"/>
        <v>1</v>
      </c>
      <c r="R132" s="234">
        <f t="shared" si="6"/>
        <v>0.99999999999999978</v>
      </c>
      <c r="S132" s="234">
        <f t="shared" si="6"/>
        <v>1</v>
      </c>
      <c r="T132" s="234">
        <f t="shared" si="6"/>
        <v>1</v>
      </c>
      <c r="U132" s="234">
        <f t="shared" si="6"/>
        <v>1.0000000000000004</v>
      </c>
      <c r="V132" s="234">
        <f t="shared" si="6"/>
        <v>0.99999999999999989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4.4215900128123679E-3</v>
      </c>
      <c r="C133" s="268">
        <f t="shared" si="7"/>
        <v>4.4494104284984234E-3</v>
      </c>
      <c r="D133" s="268">
        <f t="shared" si="7"/>
        <v>4.4339212626972385E-3</v>
      </c>
      <c r="E133" s="268">
        <f t="shared" si="7"/>
        <v>4.4283611446682362E-3</v>
      </c>
      <c r="F133" s="268">
        <f t="shared" si="7"/>
        <v>4.3839253116094122E-3</v>
      </c>
      <c r="G133" s="268">
        <f t="shared" si="7"/>
        <v>4.3654787581995039E-3</v>
      </c>
      <c r="H133" s="268">
        <f t="shared" si="7"/>
        <v>4.3590009732713073E-3</v>
      </c>
      <c r="I133" s="268">
        <f t="shared" si="7"/>
        <v>4.3732496600885525E-3</v>
      </c>
      <c r="J133" s="268">
        <f t="shared" si="7"/>
        <v>4.3833619515130321E-3</v>
      </c>
      <c r="K133" s="268">
        <f t="shared" si="7"/>
        <v>4.353824135584103E-3</v>
      </c>
      <c r="L133" s="268">
        <f t="shared" si="7"/>
        <v>4.3568052700779132E-3</v>
      </c>
      <c r="M133" s="268">
        <f t="shared" si="7"/>
        <v>4.3552127955207012E-3</v>
      </c>
      <c r="N133" s="268">
        <f t="shared" si="7"/>
        <v>4.4399016095552774E-3</v>
      </c>
      <c r="O133" s="268">
        <f t="shared" si="7"/>
        <v>4.4233633684763723E-3</v>
      </c>
      <c r="P133" s="268">
        <f t="shared" si="7"/>
        <v>4.4141459963739889E-3</v>
      </c>
      <c r="Q133" s="268">
        <f t="shared" si="7"/>
        <v>4.4135963566095003E-3</v>
      </c>
      <c r="R133" s="268">
        <f t="shared" si="7"/>
        <v>4.3975848918951631E-3</v>
      </c>
      <c r="S133" s="268">
        <f t="shared" si="7"/>
        <v>4.4089977605039138E-3</v>
      </c>
      <c r="T133" s="268">
        <f t="shared" si="7"/>
        <v>4.3933352739550383E-3</v>
      </c>
      <c r="U133" s="268">
        <f t="shared" si="7"/>
        <v>4.3316471679639328E-3</v>
      </c>
      <c r="V133" s="268">
        <f t="shared" si="7"/>
        <v>4.3436512457944382E-3</v>
      </c>
      <c r="W133" s="268">
        <f t="shared" si="7"/>
        <v>4.3422977913346655E-3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4.5796946778431299E-4</v>
      </c>
      <c r="C134" s="269">
        <f t="shared" si="8"/>
        <v>4.6097645444567606E-4</v>
      </c>
      <c r="D134" s="269">
        <f t="shared" si="8"/>
        <v>4.592466861447954E-4</v>
      </c>
      <c r="E134" s="269">
        <f t="shared" si="8"/>
        <v>4.5987057614172214E-4</v>
      </c>
      <c r="F134" s="269">
        <f t="shared" si="8"/>
        <v>4.6090925685006798E-4</v>
      </c>
      <c r="G134" s="269">
        <f t="shared" si="8"/>
        <v>4.5914336801049449E-4</v>
      </c>
      <c r="H134" s="269">
        <f t="shared" si="8"/>
        <v>4.5764681483629E-4</v>
      </c>
      <c r="I134" s="269">
        <f t="shared" si="8"/>
        <v>4.5840913241548917E-4</v>
      </c>
      <c r="J134" s="269">
        <f t="shared" si="8"/>
        <v>4.5880932109377068E-4</v>
      </c>
      <c r="K134" s="269">
        <f t="shared" si="8"/>
        <v>4.5512937334828092E-4</v>
      </c>
      <c r="L134" s="269">
        <f t="shared" si="8"/>
        <v>4.5491255805685178E-4</v>
      </c>
      <c r="M134" s="269">
        <f t="shared" si="8"/>
        <v>4.545924903772879E-4</v>
      </c>
      <c r="N134" s="269">
        <f t="shared" si="8"/>
        <v>4.6343221892480526E-4</v>
      </c>
      <c r="O134" s="269">
        <f t="shared" si="8"/>
        <v>4.6170597486934787E-4</v>
      </c>
      <c r="P134" s="269">
        <f t="shared" si="8"/>
        <v>4.6074387534964883E-4</v>
      </c>
      <c r="Q134" s="269">
        <f t="shared" si="8"/>
        <v>4.6068650453424227E-4</v>
      </c>
      <c r="R134" s="269">
        <f t="shared" si="8"/>
        <v>4.5901524483676779E-4</v>
      </c>
      <c r="S134" s="269">
        <f t="shared" si="8"/>
        <v>4.6020650795220878E-4</v>
      </c>
      <c r="T134" s="269">
        <f t="shared" si="8"/>
        <v>4.5857167422535243E-4</v>
      </c>
      <c r="U134" s="269">
        <f t="shared" si="8"/>
        <v>4.589068775627181E-4</v>
      </c>
      <c r="V134" s="269">
        <f t="shared" si="8"/>
        <v>4.6017862331245471E-4</v>
      </c>
      <c r="W134" s="269">
        <f t="shared" si="8"/>
        <v>4.600352345423233E-4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9.3765580346233546E-3</v>
      </c>
      <c r="C135" s="269">
        <f t="shared" si="9"/>
        <v>7.4817593715284011E-3</v>
      </c>
      <c r="D135" s="269">
        <f t="shared" si="9"/>
        <v>8.4848649315441352E-3</v>
      </c>
      <c r="E135" s="269">
        <f t="shared" si="9"/>
        <v>7.9421977329050698E-3</v>
      </c>
      <c r="F135" s="269">
        <f t="shared" si="9"/>
        <v>7.344634922228927E-3</v>
      </c>
      <c r="G135" s="269">
        <f t="shared" si="9"/>
        <v>8.5099473366039985E-3</v>
      </c>
      <c r="H135" s="269">
        <f t="shared" si="9"/>
        <v>1.0295545237388168E-2</v>
      </c>
      <c r="I135" s="269">
        <f t="shared" si="9"/>
        <v>1.0169562210695038E-2</v>
      </c>
      <c r="J135" s="269">
        <f t="shared" si="9"/>
        <v>1.0243155945429145E-2</v>
      </c>
      <c r="K135" s="269">
        <f t="shared" si="9"/>
        <v>1.3453895055516465E-2</v>
      </c>
      <c r="L135" s="269">
        <f t="shared" si="9"/>
        <v>1.3572623585325627E-2</v>
      </c>
      <c r="M135" s="269">
        <f t="shared" si="9"/>
        <v>1.3755163335546159E-2</v>
      </c>
      <c r="N135" s="269">
        <f t="shared" si="9"/>
        <v>8.8047405222899579E-3</v>
      </c>
      <c r="O135" s="269">
        <f t="shared" si="9"/>
        <v>1.0752782597776478E-2</v>
      </c>
      <c r="P135" s="269">
        <f t="shared" si="9"/>
        <v>1.0662181433993348E-2</v>
      </c>
      <c r="Q135" s="269">
        <f t="shared" si="9"/>
        <v>1.0923999831137688E-2</v>
      </c>
      <c r="R135" s="269">
        <f t="shared" si="9"/>
        <v>1.2016351861791914E-2</v>
      </c>
      <c r="S135" s="269">
        <f t="shared" si="9"/>
        <v>1.1547687095903243E-2</v>
      </c>
      <c r="T135" s="269">
        <f t="shared" si="9"/>
        <v>1.2252917099327318E-2</v>
      </c>
      <c r="U135" s="269">
        <f t="shared" si="9"/>
        <v>1.2454613696911834E-2</v>
      </c>
      <c r="V135" s="269">
        <f t="shared" si="9"/>
        <v>1.1623941982477804E-2</v>
      </c>
      <c r="W135" s="269">
        <f t="shared" si="9"/>
        <v>1.1301497340459194E-2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8.7197314489119492E-4</v>
      </c>
      <c r="C136" s="269">
        <f t="shared" si="10"/>
        <v>8.7769844275535191E-4</v>
      </c>
      <c r="D136" s="269">
        <f t="shared" si="10"/>
        <v>8.7440496663662942E-4</v>
      </c>
      <c r="E136" s="269">
        <f t="shared" si="10"/>
        <v>8.7559285220751258E-4</v>
      </c>
      <c r="F136" s="269">
        <f t="shared" si="10"/>
        <v>8.7757049863921872E-4</v>
      </c>
      <c r="G136" s="269">
        <f t="shared" si="10"/>
        <v>8.7420824907175152E-4</v>
      </c>
      <c r="H136" s="269">
        <f t="shared" si="10"/>
        <v>8.7135881418666755E-4</v>
      </c>
      <c r="I136" s="269">
        <f t="shared" si="10"/>
        <v>8.7281026565603353E-4</v>
      </c>
      <c r="J136" s="269">
        <f t="shared" si="10"/>
        <v>8.7357222426877475E-4</v>
      </c>
      <c r="K136" s="269">
        <f t="shared" si="10"/>
        <v>8.6656560956104261E-4</v>
      </c>
      <c r="L136" s="269">
        <f t="shared" si="10"/>
        <v>8.6615279358786645E-4</v>
      </c>
      <c r="M136" s="269">
        <f t="shared" si="10"/>
        <v>8.6554338523041124E-4</v>
      </c>
      <c r="N136" s="269">
        <f t="shared" si="10"/>
        <v>8.8237421445327448E-4</v>
      </c>
      <c r="O136" s="269">
        <f t="shared" si="10"/>
        <v>8.7908744849228234E-4</v>
      </c>
      <c r="P136" s="269">
        <f t="shared" si="10"/>
        <v>8.7725561252306608E-4</v>
      </c>
      <c r="Q136" s="269">
        <f t="shared" si="10"/>
        <v>8.7714637858094966E-4</v>
      </c>
      <c r="R136" s="269">
        <f t="shared" si="10"/>
        <v>8.7396430275090114E-4</v>
      </c>
      <c r="S136" s="269">
        <f t="shared" si="10"/>
        <v>8.7623246584524292E-4</v>
      </c>
      <c r="T136" s="269">
        <f t="shared" si="10"/>
        <v>8.7311974500584315E-4</v>
      </c>
      <c r="U136" s="269">
        <f t="shared" si="10"/>
        <v>8.7375797163189979E-4</v>
      </c>
      <c r="V136" s="269">
        <f t="shared" si="10"/>
        <v>8.7617937353509797E-4</v>
      </c>
      <c r="W136" s="269">
        <f t="shared" si="10"/>
        <v>8.7590636154275198E-4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5.1820767317713682E-3</v>
      </c>
      <c r="C137" s="270">
        <f t="shared" si="11"/>
        <v>4.6588374154727793E-3</v>
      </c>
      <c r="D137" s="270">
        <f t="shared" si="11"/>
        <v>4.9490444450466268E-3</v>
      </c>
      <c r="E137" s="270">
        <f t="shared" si="11"/>
        <v>4.88187687484248E-3</v>
      </c>
      <c r="F137" s="270">
        <f t="shared" si="11"/>
        <v>4.8372801840200772E-3</v>
      </c>
      <c r="G137" s="270">
        <f t="shared" si="11"/>
        <v>5.0992973351344367E-3</v>
      </c>
      <c r="H137" s="270">
        <f t="shared" si="11"/>
        <v>5.7939519339885778E-3</v>
      </c>
      <c r="I137" s="270">
        <f t="shared" si="11"/>
        <v>5.7732575606021918E-3</v>
      </c>
      <c r="J137" s="270">
        <f t="shared" si="11"/>
        <v>5.7178634818745959E-3</v>
      </c>
      <c r="K137" s="270">
        <f t="shared" si="11"/>
        <v>7.2228015158457386E-3</v>
      </c>
      <c r="L137" s="270">
        <f t="shared" si="11"/>
        <v>7.5109697399586605E-3</v>
      </c>
      <c r="M137" s="270">
        <f t="shared" si="11"/>
        <v>7.3584781898518763E-3</v>
      </c>
      <c r="N137" s="270">
        <f t="shared" si="11"/>
        <v>5.0462391193241288E-3</v>
      </c>
      <c r="O137" s="270">
        <f t="shared" si="11"/>
        <v>5.9779120418875092E-3</v>
      </c>
      <c r="P137" s="270">
        <f t="shared" si="11"/>
        <v>5.8474044813834032E-3</v>
      </c>
      <c r="Q137" s="270">
        <f t="shared" si="11"/>
        <v>6.0206464083219155E-3</v>
      </c>
      <c r="R137" s="270">
        <f t="shared" si="11"/>
        <v>6.5988898270817678E-3</v>
      </c>
      <c r="S137" s="270">
        <f t="shared" si="11"/>
        <v>6.3356163958878473E-3</v>
      </c>
      <c r="T137" s="270">
        <f t="shared" si="11"/>
        <v>6.5862443877323625E-3</v>
      </c>
      <c r="U137" s="270">
        <f t="shared" si="11"/>
        <v>6.6997774433399538E-3</v>
      </c>
      <c r="V137" s="270">
        <f t="shared" si="11"/>
        <v>6.3309773735816628E-3</v>
      </c>
      <c r="W137" s="270">
        <f t="shared" si="11"/>
        <v>6.1224886645675474E-3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3.6608706651585839E-2</v>
      </c>
      <c r="C138" s="271">
        <f t="shared" si="12"/>
        <v>2.9297343492880462E-2</v>
      </c>
      <c r="D138" s="271">
        <f t="shared" si="12"/>
        <v>3.3228155674715792E-2</v>
      </c>
      <c r="E138" s="271">
        <f t="shared" si="12"/>
        <v>3.1185320126167076E-2</v>
      </c>
      <c r="F138" s="271">
        <f t="shared" si="12"/>
        <v>2.8907499230910301E-2</v>
      </c>
      <c r="G138" s="271">
        <f t="shared" si="12"/>
        <v>3.3565476206118078E-2</v>
      </c>
      <c r="H138" s="271">
        <f t="shared" si="12"/>
        <v>4.0686157536306063E-2</v>
      </c>
      <c r="I138" s="271">
        <f t="shared" si="12"/>
        <v>4.0257469292919734E-2</v>
      </c>
      <c r="J138" s="271">
        <f t="shared" si="12"/>
        <v>4.0611506498724297E-2</v>
      </c>
      <c r="K138" s="271">
        <f t="shared" si="12"/>
        <v>5.3415396698645867E-2</v>
      </c>
      <c r="L138" s="271">
        <f t="shared" si="12"/>
        <v>5.3954082070783303E-2</v>
      </c>
      <c r="M138" s="271">
        <f t="shared" si="12"/>
        <v>5.4740652500980591E-2</v>
      </c>
      <c r="N138" s="271">
        <f t="shared" si="12"/>
        <v>3.5039732319750008E-2</v>
      </c>
      <c r="O138" s="271">
        <f t="shared" si="12"/>
        <v>4.2792246172924264E-2</v>
      </c>
      <c r="P138" s="271">
        <f t="shared" si="12"/>
        <v>4.2431685799931791E-2</v>
      </c>
      <c r="Q138" s="271">
        <f t="shared" si="12"/>
        <v>4.3473629799201177E-2</v>
      </c>
      <c r="R138" s="271">
        <f t="shared" si="12"/>
        <v>4.7820801945405944E-2</v>
      </c>
      <c r="S138" s="271">
        <f t="shared" si="12"/>
        <v>4.5955683046914414E-2</v>
      </c>
      <c r="T138" s="271">
        <f t="shared" si="12"/>
        <v>4.8762247360908388E-2</v>
      </c>
      <c r="U138" s="271">
        <f t="shared" si="12"/>
        <v>4.9564928004508749E-2</v>
      </c>
      <c r="V138" s="271">
        <f t="shared" si="12"/>
        <v>4.6259150344659446E-2</v>
      </c>
      <c r="W138" s="271">
        <f t="shared" si="12"/>
        <v>4.4975935476979118E-2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0.45285120689626462</v>
      </c>
      <c r="C139" s="271">
        <f t="shared" si="13"/>
        <v>0.46221062073834429</v>
      </c>
      <c r="D139" s="271">
        <f t="shared" si="13"/>
        <v>0.45589662760919947</v>
      </c>
      <c r="E139" s="271">
        <f t="shared" si="13"/>
        <v>0.45568150568973731</v>
      </c>
      <c r="F139" s="271">
        <f t="shared" si="13"/>
        <v>0.45676768786160638</v>
      </c>
      <c r="G139" s="271">
        <f t="shared" si="13"/>
        <v>0.4522217268730882</v>
      </c>
      <c r="H139" s="271">
        <f t="shared" si="13"/>
        <v>0.44280059581031883</v>
      </c>
      <c r="I139" s="271">
        <f t="shared" si="13"/>
        <v>0.44259236106238764</v>
      </c>
      <c r="J139" s="271">
        <f t="shared" si="13"/>
        <v>0.44086149518174733</v>
      </c>
      <c r="K139" s="271">
        <f t="shared" si="13"/>
        <v>0.41871705788948388</v>
      </c>
      <c r="L139" s="271">
        <f t="shared" si="13"/>
        <v>0.41263461475691909</v>
      </c>
      <c r="M139" s="271">
        <f t="shared" si="13"/>
        <v>0.41095746063261618</v>
      </c>
      <c r="N139" s="271">
        <f t="shared" si="13"/>
        <v>0.43961486257176025</v>
      </c>
      <c r="O139" s="271">
        <f t="shared" si="13"/>
        <v>0.42797737549255349</v>
      </c>
      <c r="P139" s="271">
        <f t="shared" si="13"/>
        <v>0.42943430082510708</v>
      </c>
      <c r="Q139" s="271">
        <f t="shared" si="13"/>
        <v>0.42848012052034112</v>
      </c>
      <c r="R139" s="271">
        <f t="shared" si="13"/>
        <v>0.42329505728479072</v>
      </c>
      <c r="S139" s="271">
        <f t="shared" si="13"/>
        <v>0.42451173577284529</v>
      </c>
      <c r="T139" s="271">
        <f t="shared" si="13"/>
        <v>0.42211680769099308</v>
      </c>
      <c r="U139" s="271">
        <f t="shared" si="13"/>
        <v>0.42109737743078562</v>
      </c>
      <c r="V139" s="271">
        <f t="shared" si="13"/>
        <v>0.42498140557336106</v>
      </c>
      <c r="W139" s="271">
        <f t="shared" si="13"/>
        <v>0.42734674806497985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0.42609070674646654</v>
      </c>
      <c r="C140" s="271">
        <f t="shared" si="14"/>
        <v>0.43548261807618033</v>
      </c>
      <c r="D140" s="271">
        <f t="shared" si="14"/>
        <v>0.43175080807756344</v>
      </c>
      <c r="E140" s="271">
        <f t="shared" si="14"/>
        <v>0.43719916699633871</v>
      </c>
      <c r="F140" s="271">
        <f t="shared" si="14"/>
        <v>0.44192087796356433</v>
      </c>
      <c r="G140" s="271">
        <f t="shared" si="14"/>
        <v>0.43462418058905417</v>
      </c>
      <c r="H140" s="271">
        <f t="shared" si="14"/>
        <v>0.42572694558583618</v>
      </c>
      <c r="I140" s="271">
        <f t="shared" si="14"/>
        <v>0.42705124222908974</v>
      </c>
      <c r="J140" s="271">
        <f t="shared" si="14"/>
        <v>0.42797329110893101</v>
      </c>
      <c r="K140" s="271">
        <f t="shared" si="14"/>
        <v>0.41685399451344934</v>
      </c>
      <c r="L140" s="271">
        <f t="shared" si="14"/>
        <v>0.42143447482459884</v>
      </c>
      <c r="M140" s="271">
        <f t="shared" si="14"/>
        <v>0.42127284756447664</v>
      </c>
      <c r="N140" s="271">
        <f t="shared" si="14"/>
        <v>0.44366380880248607</v>
      </c>
      <c r="O140" s="271">
        <f t="shared" si="14"/>
        <v>0.43512458359100259</v>
      </c>
      <c r="P140" s="271">
        <f t="shared" si="14"/>
        <v>0.43470488848729227</v>
      </c>
      <c r="Q140" s="271">
        <f t="shared" si="14"/>
        <v>0.432905085017951</v>
      </c>
      <c r="R140" s="271">
        <f t="shared" si="14"/>
        <v>0.42673932825239075</v>
      </c>
      <c r="S140" s="271">
        <f t="shared" si="14"/>
        <v>0.43038451707000946</v>
      </c>
      <c r="T140" s="271">
        <f t="shared" si="14"/>
        <v>0.4255585323063793</v>
      </c>
      <c r="U140" s="271">
        <f t="shared" si="14"/>
        <v>0.42451719484859846</v>
      </c>
      <c r="V140" s="271">
        <f t="shared" si="14"/>
        <v>0.42919582144690804</v>
      </c>
      <c r="W140" s="271">
        <f t="shared" si="14"/>
        <v>0.43021508070646441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6.4139212313800487E-2</v>
      </c>
      <c r="C141" s="271">
        <f t="shared" si="15"/>
        <v>5.5080735579894541E-2</v>
      </c>
      <c r="D141" s="271">
        <f t="shared" si="15"/>
        <v>5.9922926346451501E-2</v>
      </c>
      <c r="E141" s="271">
        <f t="shared" si="15"/>
        <v>5.7346108006992337E-2</v>
      </c>
      <c r="F141" s="271">
        <f t="shared" si="15"/>
        <v>5.4499614770571178E-2</v>
      </c>
      <c r="G141" s="271">
        <f t="shared" si="15"/>
        <v>6.0280541284719547E-2</v>
      </c>
      <c r="H141" s="271">
        <f t="shared" si="15"/>
        <v>6.900879729386783E-2</v>
      </c>
      <c r="I141" s="271">
        <f t="shared" si="15"/>
        <v>6.8451638586145697E-2</v>
      </c>
      <c r="J141" s="271">
        <f t="shared" si="15"/>
        <v>6.8876944286418176E-2</v>
      </c>
      <c r="K141" s="271">
        <f t="shared" si="15"/>
        <v>8.4661335208565086E-2</v>
      </c>
      <c r="L141" s="271">
        <f t="shared" si="15"/>
        <v>8.521536440069169E-2</v>
      </c>
      <c r="M141" s="271">
        <f t="shared" si="15"/>
        <v>8.6240049105400035E-2</v>
      </c>
      <c r="N141" s="271">
        <f t="shared" si="15"/>
        <v>6.2044908621456417E-2</v>
      </c>
      <c r="O141" s="271">
        <f t="shared" si="15"/>
        <v>7.1610943312017797E-2</v>
      </c>
      <c r="P141" s="271">
        <f t="shared" si="15"/>
        <v>7.11673934880451E-2</v>
      </c>
      <c r="Q141" s="271">
        <f t="shared" si="15"/>
        <v>7.2445089183322375E-2</v>
      </c>
      <c r="R141" s="271">
        <f t="shared" si="15"/>
        <v>7.7799006389055833E-2</v>
      </c>
      <c r="S141" s="271">
        <f t="shared" si="15"/>
        <v>7.5519323884138512E-2</v>
      </c>
      <c r="T141" s="271">
        <f t="shared" si="15"/>
        <v>7.8998224461473338E-2</v>
      </c>
      <c r="U141" s="271">
        <f t="shared" si="15"/>
        <v>8.0001796558697186E-2</v>
      </c>
      <c r="V141" s="271">
        <f t="shared" si="15"/>
        <v>7.5928694036369926E-2</v>
      </c>
      <c r="W141" s="271">
        <f t="shared" si="15"/>
        <v>7.4360010359130216E-2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4.6918176084775699E-2</v>
      </c>
      <c r="C142" s="320">
        <f t="shared" si="16"/>
        <v>3.7547841662294239E-2</v>
      </c>
      <c r="D142" s="320">
        <f t="shared" si="16"/>
        <v>4.2585619693044273E-2</v>
      </c>
      <c r="E142" s="320">
        <f t="shared" si="16"/>
        <v>3.996749611683495E-2</v>
      </c>
      <c r="F142" s="320">
        <f t="shared" si="16"/>
        <v>3.7048212382767023E-2</v>
      </c>
      <c r="G142" s="320">
        <f t="shared" si="16"/>
        <v>4.3017933902884206E-2</v>
      </c>
      <c r="H142" s="320">
        <f t="shared" si="16"/>
        <v>5.2143888110252036E-2</v>
      </c>
      <c r="I142" s="320">
        <f t="shared" si="16"/>
        <v>5.1594475898558916E-2</v>
      </c>
      <c r="J142" s="320">
        <f t="shared" si="16"/>
        <v>5.2048214407285527E-2</v>
      </c>
      <c r="K142" s="320">
        <f t="shared" si="16"/>
        <v>6.8457840147069252E-2</v>
      </c>
      <c r="L142" s="320">
        <f t="shared" si="16"/>
        <v>6.9148226054027845E-2</v>
      </c>
      <c r="M142" s="320">
        <f t="shared" si="16"/>
        <v>7.0156304550170925E-2</v>
      </c>
      <c r="N142" s="320">
        <f t="shared" si="16"/>
        <v>4.4907358967575577E-2</v>
      </c>
      <c r="O142" s="320">
        <f t="shared" si="16"/>
        <v>5.4843077634848872E-2</v>
      </c>
      <c r="P142" s="320">
        <f t="shared" si="16"/>
        <v>5.4380978953509067E-2</v>
      </c>
      <c r="Q142" s="320">
        <f t="shared" si="16"/>
        <v>5.5716347408162691E-2</v>
      </c>
      <c r="R142" s="320">
        <f t="shared" si="16"/>
        <v>6.1287737574103766E-2</v>
      </c>
      <c r="S142" s="320">
        <f t="shared" si="16"/>
        <v>5.8897377878217652E-2</v>
      </c>
      <c r="T142" s="320">
        <f t="shared" si="16"/>
        <v>6.2494305787483544E-2</v>
      </c>
      <c r="U142" s="320">
        <f t="shared" si="16"/>
        <v>6.3523031334515478E-2</v>
      </c>
      <c r="V142" s="320">
        <f t="shared" si="16"/>
        <v>5.9286305360608166E-2</v>
      </c>
      <c r="W142" s="320">
        <f t="shared" si="16"/>
        <v>5.7641721144907121E-2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1.7221036229024787E-2</v>
      </c>
      <c r="C143" s="328">
        <f t="shared" si="17"/>
        <v>1.7532893917600309E-2</v>
      </c>
      <c r="D143" s="328">
        <f t="shared" si="17"/>
        <v>1.7337306653407228E-2</v>
      </c>
      <c r="E143" s="328">
        <f t="shared" si="17"/>
        <v>1.7378611890157381E-2</v>
      </c>
      <c r="F143" s="328">
        <f t="shared" si="17"/>
        <v>1.7451402387804155E-2</v>
      </c>
      <c r="G143" s="328">
        <f t="shared" si="17"/>
        <v>1.7262607381835351E-2</v>
      </c>
      <c r="H143" s="328">
        <f t="shared" si="17"/>
        <v>1.6864909183615797E-2</v>
      </c>
      <c r="I143" s="328">
        <f t="shared" si="17"/>
        <v>1.6857162687586785E-2</v>
      </c>
      <c r="J143" s="328">
        <f t="shared" si="17"/>
        <v>1.6828729879132646E-2</v>
      </c>
      <c r="K143" s="328">
        <f t="shared" si="17"/>
        <v>1.6203495061495838E-2</v>
      </c>
      <c r="L143" s="328">
        <f t="shared" si="17"/>
        <v>1.6067138346663842E-2</v>
      </c>
      <c r="M143" s="328">
        <f t="shared" si="17"/>
        <v>1.608374455522912E-2</v>
      </c>
      <c r="N143" s="328">
        <f t="shared" si="17"/>
        <v>1.7137549653880847E-2</v>
      </c>
      <c r="O143" s="328">
        <f t="shared" si="17"/>
        <v>1.6767865677168928E-2</v>
      </c>
      <c r="P143" s="328">
        <f t="shared" si="17"/>
        <v>1.678641453453603E-2</v>
      </c>
      <c r="Q143" s="328">
        <f t="shared" si="17"/>
        <v>1.6728741775159678E-2</v>
      </c>
      <c r="R143" s="328">
        <f t="shared" si="17"/>
        <v>1.651126881495207E-2</v>
      </c>
      <c r="S143" s="328">
        <f t="shared" si="17"/>
        <v>1.6621946005920853E-2</v>
      </c>
      <c r="T143" s="328">
        <f t="shared" si="17"/>
        <v>1.6503918673989804E-2</v>
      </c>
      <c r="U143" s="328">
        <f t="shared" si="17"/>
        <v>1.6478765224181711E-2</v>
      </c>
      <c r="V143" s="328">
        <f t="shared" si="17"/>
        <v>1.6642388675761753E-2</v>
      </c>
      <c r="W143" s="328">
        <f t="shared" si="17"/>
        <v>1.6718289214223098E-2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1.0000000000000002</v>
      </c>
      <c r="D146" s="234">
        <f t="shared" si="18"/>
        <v>1</v>
      </c>
      <c r="E146" s="234">
        <f t="shared" si="18"/>
        <v>1.0000000000000002</v>
      </c>
      <c r="F146" s="234">
        <f t="shared" si="18"/>
        <v>0.99999999999999989</v>
      </c>
      <c r="G146" s="234">
        <f t="shared" si="18"/>
        <v>0.99999999999999989</v>
      </c>
      <c r="H146" s="234">
        <f t="shared" si="18"/>
        <v>0.99999999999999989</v>
      </c>
      <c r="I146" s="234">
        <f t="shared" si="18"/>
        <v>1.0000000000000002</v>
      </c>
      <c r="J146" s="234">
        <f t="shared" si="18"/>
        <v>1</v>
      </c>
      <c r="K146" s="234">
        <f t="shared" si="18"/>
        <v>1.0000000000000002</v>
      </c>
      <c r="L146" s="234">
        <f t="shared" si="18"/>
        <v>1</v>
      </c>
      <c r="M146" s="234">
        <f t="shared" si="18"/>
        <v>1</v>
      </c>
      <c r="N146" s="234">
        <f t="shared" si="18"/>
        <v>1</v>
      </c>
      <c r="O146" s="234">
        <f t="shared" si="18"/>
        <v>1.0000000000000002</v>
      </c>
      <c r="P146" s="234">
        <f t="shared" si="18"/>
        <v>0.99999999999999978</v>
      </c>
      <c r="Q146" s="234">
        <f t="shared" si="18"/>
        <v>1</v>
      </c>
      <c r="R146" s="234">
        <f t="shared" si="18"/>
        <v>1.0000000000000002</v>
      </c>
      <c r="S146" s="234">
        <f t="shared" si="18"/>
        <v>0.99999999999999989</v>
      </c>
      <c r="T146" s="234">
        <f t="shared" si="18"/>
        <v>1</v>
      </c>
      <c r="U146" s="234">
        <f t="shared" si="18"/>
        <v>0.99999999999999989</v>
      </c>
      <c r="V146" s="234">
        <f t="shared" si="18"/>
        <v>0.99999999999999989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6.6107405614786894E-3</v>
      </c>
      <c r="C147" s="268">
        <f t="shared" si="19"/>
        <v>6.6500611988229751E-3</v>
      </c>
      <c r="D147" s="268">
        <f t="shared" si="19"/>
        <v>6.6247632595711706E-3</v>
      </c>
      <c r="E147" s="268">
        <f t="shared" si="19"/>
        <v>6.6180599356079565E-3</v>
      </c>
      <c r="F147" s="268">
        <f t="shared" si="19"/>
        <v>6.6168006775411915E-3</v>
      </c>
      <c r="G147" s="268">
        <f t="shared" si="19"/>
        <v>6.6022163988683456E-3</v>
      </c>
      <c r="H147" s="268">
        <f t="shared" si="19"/>
        <v>6.5877963680470815E-3</v>
      </c>
      <c r="I147" s="268">
        <f t="shared" si="19"/>
        <v>6.5957675911132675E-3</v>
      </c>
      <c r="J147" s="268">
        <f t="shared" si="19"/>
        <v>6.5909295602140944E-3</v>
      </c>
      <c r="K147" s="268">
        <f t="shared" si="19"/>
        <v>6.4959785335200844E-3</v>
      </c>
      <c r="L147" s="268">
        <f t="shared" si="19"/>
        <v>6.4572412656301922E-3</v>
      </c>
      <c r="M147" s="268">
        <f t="shared" si="19"/>
        <v>6.4370819567667065E-3</v>
      </c>
      <c r="N147" s="268">
        <f t="shared" si="19"/>
        <v>6.5140528549579683E-3</v>
      </c>
      <c r="O147" s="268">
        <f t="shared" si="19"/>
        <v>6.4905714039503086E-3</v>
      </c>
      <c r="P147" s="268">
        <f t="shared" si="19"/>
        <v>6.4985201065401082E-3</v>
      </c>
      <c r="Q147" s="268">
        <f t="shared" si="19"/>
        <v>6.5090078730555348E-3</v>
      </c>
      <c r="R147" s="268">
        <f t="shared" si="19"/>
        <v>6.4972203389234489E-3</v>
      </c>
      <c r="S147" s="268">
        <f t="shared" si="19"/>
        <v>6.4831663031827483E-3</v>
      </c>
      <c r="T147" s="268">
        <f t="shared" si="19"/>
        <v>6.4623234762889344E-3</v>
      </c>
      <c r="U147" s="268">
        <f t="shared" si="19"/>
        <v>6.4697917581415434E-3</v>
      </c>
      <c r="V147" s="268">
        <f t="shared" si="19"/>
        <v>6.4776306864864309E-3</v>
      </c>
      <c r="W147" s="268">
        <f t="shared" si="19"/>
        <v>6.4493779628137507E-3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1.9213903766137866E-3</v>
      </c>
      <c r="C148" s="269">
        <f t="shared" si="20"/>
        <v>1.9328187927636902E-3</v>
      </c>
      <c r="D148" s="269">
        <f t="shared" si="20"/>
        <v>1.9254660284894699E-3</v>
      </c>
      <c r="E148" s="269">
        <f t="shared" si="20"/>
        <v>1.9235177290463955E-3</v>
      </c>
      <c r="F148" s="269">
        <f t="shared" si="20"/>
        <v>1.9231517297595298E-3</v>
      </c>
      <c r="G148" s="269">
        <f t="shared" si="20"/>
        <v>1.918912856303331E-3</v>
      </c>
      <c r="H148" s="269">
        <f t="shared" si="20"/>
        <v>1.914721720954307E-3</v>
      </c>
      <c r="I148" s="269">
        <f t="shared" si="20"/>
        <v>1.9170385311734906E-3</v>
      </c>
      <c r="J148" s="269">
        <f t="shared" si="20"/>
        <v>1.9156323731303827E-3</v>
      </c>
      <c r="K148" s="269">
        <f t="shared" si="20"/>
        <v>1.8880351641274225E-3</v>
      </c>
      <c r="L148" s="269">
        <f t="shared" si="20"/>
        <v>1.8767763024238407E-3</v>
      </c>
      <c r="M148" s="269">
        <f t="shared" si="20"/>
        <v>1.8709170644626363E-3</v>
      </c>
      <c r="N148" s="269">
        <f t="shared" si="20"/>
        <v>1.8932884072325796E-3</v>
      </c>
      <c r="O148" s="269">
        <f t="shared" si="20"/>
        <v>1.8864635993951725E-3</v>
      </c>
      <c r="P148" s="269">
        <f t="shared" si="20"/>
        <v>1.8887738641106865E-3</v>
      </c>
      <c r="Q148" s="269">
        <f t="shared" si="20"/>
        <v>1.8918220995492912E-3</v>
      </c>
      <c r="R148" s="269">
        <f t="shared" si="20"/>
        <v>1.8883960908540824E-3</v>
      </c>
      <c r="S148" s="269">
        <f t="shared" si="20"/>
        <v>1.8855416144976933E-3</v>
      </c>
      <c r="T148" s="269">
        <f t="shared" si="20"/>
        <v>1.882064988626116E-3</v>
      </c>
      <c r="U148" s="269">
        <f t="shared" si="20"/>
        <v>1.8804240625059096E-3</v>
      </c>
      <c r="V148" s="269">
        <f t="shared" si="20"/>
        <v>1.8827024216919574E-3</v>
      </c>
      <c r="W148" s="269">
        <f t="shared" si="20"/>
        <v>1.8846492383901162E-3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1.1985526326909237E-2</v>
      </c>
      <c r="C149" s="269">
        <f t="shared" si="21"/>
        <v>9.7281020891234731E-3</v>
      </c>
      <c r="D149" s="269">
        <f t="shared" si="21"/>
        <v>1.09051231633849E-2</v>
      </c>
      <c r="E149" s="269">
        <f t="shared" si="21"/>
        <v>1.0222016273418424E-2</v>
      </c>
      <c r="F149" s="269">
        <f t="shared" si="21"/>
        <v>9.5666935584588827E-3</v>
      </c>
      <c r="G149" s="269">
        <f t="shared" si="21"/>
        <v>1.1047777901002014E-2</v>
      </c>
      <c r="H149" s="269">
        <f t="shared" si="21"/>
        <v>1.3224618716276211E-2</v>
      </c>
      <c r="I149" s="269">
        <f t="shared" si="21"/>
        <v>1.3074579813486996E-2</v>
      </c>
      <c r="J149" s="269">
        <f t="shared" si="21"/>
        <v>1.3153672829709992E-2</v>
      </c>
      <c r="K149" s="269">
        <f t="shared" si="21"/>
        <v>1.6726822922907933E-2</v>
      </c>
      <c r="L149" s="269">
        <f t="shared" si="21"/>
        <v>1.670789726062347E-2</v>
      </c>
      <c r="M149" s="269">
        <f t="shared" si="21"/>
        <v>1.6919528582915806E-2</v>
      </c>
      <c r="N149" s="269">
        <f t="shared" si="21"/>
        <v>1.1424523607541714E-2</v>
      </c>
      <c r="O149" s="269">
        <f t="shared" si="21"/>
        <v>1.3666579476394205E-2</v>
      </c>
      <c r="P149" s="269">
        <f t="shared" si="21"/>
        <v>1.3528689384356784E-2</v>
      </c>
      <c r="Q149" s="269">
        <f t="shared" si="21"/>
        <v>1.3821702540400833E-2</v>
      </c>
      <c r="R149" s="269">
        <f t="shared" si="21"/>
        <v>1.5080954064212341E-2</v>
      </c>
      <c r="S149" s="269">
        <f t="shared" si="21"/>
        <v>1.4502628546276729E-2</v>
      </c>
      <c r="T149" s="269">
        <f t="shared" si="21"/>
        <v>1.5300766649005624E-2</v>
      </c>
      <c r="U149" s="269">
        <f t="shared" si="21"/>
        <v>1.5780196691894531E-2</v>
      </c>
      <c r="V149" s="269">
        <f t="shared" si="21"/>
        <v>1.4811300471021305E-2</v>
      </c>
      <c r="W149" s="269">
        <f t="shared" si="21"/>
        <v>1.4337992280520158E-2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5.3920217737438514E-3</v>
      </c>
      <c r="C150" s="269">
        <f t="shared" si="22"/>
        <v>5.4240934804983586E-3</v>
      </c>
      <c r="D150" s="269">
        <f t="shared" si="22"/>
        <v>5.4034593264262057E-3</v>
      </c>
      <c r="E150" s="269">
        <f t="shared" si="22"/>
        <v>5.397991789403693E-3</v>
      </c>
      <c r="F150" s="269">
        <f t="shared" si="22"/>
        <v>5.3969646810409309E-3</v>
      </c>
      <c r="G150" s="269">
        <f t="shared" si="22"/>
        <v>5.3850690776017949E-3</v>
      </c>
      <c r="H150" s="269">
        <f t="shared" si="22"/>
        <v>5.3733074422081207E-3</v>
      </c>
      <c r="I150" s="269">
        <f t="shared" si="22"/>
        <v>5.3798091356169787E-3</v>
      </c>
      <c r="J150" s="269">
        <f t="shared" si="22"/>
        <v>5.3758630167657275E-3</v>
      </c>
      <c r="K150" s="269">
        <f t="shared" si="22"/>
        <v>5.2984166250018812E-3</v>
      </c>
      <c r="L150" s="269">
        <f t="shared" si="22"/>
        <v>5.2668207410044411E-3</v>
      </c>
      <c r="M150" s="269">
        <f t="shared" si="22"/>
        <v>5.2503778884488671E-3</v>
      </c>
      <c r="N150" s="269">
        <f t="shared" si="22"/>
        <v>5.313158866636138E-3</v>
      </c>
      <c r="O150" s="269">
        <f t="shared" si="22"/>
        <v>5.29400632329626E-3</v>
      </c>
      <c r="P150" s="269">
        <f t="shared" si="22"/>
        <v>5.3004896479765468E-3</v>
      </c>
      <c r="Q150" s="269">
        <f t="shared" si="22"/>
        <v>5.3090439490995787E-3</v>
      </c>
      <c r="R150" s="269">
        <f t="shared" si="22"/>
        <v>5.2994294981756826E-3</v>
      </c>
      <c r="S150" s="269">
        <f t="shared" si="22"/>
        <v>5.2914189455812582E-3</v>
      </c>
      <c r="T150" s="269">
        <f t="shared" si="22"/>
        <v>5.2816624470441191E-3</v>
      </c>
      <c r="U150" s="269">
        <f t="shared" si="22"/>
        <v>5.2770574956105352E-3</v>
      </c>
      <c r="V150" s="269">
        <f t="shared" si="22"/>
        <v>5.2834512834056182E-3</v>
      </c>
      <c r="W150" s="269">
        <f t="shared" si="22"/>
        <v>5.2889146593825776E-3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1.0729722988116773E-2</v>
      </c>
      <c r="C151" s="270">
        <f t="shared" si="23"/>
        <v>9.7825613669570745E-3</v>
      </c>
      <c r="D151" s="270">
        <f t="shared" si="23"/>
        <v>1.0272062157068039E-2</v>
      </c>
      <c r="E151" s="270">
        <f t="shared" si="23"/>
        <v>1.0095592086311347E-2</v>
      </c>
      <c r="F151" s="270">
        <f t="shared" si="23"/>
        <v>9.977557304787445E-3</v>
      </c>
      <c r="G151" s="270">
        <f t="shared" si="23"/>
        <v>1.0458397035646997E-2</v>
      </c>
      <c r="H151" s="270">
        <f t="shared" si="23"/>
        <v>1.1757511796887847E-2</v>
      </c>
      <c r="I151" s="270">
        <f t="shared" si="23"/>
        <v>1.1726087832505401E-2</v>
      </c>
      <c r="J151" s="270">
        <f t="shared" si="23"/>
        <v>1.1599887028665561E-2</v>
      </c>
      <c r="K151" s="270">
        <f t="shared" si="23"/>
        <v>1.4186583899891159E-2</v>
      </c>
      <c r="L151" s="270">
        <f t="shared" si="23"/>
        <v>1.4606989944483742E-2</v>
      </c>
      <c r="M151" s="270">
        <f t="shared" si="23"/>
        <v>1.4299381082064673E-2</v>
      </c>
      <c r="N151" s="270">
        <f t="shared" si="23"/>
        <v>1.034418050708262E-2</v>
      </c>
      <c r="O151" s="270">
        <f t="shared" si="23"/>
        <v>1.2003149447694338E-2</v>
      </c>
      <c r="P151" s="270">
        <f t="shared" si="23"/>
        <v>1.1721400899976231E-2</v>
      </c>
      <c r="Q151" s="270">
        <f t="shared" si="23"/>
        <v>1.2034545856062907E-2</v>
      </c>
      <c r="R151" s="270">
        <f t="shared" si="23"/>
        <v>1.3083796618830398E-2</v>
      </c>
      <c r="S151" s="270">
        <f t="shared" si="23"/>
        <v>1.2603642840451124E-2</v>
      </c>
      <c r="T151" s="270">
        <f t="shared" si="23"/>
        <v>1.3068368329405963E-2</v>
      </c>
      <c r="U151" s="270">
        <f t="shared" si="23"/>
        <v>1.321267154564598E-2</v>
      </c>
      <c r="V151" s="270">
        <f t="shared" si="23"/>
        <v>1.2556211783522253E-2</v>
      </c>
      <c r="W151" s="270">
        <f t="shared" si="23"/>
        <v>1.217914747950624E-2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4.340790477042971E-2</v>
      </c>
      <c r="C152" s="271">
        <f t="shared" si="24"/>
        <v>3.5232205709115838E-2</v>
      </c>
      <c r="D152" s="271">
        <f t="shared" si="24"/>
        <v>3.9495015477396117E-2</v>
      </c>
      <c r="E152" s="271">
        <f t="shared" si="24"/>
        <v>3.7021011581454079E-2</v>
      </c>
      <c r="F152" s="271">
        <f t="shared" si="24"/>
        <v>3.464763345612324E-2</v>
      </c>
      <c r="G152" s="271">
        <f t="shared" si="24"/>
        <v>4.0011667236913073E-2</v>
      </c>
      <c r="H152" s="271">
        <f t="shared" si="24"/>
        <v>4.7895517827408932E-2</v>
      </c>
      <c r="I152" s="271">
        <f t="shared" si="24"/>
        <v>4.7352122883666491E-2</v>
      </c>
      <c r="J152" s="271">
        <f t="shared" si="24"/>
        <v>4.7638573559470841E-2</v>
      </c>
      <c r="K152" s="271">
        <f t="shared" si="24"/>
        <v>6.0579428616270442E-2</v>
      </c>
      <c r="L152" s="271">
        <f t="shared" si="24"/>
        <v>6.0510885665067987E-2</v>
      </c>
      <c r="M152" s="271">
        <f t="shared" si="24"/>
        <v>6.1277349484339806E-2</v>
      </c>
      <c r="N152" s="271">
        <f t="shared" si="24"/>
        <v>4.137612477562181E-2</v>
      </c>
      <c r="O152" s="271">
        <f t="shared" si="24"/>
        <v>4.9496164312527909E-2</v>
      </c>
      <c r="P152" s="271">
        <f t="shared" si="24"/>
        <v>4.8996768639723139E-2</v>
      </c>
      <c r="Q152" s="271">
        <f t="shared" si="24"/>
        <v>5.0057972530743469E-2</v>
      </c>
      <c r="R152" s="271">
        <f t="shared" si="24"/>
        <v>5.4618595797233313E-2</v>
      </c>
      <c r="S152" s="271">
        <f t="shared" si="24"/>
        <v>5.2663195513421607E-2</v>
      </c>
      <c r="T152" s="271">
        <f t="shared" si="24"/>
        <v>5.5698306882484491E-2</v>
      </c>
      <c r="U152" s="271">
        <f t="shared" si="24"/>
        <v>5.7151038392241241E-2</v>
      </c>
      <c r="V152" s="271">
        <f t="shared" si="24"/>
        <v>5.3641993087016039E-2</v>
      </c>
      <c r="W152" s="271">
        <f t="shared" si="24"/>
        <v>5.2069027638901456E-2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0.10835847109364238</v>
      </c>
      <c r="C153" s="271">
        <f t="shared" si="25"/>
        <v>0.11100892167451293</v>
      </c>
      <c r="D153" s="271">
        <f t="shared" si="25"/>
        <v>0.11032185444759236</v>
      </c>
      <c r="E153" s="271">
        <f t="shared" si="25"/>
        <v>0.11183794349418032</v>
      </c>
      <c r="F153" s="271">
        <f t="shared" si="25"/>
        <v>0.11340269570597408</v>
      </c>
      <c r="G153" s="271">
        <f t="shared" si="25"/>
        <v>0.11129897479934367</v>
      </c>
      <c r="H153" s="271">
        <f t="shared" si="25"/>
        <v>0.10671414036293736</v>
      </c>
      <c r="I153" s="271">
        <f t="shared" si="25"/>
        <v>0.10619897056572825</v>
      </c>
      <c r="J153" s="271">
        <f t="shared" si="25"/>
        <v>0.10523485163368247</v>
      </c>
      <c r="K153" s="271">
        <f t="shared" si="25"/>
        <v>9.9561099192693889E-2</v>
      </c>
      <c r="L153" s="271">
        <f t="shared" si="25"/>
        <v>9.8950539553530906E-2</v>
      </c>
      <c r="M153" s="271">
        <f t="shared" si="25"/>
        <v>9.7995066081078136E-2</v>
      </c>
      <c r="N153" s="271">
        <f t="shared" si="25"/>
        <v>9.9683198762421224E-2</v>
      </c>
      <c r="O153" s="271">
        <f t="shared" si="25"/>
        <v>9.8352664065926992E-2</v>
      </c>
      <c r="P153" s="271">
        <f t="shared" si="25"/>
        <v>0.10071436063918217</v>
      </c>
      <c r="Q153" s="271">
        <f t="shared" si="25"/>
        <v>0.10113332406162226</v>
      </c>
      <c r="R153" s="271">
        <f t="shared" si="25"/>
        <v>9.9913169714891961E-2</v>
      </c>
      <c r="S153" s="271">
        <f t="shared" si="25"/>
        <v>9.9616381201259527E-2</v>
      </c>
      <c r="T153" s="271">
        <f t="shared" si="25"/>
        <v>9.8487843619802451E-2</v>
      </c>
      <c r="U153" s="271">
        <f t="shared" si="25"/>
        <v>9.8732075163647917E-2</v>
      </c>
      <c r="V153" s="271">
        <f t="shared" si="25"/>
        <v>9.9937927151548644E-2</v>
      </c>
      <c r="W153" s="271">
        <f t="shared" si="25"/>
        <v>0.10109235514884116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8.4962406744418031E-2</v>
      </c>
      <c r="C154" s="320">
        <f t="shared" si="26"/>
        <v>8.6852784467170055E-2</v>
      </c>
      <c r="D154" s="320">
        <f t="shared" si="26"/>
        <v>8.6710724477961409E-2</v>
      </c>
      <c r="E154" s="320">
        <f t="shared" si="26"/>
        <v>8.8257122944003785E-2</v>
      </c>
      <c r="F154" s="320">
        <f t="shared" si="26"/>
        <v>8.9784203102807908E-2</v>
      </c>
      <c r="G154" s="320">
        <f t="shared" si="26"/>
        <v>8.8068395573947938E-2</v>
      </c>
      <c r="H154" s="320">
        <f t="shared" si="26"/>
        <v>8.4258605785111962E-2</v>
      </c>
      <c r="I154" s="320">
        <f t="shared" si="26"/>
        <v>8.3733498728250227E-2</v>
      </c>
      <c r="J154" s="320">
        <f t="shared" si="26"/>
        <v>8.2833708888508217E-2</v>
      </c>
      <c r="K154" s="320">
        <f t="shared" si="26"/>
        <v>7.8678732977229576E-2</v>
      </c>
      <c r="L154" s="320">
        <f t="shared" si="26"/>
        <v>7.844826204902311E-2</v>
      </c>
      <c r="M154" s="320">
        <f t="shared" si="26"/>
        <v>7.748744630952345E-2</v>
      </c>
      <c r="N154" s="320">
        <f t="shared" si="26"/>
        <v>7.6632937785363134E-2</v>
      </c>
      <c r="O154" s="320">
        <f t="shared" si="26"/>
        <v>7.6261310044223415E-2</v>
      </c>
      <c r="P154" s="320">
        <f t="shared" si="26"/>
        <v>7.8635676631631374E-2</v>
      </c>
      <c r="Q154" s="320">
        <f t="shared" si="26"/>
        <v>7.9192713043573726E-2</v>
      </c>
      <c r="R154" s="320">
        <f t="shared" si="26"/>
        <v>7.8432777279218713E-2</v>
      </c>
      <c r="S154" s="320">
        <f t="shared" si="26"/>
        <v>7.7919968300791634E-2</v>
      </c>
      <c r="T154" s="320">
        <f t="shared" si="26"/>
        <v>7.7001156680671243E-2</v>
      </c>
      <c r="U154" s="320">
        <f t="shared" si="26"/>
        <v>7.7408806183658516E-2</v>
      </c>
      <c r="V154" s="320">
        <f t="shared" si="26"/>
        <v>7.8280723133239527E-2</v>
      </c>
      <c r="W154" s="320">
        <f t="shared" si="26"/>
        <v>7.9271106903585548E-2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2.3396064349224362E-2</v>
      </c>
      <c r="C155" s="320">
        <f t="shared" si="27"/>
        <v>2.4156137207342884E-2</v>
      </c>
      <c r="D155" s="320">
        <f t="shared" si="27"/>
        <v>2.3611129969630953E-2</v>
      </c>
      <c r="E155" s="320">
        <f t="shared" si="27"/>
        <v>2.3580820550176532E-2</v>
      </c>
      <c r="F155" s="320">
        <f t="shared" si="27"/>
        <v>2.3618492603166164E-2</v>
      </c>
      <c r="G155" s="320">
        <f t="shared" si="27"/>
        <v>2.3230579225395735E-2</v>
      </c>
      <c r="H155" s="320">
        <f t="shared" si="27"/>
        <v>2.2455534577825387E-2</v>
      </c>
      <c r="I155" s="320">
        <f t="shared" si="27"/>
        <v>2.2465471837478018E-2</v>
      </c>
      <c r="J155" s="320">
        <f t="shared" si="27"/>
        <v>2.2401142745174251E-2</v>
      </c>
      <c r="K155" s="320">
        <f t="shared" si="27"/>
        <v>2.0882366215464312E-2</v>
      </c>
      <c r="L155" s="320">
        <f t="shared" si="27"/>
        <v>2.0502277504507779E-2</v>
      </c>
      <c r="M155" s="320">
        <f t="shared" si="27"/>
        <v>2.0507619771554686E-2</v>
      </c>
      <c r="N155" s="320">
        <f t="shared" si="27"/>
        <v>2.3050260977058087E-2</v>
      </c>
      <c r="O155" s="320">
        <f t="shared" si="27"/>
        <v>2.209135402170358E-2</v>
      </c>
      <c r="P155" s="320">
        <f t="shared" si="27"/>
        <v>2.2078684007550781E-2</v>
      </c>
      <c r="Q155" s="320">
        <f t="shared" si="27"/>
        <v>2.194061101804852E-2</v>
      </c>
      <c r="R155" s="320">
        <f t="shared" si="27"/>
        <v>2.1480392435673248E-2</v>
      </c>
      <c r="S155" s="320">
        <f t="shared" si="27"/>
        <v>2.1696412900467893E-2</v>
      </c>
      <c r="T155" s="320">
        <f t="shared" si="27"/>
        <v>2.1486686939131215E-2</v>
      </c>
      <c r="U155" s="320">
        <f t="shared" si="27"/>
        <v>2.1323268979989405E-2</v>
      </c>
      <c r="V155" s="320">
        <f t="shared" si="27"/>
        <v>2.1657204018309121E-2</v>
      </c>
      <c r="W155" s="320">
        <f t="shared" si="27"/>
        <v>2.1821248245255602E-2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0.72009237492448308</v>
      </c>
      <c r="C157" s="271">
        <f t="shared" si="29"/>
        <v>0.73587983740686158</v>
      </c>
      <c r="D157" s="271">
        <f t="shared" si="29"/>
        <v>0.72649194937874717</v>
      </c>
      <c r="E157" s="271">
        <f t="shared" si="29"/>
        <v>0.72993464046531442</v>
      </c>
      <c r="F157" s="271">
        <f t="shared" si="29"/>
        <v>0.733040245060116</v>
      </c>
      <c r="G157" s="271">
        <f t="shared" si="29"/>
        <v>0.72343217507507773</v>
      </c>
      <c r="H157" s="271">
        <f t="shared" si="29"/>
        <v>0.71092285727818827</v>
      </c>
      <c r="I157" s="271">
        <f t="shared" si="29"/>
        <v>0.71298778086331693</v>
      </c>
      <c r="J157" s="271">
        <f t="shared" si="29"/>
        <v>0.71394279076792522</v>
      </c>
      <c r="K157" s="271">
        <f t="shared" si="29"/>
        <v>0.69006957528220492</v>
      </c>
      <c r="L157" s="271">
        <f t="shared" si="29"/>
        <v>0.69062760573520809</v>
      </c>
      <c r="M157" s="271">
        <f t="shared" si="29"/>
        <v>0.69072768202913937</v>
      </c>
      <c r="N157" s="271">
        <f t="shared" si="29"/>
        <v>0.73868792581017217</v>
      </c>
      <c r="O157" s="271">
        <f t="shared" si="29"/>
        <v>0.72010552732396338</v>
      </c>
      <c r="P157" s="271">
        <f t="shared" si="29"/>
        <v>0.71780800385413213</v>
      </c>
      <c r="Q157" s="271">
        <f t="shared" si="29"/>
        <v>0.71432010931142176</v>
      </c>
      <c r="R157" s="271">
        <f t="shared" si="29"/>
        <v>0.7045466630011239</v>
      </c>
      <c r="S157" s="271">
        <f t="shared" si="29"/>
        <v>0.71013438196238399</v>
      </c>
      <c r="T157" s="271">
        <f t="shared" si="29"/>
        <v>0.70443383122978642</v>
      </c>
      <c r="U157" s="271">
        <f t="shared" si="29"/>
        <v>0.70046051927858788</v>
      </c>
      <c r="V157" s="271">
        <f t="shared" si="29"/>
        <v>0.70740310689273234</v>
      </c>
      <c r="W157" s="271">
        <f t="shared" si="29"/>
        <v>0.70947077963793426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0.67348473683890908</v>
      </c>
      <c r="C158" s="320">
        <f t="shared" si="30"/>
        <v>0.69805055489872292</v>
      </c>
      <c r="D158" s="320">
        <f t="shared" si="30"/>
        <v>0.68408563197435135</v>
      </c>
      <c r="E158" s="320">
        <f t="shared" si="30"/>
        <v>0.6901846935725614</v>
      </c>
      <c r="F158" s="320">
        <f t="shared" si="30"/>
        <v>0.69583862546605801</v>
      </c>
      <c r="G158" s="320">
        <f t="shared" si="30"/>
        <v>0.68047112188347469</v>
      </c>
      <c r="H158" s="320">
        <f t="shared" si="30"/>
        <v>0.6594968100495342</v>
      </c>
      <c r="I158" s="320">
        <f t="shared" si="30"/>
        <v>0.66214518393039634</v>
      </c>
      <c r="J158" s="320">
        <f t="shared" si="30"/>
        <v>0.66279262797809757</v>
      </c>
      <c r="K158" s="320">
        <f t="shared" si="30"/>
        <v>0.62502464626961174</v>
      </c>
      <c r="L158" s="320">
        <f t="shared" si="30"/>
        <v>0.62565627219053399</v>
      </c>
      <c r="M158" s="320">
        <f t="shared" si="30"/>
        <v>0.62493338620413319</v>
      </c>
      <c r="N158" s="320">
        <f t="shared" si="30"/>
        <v>0.69426183661916785</v>
      </c>
      <c r="O158" s="320">
        <f t="shared" si="30"/>
        <v>0.66696084491869989</v>
      </c>
      <c r="P158" s="320">
        <f t="shared" si="30"/>
        <v>0.66519952914888736</v>
      </c>
      <c r="Q158" s="320">
        <f t="shared" si="30"/>
        <v>0.66057220603552236</v>
      </c>
      <c r="R158" s="320">
        <f t="shared" si="30"/>
        <v>0.64590195856024413</v>
      </c>
      <c r="S158" s="320">
        <f t="shared" si="30"/>
        <v>0.65358921651612545</v>
      </c>
      <c r="T158" s="320">
        <f t="shared" si="30"/>
        <v>0.64459042872507</v>
      </c>
      <c r="U158" s="320">
        <f t="shared" si="30"/>
        <v>0.63909669792651758</v>
      </c>
      <c r="V158" s="320">
        <f t="shared" si="30"/>
        <v>0.64980699362232985</v>
      </c>
      <c r="W158" s="320">
        <f t="shared" si="30"/>
        <v>0.6533043575272719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4.6607638085574096E-2</v>
      </c>
      <c r="C159" s="320">
        <f t="shared" si="31"/>
        <v>3.7829282508138752E-2</v>
      </c>
      <c r="D159" s="320">
        <f t="shared" si="31"/>
        <v>4.2406317404395724E-2</v>
      </c>
      <c r="E159" s="320">
        <f t="shared" si="31"/>
        <v>3.974994689275297E-2</v>
      </c>
      <c r="F159" s="320">
        <f t="shared" si="31"/>
        <v>3.7201619594058002E-2</v>
      </c>
      <c r="G159" s="320">
        <f t="shared" si="31"/>
        <v>4.2961053191602948E-2</v>
      </c>
      <c r="H159" s="320">
        <f t="shared" si="31"/>
        <v>5.1426047228654084E-2</v>
      </c>
      <c r="I159" s="320">
        <f t="shared" si="31"/>
        <v>5.0842596932920613E-2</v>
      </c>
      <c r="J159" s="320">
        <f t="shared" si="31"/>
        <v>5.115016278982764E-2</v>
      </c>
      <c r="K159" s="320">
        <f t="shared" si="31"/>
        <v>6.5044929012593136E-2</v>
      </c>
      <c r="L159" s="320">
        <f t="shared" si="31"/>
        <v>6.4971333544674187E-2</v>
      </c>
      <c r="M159" s="320">
        <f t="shared" si="31"/>
        <v>6.5794295825006219E-2</v>
      </c>
      <c r="N159" s="320">
        <f t="shared" si="31"/>
        <v>4.4426089191004436E-2</v>
      </c>
      <c r="O159" s="320">
        <f t="shared" si="31"/>
        <v>5.3144682405263502E-2</v>
      </c>
      <c r="P159" s="320">
        <f t="shared" si="31"/>
        <v>5.2608474705244712E-2</v>
      </c>
      <c r="Q159" s="320">
        <f t="shared" si="31"/>
        <v>5.3747903275899275E-2</v>
      </c>
      <c r="R159" s="320">
        <f t="shared" si="31"/>
        <v>5.8644704440879845E-2</v>
      </c>
      <c r="S159" s="320">
        <f t="shared" si="31"/>
        <v>5.6545165446258545E-2</v>
      </c>
      <c r="T159" s="320">
        <f t="shared" si="31"/>
        <v>5.9843402504716377E-2</v>
      </c>
      <c r="U159" s="320">
        <f t="shared" si="31"/>
        <v>6.1363821352070316E-2</v>
      </c>
      <c r="V159" s="320">
        <f t="shared" si="31"/>
        <v>5.7596113270402413E-2</v>
      </c>
      <c r="W159" s="320">
        <f t="shared" si="31"/>
        <v>5.6166422110662299E-2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9.1501847184582527E-2</v>
      </c>
      <c r="C160" s="271">
        <f t="shared" si="32"/>
        <v>8.436139828134416E-2</v>
      </c>
      <c r="D160" s="271">
        <f t="shared" si="32"/>
        <v>8.8560306761324675E-2</v>
      </c>
      <c r="E160" s="271">
        <f t="shared" si="32"/>
        <v>8.6949226645263583E-2</v>
      </c>
      <c r="F160" s="271">
        <f t="shared" si="32"/>
        <v>8.5428257826198589E-2</v>
      </c>
      <c r="G160" s="271">
        <f t="shared" si="32"/>
        <v>8.9844809619242946E-2</v>
      </c>
      <c r="H160" s="271">
        <f t="shared" si="32"/>
        <v>9.5609528487091811E-2</v>
      </c>
      <c r="I160" s="271">
        <f t="shared" si="32"/>
        <v>9.4767842783392536E-2</v>
      </c>
      <c r="J160" s="271">
        <f t="shared" si="32"/>
        <v>9.4547799230435853E-2</v>
      </c>
      <c r="K160" s="271">
        <f t="shared" si="32"/>
        <v>0.10519405976338252</v>
      </c>
      <c r="L160" s="271">
        <f t="shared" si="32"/>
        <v>0.10499524353202717</v>
      </c>
      <c r="M160" s="271">
        <f t="shared" si="32"/>
        <v>0.10522261583078406</v>
      </c>
      <c r="N160" s="271">
        <f t="shared" si="32"/>
        <v>8.4763546408333654E-2</v>
      </c>
      <c r="O160" s="271">
        <f t="shared" si="32"/>
        <v>9.2704874046851585E-2</v>
      </c>
      <c r="P160" s="271">
        <f t="shared" si="32"/>
        <v>9.3542992964002092E-2</v>
      </c>
      <c r="Q160" s="271">
        <f t="shared" si="32"/>
        <v>9.4922471778044484E-2</v>
      </c>
      <c r="R160" s="271">
        <f t="shared" si="32"/>
        <v>9.9071774875754831E-2</v>
      </c>
      <c r="S160" s="271">
        <f t="shared" si="32"/>
        <v>9.681964307294523E-2</v>
      </c>
      <c r="T160" s="271">
        <f t="shared" si="32"/>
        <v>9.9384832377555909E-2</v>
      </c>
      <c r="U160" s="271">
        <f t="shared" si="32"/>
        <v>0.10103622561172441</v>
      </c>
      <c r="V160" s="271">
        <f t="shared" si="32"/>
        <v>9.8005676222575333E-2</v>
      </c>
      <c r="W160" s="271">
        <f t="shared" si="32"/>
        <v>9.7227755953710346E-2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4.7928602742911532E-2</v>
      </c>
      <c r="C161" s="320">
        <f t="shared" si="33"/>
        <v>4.8994993943203044E-2</v>
      </c>
      <c r="D161" s="320">
        <f t="shared" si="33"/>
        <v>4.8914855714434081E-2</v>
      </c>
      <c r="E161" s="320">
        <f t="shared" si="33"/>
        <v>4.9787202915992874E-2</v>
      </c>
      <c r="F161" s="320">
        <f t="shared" si="33"/>
        <v>5.0648652362782633E-2</v>
      </c>
      <c r="G161" s="320">
        <f t="shared" si="33"/>
        <v>4.9680738898638312E-2</v>
      </c>
      <c r="H161" s="320">
        <f t="shared" si="33"/>
        <v>4.7531577777621521E-2</v>
      </c>
      <c r="I161" s="320">
        <f t="shared" si="33"/>
        <v>4.7235356796010972E-2</v>
      </c>
      <c r="J161" s="320">
        <f t="shared" si="33"/>
        <v>4.6727771483475837E-2</v>
      </c>
      <c r="K161" s="320">
        <f t="shared" si="33"/>
        <v>4.4383885552171001E-2</v>
      </c>
      <c r="L161" s="320">
        <f t="shared" si="33"/>
        <v>4.4253873350480165E-2</v>
      </c>
      <c r="M161" s="320">
        <f t="shared" si="33"/>
        <v>4.3711862387606333E-2</v>
      </c>
      <c r="N161" s="320">
        <f t="shared" si="33"/>
        <v>4.3229820962884087E-2</v>
      </c>
      <c r="O161" s="320">
        <f t="shared" si="33"/>
        <v>4.3020180028077344E-2</v>
      </c>
      <c r="P161" s="320">
        <f t="shared" si="33"/>
        <v>4.4359596804208104E-2</v>
      </c>
      <c r="Q161" s="320">
        <f t="shared" si="33"/>
        <v>4.4673829626986225E-2</v>
      </c>
      <c r="R161" s="320">
        <f t="shared" si="33"/>
        <v>4.4245138153244559E-2</v>
      </c>
      <c r="S161" s="320">
        <f t="shared" si="33"/>
        <v>4.3955854707167473E-2</v>
      </c>
      <c r="T161" s="320">
        <f t="shared" si="33"/>
        <v>4.3437538915233824E-2</v>
      </c>
      <c r="U161" s="320">
        <f t="shared" si="33"/>
        <v>4.3667500280921076E-2</v>
      </c>
      <c r="V161" s="320">
        <f t="shared" si="33"/>
        <v>4.4159362066651692E-2</v>
      </c>
      <c r="W161" s="320">
        <f t="shared" si="33"/>
        <v>4.4718052811309292E-2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4.3573244441670989E-2</v>
      </c>
      <c r="C162" s="328">
        <f t="shared" si="34"/>
        <v>3.5366404338141116E-2</v>
      </c>
      <c r="D162" s="328">
        <f t="shared" si="34"/>
        <v>3.9645451046890594E-2</v>
      </c>
      <c r="E162" s="328">
        <f t="shared" si="34"/>
        <v>3.7162023729270702E-2</v>
      </c>
      <c r="F162" s="328">
        <f t="shared" si="34"/>
        <v>3.477960546341595E-2</v>
      </c>
      <c r="G162" s="328">
        <f t="shared" si="34"/>
        <v>4.0164070720604649E-2</v>
      </c>
      <c r="H162" s="328">
        <f t="shared" si="34"/>
        <v>4.8077950709470282E-2</v>
      </c>
      <c r="I162" s="328">
        <f t="shared" si="34"/>
        <v>4.7532485987381558E-2</v>
      </c>
      <c r="J162" s="328">
        <f t="shared" si="34"/>
        <v>4.7820027746960016E-2</v>
      </c>
      <c r="K162" s="328">
        <f t="shared" si="34"/>
        <v>6.0810174211211522E-2</v>
      </c>
      <c r="L162" s="328">
        <f t="shared" si="34"/>
        <v>6.0741370181547016E-2</v>
      </c>
      <c r="M162" s="328">
        <f t="shared" si="34"/>
        <v>6.1510753443177725E-2</v>
      </c>
      <c r="N162" s="328">
        <f t="shared" si="34"/>
        <v>4.1533725445449574E-2</v>
      </c>
      <c r="O162" s="328">
        <f t="shared" si="34"/>
        <v>4.9684694018774241E-2</v>
      </c>
      <c r="P162" s="328">
        <f t="shared" si="34"/>
        <v>4.9183396159794002E-2</v>
      </c>
      <c r="Q162" s="328">
        <f t="shared" si="34"/>
        <v>5.0248642151058266E-2</v>
      </c>
      <c r="R162" s="328">
        <f t="shared" si="34"/>
        <v>5.4826636722510279E-2</v>
      </c>
      <c r="S162" s="328">
        <f t="shared" si="34"/>
        <v>5.286378836577775E-2</v>
      </c>
      <c r="T162" s="328">
        <f t="shared" si="34"/>
        <v>5.5947293462322072E-2</v>
      </c>
      <c r="U162" s="328">
        <f t="shared" si="34"/>
        <v>5.7368725330803332E-2</v>
      </c>
      <c r="V162" s="328">
        <f t="shared" si="34"/>
        <v>5.3846314155923634E-2</v>
      </c>
      <c r="W162" s="328">
        <f t="shared" si="34"/>
        <v>5.2509703142401061E-2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1.0000000000000004</v>
      </c>
      <c r="D165" s="234">
        <f t="shared" si="35"/>
        <v>1.0000000000000002</v>
      </c>
      <c r="E165" s="234">
        <f t="shared" si="35"/>
        <v>0.99999999999999944</v>
      </c>
      <c r="F165" s="234">
        <f t="shared" si="35"/>
        <v>1</v>
      </c>
      <c r="G165" s="234">
        <f t="shared" si="35"/>
        <v>0.99999999999999989</v>
      </c>
      <c r="H165" s="234">
        <f t="shared" si="35"/>
        <v>0.99999999999999978</v>
      </c>
      <c r="I165" s="234">
        <f t="shared" si="35"/>
        <v>0.99999999999999989</v>
      </c>
      <c r="J165" s="234">
        <f t="shared" si="35"/>
        <v>0.99999999999999978</v>
      </c>
      <c r="K165" s="234">
        <f t="shared" si="35"/>
        <v>0.99999999999999989</v>
      </c>
      <c r="L165" s="234">
        <f t="shared" si="35"/>
        <v>1.0000000000000004</v>
      </c>
      <c r="M165" s="234">
        <f t="shared" si="35"/>
        <v>1.0000000000000002</v>
      </c>
      <c r="N165" s="234">
        <f t="shared" si="35"/>
        <v>0.99999999999999978</v>
      </c>
      <c r="O165" s="234">
        <f t="shared" si="35"/>
        <v>1</v>
      </c>
      <c r="P165" s="234">
        <f t="shared" si="35"/>
        <v>1.0000000000000002</v>
      </c>
      <c r="Q165" s="234">
        <f t="shared" si="35"/>
        <v>1.0000000000000002</v>
      </c>
      <c r="R165" s="234">
        <f t="shared" si="35"/>
        <v>0.99999999999999978</v>
      </c>
      <c r="S165" s="234">
        <f t="shared" si="35"/>
        <v>1</v>
      </c>
      <c r="T165" s="234">
        <f t="shared" si="35"/>
        <v>1.0000000000000004</v>
      </c>
      <c r="U165" s="234">
        <f t="shared" si="35"/>
        <v>1</v>
      </c>
      <c r="V165" s="234">
        <f t="shared" si="35"/>
        <v>0.99999999999999978</v>
      </c>
      <c r="W165" s="234">
        <f t="shared" si="35"/>
        <v>1.0000000000000004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8.628808961536942E-3</v>
      </c>
      <c r="C166" s="268">
        <f t="shared" si="36"/>
        <v>8.8225401292058737E-3</v>
      </c>
      <c r="D166" s="268">
        <f t="shared" si="36"/>
        <v>8.7554389995037913E-3</v>
      </c>
      <c r="E166" s="268">
        <f t="shared" si="36"/>
        <v>8.8658953096320964E-3</v>
      </c>
      <c r="F166" s="268">
        <f t="shared" si="36"/>
        <v>8.9482463367175167E-3</v>
      </c>
      <c r="G166" s="268">
        <f t="shared" si="36"/>
        <v>8.8074348367254487E-3</v>
      </c>
      <c r="H166" s="268">
        <f t="shared" si="36"/>
        <v>8.7164341705304425E-3</v>
      </c>
      <c r="I166" s="268">
        <f t="shared" si="36"/>
        <v>8.7703905282055534E-3</v>
      </c>
      <c r="J166" s="268">
        <f t="shared" si="36"/>
        <v>8.7928584537316085E-3</v>
      </c>
      <c r="K166" s="268">
        <f t="shared" si="36"/>
        <v>8.5475548459350899E-3</v>
      </c>
      <c r="L166" s="268">
        <f t="shared" si="36"/>
        <v>8.6005119876532161E-3</v>
      </c>
      <c r="M166" s="268">
        <f t="shared" si="36"/>
        <v>8.5465848424237083E-3</v>
      </c>
      <c r="N166" s="268">
        <f t="shared" si="36"/>
        <v>8.6613735731678118E-3</v>
      </c>
      <c r="O166" s="268">
        <f t="shared" si="36"/>
        <v>8.637563516665326E-3</v>
      </c>
      <c r="P166" s="268">
        <f t="shared" si="36"/>
        <v>8.6866957901191293E-3</v>
      </c>
      <c r="Q166" s="268">
        <f t="shared" si="36"/>
        <v>8.6898586145058021E-3</v>
      </c>
      <c r="R166" s="268">
        <f t="shared" si="36"/>
        <v>8.605139003245197E-3</v>
      </c>
      <c r="S166" s="268">
        <f t="shared" si="36"/>
        <v>8.5620725171744304E-3</v>
      </c>
      <c r="T166" s="268">
        <f t="shared" si="36"/>
        <v>8.3295084358684986E-3</v>
      </c>
      <c r="U166" s="268">
        <f t="shared" si="36"/>
        <v>8.3201260992886456E-3</v>
      </c>
      <c r="V166" s="268">
        <f t="shared" si="36"/>
        <v>8.3388574663422112E-3</v>
      </c>
      <c r="W166" s="268">
        <f t="shared" si="36"/>
        <v>8.3992054821944526E-3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2.511135851950539E-3</v>
      </c>
      <c r="C167" s="269">
        <f t="shared" si="37"/>
        <v>2.5675150443677311E-3</v>
      </c>
      <c r="D167" s="269">
        <f t="shared" si="37"/>
        <v>2.5479874301567351E-3</v>
      </c>
      <c r="E167" s="269">
        <f t="shared" si="37"/>
        <v>2.5801321678225885E-3</v>
      </c>
      <c r="F167" s="269">
        <f t="shared" si="37"/>
        <v>2.6040977715902592E-3</v>
      </c>
      <c r="G167" s="269">
        <f t="shared" si="37"/>
        <v>2.5631191373925192E-3</v>
      </c>
      <c r="H167" s="269">
        <f t="shared" si="37"/>
        <v>2.5366363358318104E-3</v>
      </c>
      <c r="I167" s="269">
        <f t="shared" si="37"/>
        <v>2.5523385891558295E-3</v>
      </c>
      <c r="J167" s="269">
        <f t="shared" si="37"/>
        <v>2.5588771524220843E-3</v>
      </c>
      <c r="K167" s="269">
        <f t="shared" si="37"/>
        <v>2.4874894688035887E-3</v>
      </c>
      <c r="L167" s="269">
        <f t="shared" si="37"/>
        <v>2.5029009326310954E-3</v>
      </c>
      <c r="M167" s="269">
        <f t="shared" si="37"/>
        <v>2.4872071806448389E-3</v>
      </c>
      <c r="N167" s="269">
        <f t="shared" si="37"/>
        <v>2.5670201513676716E-3</v>
      </c>
      <c r="O167" s="269">
        <f t="shared" si="37"/>
        <v>2.5242839900425393E-3</v>
      </c>
      <c r="P167" s="269">
        <f t="shared" si="37"/>
        <v>2.5279819417476823E-3</v>
      </c>
      <c r="Q167" s="269">
        <f t="shared" si="37"/>
        <v>2.5289023795214477E-3</v>
      </c>
      <c r="R167" s="269">
        <f t="shared" si="37"/>
        <v>2.5042474759132986E-3</v>
      </c>
      <c r="S167" s="269">
        <f t="shared" si="37"/>
        <v>2.5036613006719204E-3</v>
      </c>
      <c r="T167" s="269">
        <f t="shared" si="37"/>
        <v>2.4800381134309907E-3</v>
      </c>
      <c r="U167" s="269">
        <f t="shared" si="37"/>
        <v>2.470162599724999E-3</v>
      </c>
      <c r="V167" s="269">
        <f t="shared" si="37"/>
        <v>2.4852694339520562E-3</v>
      </c>
      <c r="W167" s="269">
        <f t="shared" si="37"/>
        <v>2.4874545958089673E-3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2.3981016917109136E-2</v>
      </c>
      <c r="C168" s="269">
        <f t="shared" si="38"/>
        <v>2.0416215411533732E-2</v>
      </c>
      <c r="D168" s="269">
        <f t="shared" si="38"/>
        <v>2.2165943678282212E-2</v>
      </c>
      <c r="E168" s="269">
        <f t="shared" si="38"/>
        <v>2.0909960728767475E-2</v>
      </c>
      <c r="F168" s="269">
        <f t="shared" si="38"/>
        <v>1.9682853794448868E-2</v>
      </c>
      <c r="G168" s="269">
        <f t="shared" si="38"/>
        <v>2.2123212660738432E-2</v>
      </c>
      <c r="H168" s="269">
        <f t="shared" si="38"/>
        <v>2.5708562108011253E-2</v>
      </c>
      <c r="I168" s="269">
        <f t="shared" si="38"/>
        <v>2.5617508582499584E-2</v>
      </c>
      <c r="J168" s="269">
        <f t="shared" si="38"/>
        <v>2.5899715168184175E-2</v>
      </c>
      <c r="K168" s="269">
        <f t="shared" si="38"/>
        <v>3.0924148764617309E-2</v>
      </c>
      <c r="L168" s="269">
        <f t="shared" si="38"/>
        <v>3.0937253606641974E-2</v>
      </c>
      <c r="M168" s="269">
        <f t="shared" si="38"/>
        <v>3.1396696528091052E-2</v>
      </c>
      <c r="N168" s="269">
        <f t="shared" si="38"/>
        <v>2.4368884491981557E-2</v>
      </c>
      <c r="O168" s="269">
        <f t="shared" si="38"/>
        <v>2.7715627367509703E-2</v>
      </c>
      <c r="P168" s="269">
        <f t="shared" si="38"/>
        <v>2.7251377320736792E-2</v>
      </c>
      <c r="Q168" s="269">
        <f t="shared" si="38"/>
        <v>2.749228479794778E-2</v>
      </c>
      <c r="R168" s="269">
        <f t="shared" si="38"/>
        <v>2.9157152632808062E-2</v>
      </c>
      <c r="S168" s="269">
        <f t="shared" si="38"/>
        <v>2.8453454072273784E-2</v>
      </c>
      <c r="T168" s="269">
        <f t="shared" si="38"/>
        <v>2.9085659615105699E-2</v>
      </c>
      <c r="U168" s="269">
        <f t="shared" si="38"/>
        <v>2.9467455629334571E-2</v>
      </c>
      <c r="V168" s="269">
        <f t="shared" si="38"/>
        <v>2.8051574883108894E-2</v>
      </c>
      <c r="W168" s="269">
        <f t="shared" si="38"/>
        <v>2.7558561612417938E-2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7.6729645640000194E-3</v>
      </c>
      <c r="C169" s="269">
        <f t="shared" si="39"/>
        <v>7.8452354290860435E-3</v>
      </c>
      <c r="D169" s="269">
        <f t="shared" si="39"/>
        <v>7.7855673343694516E-3</v>
      </c>
      <c r="E169" s="269">
        <f t="shared" si="39"/>
        <v>7.8837879992679997E-3</v>
      </c>
      <c r="F169" s="269">
        <f t="shared" si="39"/>
        <v>7.9570167050432607E-3</v>
      </c>
      <c r="G169" s="269">
        <f t="shared" si="39"/>
        <v>7.8318034045218501E-3</v>
      </c>
      <c r="H169" s="269">
        <f t="shared" si="39"/>
        <v>7.750883211465419E-3</v>
      </c>
      <c r="I169" s="269">
        <f t="shared" si="39"/>
        <v>7.7988626281252412E-3</v>
      </c>
      <c r="J169" s="269">
        <f t="shared" si="39"/>
        <v>7.8188417002262086E-3</v>
      </c>
      <c r="K169" s="269">
        <f t="shared" si="39"/>
        <v>7.6007112608534001E-3</v>
      </c>
      <c r="L169" s="269">
        <f t="shared" si="39"/>
        <v>7.6478021483240991E-3</v>
      </c>
      <c r="M169" s="269">
        <f t="shared" si="39"/>
        <v>7.5998487081415517E-3</v>
      </c>
      <c r="N169" s="269">
        <f t="shared" si="39"/>
        <v>7.8437232462826023E-3</v>
      </c>
      <c r="O169" s="269">
        <f t="shared" si="39"/>
        <v>7.7131396893657528E-3</v>
      </c>
      <c r="P169" s="269">
        <f t="shared" si="39"/>
        <v>7.7244390590796236E-3</v>
      </c>
      <c r="Q169" s="269">
        <f t="shared" si="39"/>
        <v>7.7272515259622799E-3</v>
      </c>
      <c r="R169" s="269">
        <f t="shared" si="39"/>
        <v>7.6519166126531417E-3</v>
      </c>
      <c r="S169" s="269">
        <f t="shared" si="39"/>
        <v>7.6501255100921671E-3</v>
      </c>
      <c r="T169" s="269">
        <f t="shared" si="39"/>
        <v>7.5779430837819382E-3</v>
      </c>
      <c r="U169" s="269">
        <f t="shared" si="39"/>
        <v>7.5477677084996699E-3</v>
      </c>
      <c r="V169" s="269">
        <f t="shared" si="39"/>
        <v>7.5939277773021518E-3</v>
      </c>
      <c r="W169" s="269">
        <f t="shared" si="39"/>
        <v>7.600604703794072E-3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1.2586751379054026E-2</v>
      </c>
      <c r="C170" s="270">
        <f t="shared" si="40"/>
        <v>1.2036891878175882E-2</v>
      </c>
      <c r="D170" s="270">
        <f t="shared" si="40"/>
        <v>1.2241311458875201E-2</v>
      </c>
      <c r="E170" s="270">
        <f t="shared" si="40"/>
        <v>1.210774044726678E-2</v>
      </c>
      <c r="F170" s="270">
        <f t="shared" si="40"/>
        <v>1.203552649449934E-2</v>
      </c>
      <c r="G170" s="270">
        <f t="shared" si="40"/>
        <v>1.227871850420517E-2</v>
      </c>
      <c r="H170" s="270">
        <f t="shared" si="40"/>
        <v>1.3400614361048533E-2</v>
      </c>
      <c r="I170" s="270">
        <f t="shared" si="40"/>
        <v>1.3470290179324012E-2</v>
      </c>
      <c r="J170" s="270">
        <f t="shared" si="40"/>
        <v>1.3391103628592553E-2</v>
      </c>
      <c r="K170" s="270">
        <f t="shared" si="40"/>
        <v>1.5377183045949476E-2</v>
      </c>
      <c r="L170" s="270">
        <f t="shared" si="40"/>
        <v>1.5857523017053995E-2</v>
      </c>
      <c r="M170" s="270">
        <f t="shared" si="40"/>
        <v>1.5557062480878233E-2</v>
      </c>
      <c r="N170" s="270">
        <f t="shared" si="40"/>
        <v>1.3203419435556755E-2</v>
      </c>
      <c r="O170" s="270">
        <f t="shared" si="40"/>
        <v>1.4390534897449524E-2</v>
      </c>
      <c r="P170" s="270">
        <f t="shared" si="40"/>
        <v>1.3842894538959366E-2</v>
      </c>
      <c r="Q170" s="270">
        <f t="shared" si="40"/>
        <v>1.4034393746530902E-2</v>
      </c>
      <c r="R170" s="270">
        <f t="shared" si="40"/>
        <v>1.4830805405488191E-2</v>
      </c>
      <c r="S170" s="270">
        <f t="shared" si="40"/>
        <v>1.4558795164435128E-2</v>
      </c>
      <c r="T170" s="270">
        <f t="shared" si="40"/>
        <v>1.4873007113896067E-2</v>
      </c>
      <c r="U170" s="270">
        <f t="shared" si="40"/>
        <v>1.4838055526056104E-2</v>
      </c>
      <c r="V170" s="270">
        <f t="shared" si="40"/>
        <v>1.4376428199849972E-2</v>
      </c>
      <c r="W170" s="270">
        <f t="shared" si="40"/>
        <v>1.3976673679605141E-2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0.70579035206121143</v>
      </c>
      <c r="C171" s="271">
        <f t="shared" si="41"/>
        <v>0.73357900386226083</v>
      </c>
      <c r="D171" s="271">
        <f t="shared" si="41"/>
        <v>0.71994346535249421</v>
      </c>
      <c r="E171" s="271">
        <f t="shared" si="41"/>
        <v>0.72959409149595011</v>
      </c>
      <c r="F171" s="271">
        <f t="shared" si="41"/>
        <v>0.73902049739563003</v>
      </c>
      <c r="G171" s="271">
        <f t="shared" si="41"/>
        <v>0.7201363210003241</v>
      </c>
      <c r="H171" s="271">
        <f t="shared" si="41"/>
        <v>0.69145515606906838</v>
      </c>
      <c r="I171" s="271">
        <f t="shared" si="41"/>
        <v>0.69198945734642636</v>
      </c>
      <c r="J171" s="271">
        <f t="shared" si="41"/>
        <v>0.6898266797068614</v>
      </c>
      <c r="K171" s="271">
        <f t="shared" si="41"/>
        <v>0.6494888344522477</v>
      </c>
      <c r="L171" s="271">
        <f t="shared" si="41"/>
        <v>0.64883846561961522</v>
      </c>
      <c r="M171" s="271">
        <f t="shared" si="41"/>
        <v>0.64565705463301981</v>
      </c>
      <c r="N171" s="271">
        <f t="shared" si="41"/>
        <v>0.69852976599750172</v>
      </c>
      <c r="O171" s="271">
        <f t="shared" si="41"/>
        <v>0.67350350236472367</v>
      </c>
      <c r="P171" s="271">
        <f t="shared" si="41"/>
        <v>0.67913170301691328</v>
      </c>
      <c r="Q171" s="271">
        <f t="shared" si="41"/>
        <v>0.67707900032127299</v>
      </c>
      <c r="R171" s="271">
        <f t="shared" si="41"/>
        <v>0.66359241287237747</v>
      </c>
      <c r="S171" s="271">
        <f t="shared" si="41"/>
        <v>0.66800895000385607</v>
      </c>
      <c r="T171" s="271">
        <f t="shared" si="41"/>
        <v>0.65906604033353544</v>
      </c>
      <c r="U171" s="271">
        <f t="shared" si="41"/>
        <v>0.65637558611632874</v>
      </c>
      <c r="V171" s="271">
        <f t="shared" si="41"/>
        <v>0.66693438235120084</v>
      </c>
      <c r="W171" s="271">
        <f t="shared" si="41"/>
        <v>0.67216246784972389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0.60076128920746819</v>
      </c>
      <c r="C172" s="320">
        <f t="shared" si="42"/>
        <v>0.64416261342705361</v>
      </c>
      <c r="D172" s="320">
        <f t="shared" si="42"/>
        <v>0.62286383358183772</v>
      </c>
      <c r="E172" s="320">
        <f t="shared" si="42"/>
        <v>0.63801525698521711</v>
      </c>
      <c r="F172" s="320">
        <f t="shared" si="42"/>
        <v>0.65281599257985101</v>
      </c>
      <c r="G172" s="320">
        <f t="shared" si="42"/>
        <v>0.62324383720353893</v>
      </c>
      <c r="H172" s="320">
        <f t="shared" si="42"/>
        <v>0.57886000654497649</v>
      </c>
      <c r="I172" s="320">
        <f t="shared" si="42"/>
        <v>0.57979309268150359</v>
      </c>
      <c r="J172" s="320">
        <f t="shared" si="42"/>
        <v>0.57639434188333327</v>
      </c>
      <c r="K172" s="320">
        <f t="shared" si="42"/>
        <v>0.51405110987517699</v>
      </c>
      <c r="L172" s="320">
        <f t="shared" si="42"/>
        <v>0.51334334609213617</v>
      </c>
      <c r="M172" s="320">
        <f t="shared" si="42"/>
        <v>0.50814972437897421</v>
      </c>
      <c r="N172" s="320">
        <f t="shared" si="42"/>
        <v>0.58959771893575574</v>
      </c>
      <c r="O172" s="320">
        <f t="shared" si="42"/>
        <v>0.5511070609853872</v>
      </c>
      <c r="P172" s="320">
        <f t="shared" si="42"/>
        <v>0.55977952410957388</v>
      </c>
      <c r="Q172" s="320">
        <f t="shared" si="42"/>
        <v>0.55667172493268813</v>
      </c>
      <c r="R172" s="320">
        <f t="shared" si="42"/>
        <v>0.53589355726952881</v>
      </c>
      <c r="S172" s="320">
        <f t="shared" si="42"/>
        <v>0.54253543091395351</v>
      </c>
      <c r="T172" s="320">
        <f t="shared" si="42"/>
        <v>0.52823194107915605</v>
      </c>
      <c r="U172" s="320">
        <f t="shared" si="42"/>
        <v>0.52399448128655823</v>
      </c>
      <c r="V172" s="320">
        <f t="shared" si="42"/>
        <v>0.54025299934261495</v>
      </c>
      <c r="W172" s="320">
        <f t="shared" si="42"/>
        <v>0.54834242581664638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0.10502906285374333</v>
      </c>
      <c r="C173" s="320">
        <f t="shared" si="43"/>
        <v>8.9416390435207257E-2</v>
      </c>
      <c r="D173" s="320">
        <f t="shared" si="43"/>
        <v>9.7079631770656483E-2</v>
      </c>
      <c r="E173" s="320">
        <f t="shared" si="43"/>
        <v>9.1578834510732954E-2</v>
      </c>
      <c r="F173" s="320">
        <f t="shared" si="43"/>
        <v>8.6204504815778973E-2</v>
      </c>
      <c r="G173" s="320">
        <f t="shared" si="43"/>
        <v>9.6892483796785195E-2</v>
      </c>
      <c r="H173" s="320">
        <f t="shared" si="43"/>
        <v>0.11259514952409189</v>
      </c>
      <c r="I173" s="320">
        <f t="shared" si="43"/>
        <v>0.11219636466492283</v>
      </c>
      <c r="J173" s="320">
        <f t="shared" si="43"/>
        <v>0.11343233782352818</v>
      </c>
      <c r="K173" s="320">
        <f t="shared" si="43"/>
        <v>0.13543772457707071</v>
      </c>
      <c r="L173" s="320">
        <f t="shared" si="43"/>
        <v>0.135495119527479</v>
      </c>
      <c r="M173" s="320">
        <f t="shared" si="43"/>
        <v>0.13750733025404563</v>
      </c>
      <c r="N173" s="320">
        <f t="shared" si="43"/>
        <v>0.10893204706174599</v>
      </c>
      <c r="O173" s="320">
        <f t="shared" si="43"/>
        <v>0.1223964413793365</v>
      </c>
      <c r="P173" s="320">
        <f t="shared" si="43"/>
        <v>0.11935217890733939</v>
      </c>
      <c r="Q173" s="320">
        <f t="shared" si="43"/>
        <v>0.12040727538858484</v>
      </c>
      <c r="R173" s="320">
        <f t="shared" si="43"/>
        <v>0.12769885560284858</v>
      </c>
      <c r="S173" s="320">
        <f t="shared" si="43"/>
        <v>0.12547351908990254</v>
      </c>
      <c r="T173" s="320">
        <f t="shared" si="43"/>
        <v>0.13083409925437933</v>
      </c>
      <c r="U173" s="320">
        <f t="shared" si="43"/>
        <v>0.13238110482977042</v>
      </c>
      <c r="V173" s="320">
        <f t="shared" si="43"/>
        <v>0.12668138300858581</v>
      </c>
      <c r="W173" s="320">
        <f t="shared" si="43"/>
        <v>0.12382004203307755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8.4192766502269867E-2</v>
      </c>
      <c r="C174" s="271">
        <f t="shared" si="44"/>
        <v>7.167742981645471E-2</v>
      </c>
      <c r="D174" s="271">
        <f t="shared" si="44"/>
        <v>7.7820391306118439E-2</v>
      </c>
      <c r="E174" s="271">
        <f t="shared" si="44"/>
        <v>7.3410875247444385E-2</v>
      </c>
      <c r="F174" s="271">
        <f t="shared" si="44"/>
        <v>6.9102737358567229E-2</v>
      </c>
      <c r="G174" s="271">
        <f t="shared" si="44"/>
        <v>7.7670370871417857E-2</v>
      </c>
      <c r="H174" s="271">
        <f t="shared" si="44"/>
        <v>9.0257847452860113E-2</v>
      </c>
      <c r="I174" s="271">
        <f t="shared" si="44"/>
        <v>8.99381759293751E-2</v>
      </c>
      <c r="J174" s="271">
        <f t="shared" si="44"/>
        <v>9.0928949308839047E-2</v>
      </c>
      <c r="K174" s="271">
        <f t="shared" si="44"/>
        <v>0.10856877526170979</v>
      </c>
      <c r="L174" s="271">
        <f t="shared" si="44"/>
        <v>0.10861478385711028</v>
      </c>
      <c r="M174" s="271">
        <f t="shared" si="44"/>
        <v>0.11022780013329192</v>
      </c>
      <c r="N174" s="271">
        <f t="shared" si="44"/>
        <v>8.7321453259610562E-2</v>
      </c>
      <c r="O174" s="271">
        <f t="shared" si="44"/>
        <v>9.8114700157890242E-2</v>
      </c>
      <c r="P174" s="271">
        <f t="shared" si="44"/>
        <v>9.5674376760609331E-2</v>
      </c>
      <c r="Q174" s="271">
        <f t="shared" si="44"/>
        <v>9.6520156864413259E-2</v>
      </c>
      <c r="R174" s="271">
        <f t="shared" si="44"/>
        <v>0.10236518959851419</v>
      </c>
      <c r="S174" s="271">
        <f t="shared" si="44"/>
        <v>0.10058132870960632</v>
      </c>
      <c r="T174" s="271">
        <f t="shared" si="44"/>
        <v>0.10487844478244966</v>
      </c>
      <c r="U174" s="271">
        <f t="shared" si="44"/>
        <v>0.10611854609962491</v>
      </c>
      <c r="V174" s="271">
        <f t="shared" si="44"/>
        <v>0.10154956932900358</v>
      </c>
      <c r="W174" s="271">
        <f t="shared" si="44"/>
        <v>9.9255878363010502E-2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7.7423521321042604E-2</v>
      </c>
      <c r="C175" s="271">
        <f t="shared" si="45"/>
        <v>7.732022638356853E-2</v>
      </c>
      <c r="D175" s="271">
        <f t="shared" si="45"/>
        <v>7.7371279165443577E-2</v>
      </c>
      <c r="E175" s="271">
        <f t="shared" si="45"/>
        <v>7.7322842124781563E-2</v>
      </c>
      <c r="F175" s="271">
        <f t="shared" si="45"/>
        <v>7.7275317147142308E-2</v>
      </c>
      <c r="G175" s="271">
        <f t="shared" si="45"/>
        <v>7.7357987153023611E-2</v>
      </c>
      <c r="H175" s="271">
        <f t="shared" si="45"/>
        <v>7.7398934396381208E-2</v>
      </c>
      <c r="I175" s="271">
        <f t="shared" si="45"/>
        <v>7.7381213163708842E-2</v>
      </c>
      <c r="J175" s="271">
        <f t="shared" si="45"/>
        <v>7.7392579489361096E-2</v>
      </c>
      <c r="K175" s="271">
        <f t="shared" si="45"/>
        <v>7.7437528664144398E-2</v>
      </c>
      <c r="L175" s="271">
        <f t="shared" si="45"/>
        <v>7.7390790387654701E-2</v>
      </c>
      <c r="M175" s="271">
        <f t="shared" si="45"/>
        <v>7.7438489473831779E-2</v>
      </c>
      <c r="N175" s="271">
        <f t="shared" si="45"/>
        <v>7.7422377496187161E-2</v>
      </c>
      <c r="O175" s="271">
        <f t="shared" si="45"/>
        <v>7.742024351257859E-2</v>
      </c>
      <c r="P175" s="271">
        <f t="shared" si="45"/>
        <v>7.7418133055481272E-2</v>
      </c>
      <c r="Q175" s="271">
        <f t="shared" si="45"/>
        <v>7.7410093360516102E-2</v>
      </c>
      <c r="R175" s="271">
        <f t="shared" si="45"/>
        <v>7.741463345950815E-2</v>
      </c>
      <c r="S175" s="271">
        <f t="shared" si="45"/>
        <v>7.743907793094329E-2</v>
      </c>
      <c r="T175" s="271">
        <f t="shared" si="45"/>
        <v>7.7525964289822211E-2</v>
      </c>
      <c r="U175" s="271">
        <f t="shared" si="45"/>
        <v>7.7541616490460777E-2</v>
      </c>
      <c r="V175" s="271">
        <f t="shared" si="45"/>
        <v>7.7539488089136827E-2</v>
      </c>
      <c r="W175" s="271">
        <f t="shared" si="45"/>
        <v>7.7532181505316738E-2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5.1634462676511728E-2</v>
      </c>
      <c r="C176" s="320">
        <f t="shared" si="46"/>
        <v>5.5364736407170607E-2</v>
      </c>
      <c r="D176" s="320">
        <f t="shared" si="46"/>
        <v>5.3534140673507667E-2</v>
      </c>
      <c r="E176" s="320">
        <f t="shared" si="46"/>
        <v>5.4836381047966343E-2</v>
      </c>
      <c r="F176" s="320">
        <f t="shared" si="46"/>
        <v>5.6108480371566585E-2</v>
      </c>
      <c r="G176" s="320">
        <f t="shared" si="46"/>
        <v>5.3566801371149393E-2</v>
      </c>
      <c r="H176" s="320">
        <f t="shared" si="46"/>
        <v>4.975208279864711E-2</v>
      </c>
      <c r="I176" s="320">
        <f t="shared" si="46"/>
        <v>4.9832280045300638E-2</v>
      </c>
      <c r="J176" s="320">
        <f t="shared" si="46"/>
        <v>4.9540162902622566E-2</v>
      </c>
      <c r="K176" s="320">
        <f t="shared" si="46"/>
        <v>4.4181862785607894E-2</v>
      </c>
      <c r="L176" s="320">
        <f t="shared" si="46"/>
        <v>4.4121031631377872E-2</v>
      </c>
      <c r="M176" s="320">
        <f t="shared" si="46"/>
        <v>4.3674648231978141E-2</v>
      </c>
      <c r="N176" s="320">
        <f t="shared" si="46"/>
        <v>5.0674971838991598E-2</v>
      </c>
      <c r="O176" s="320">
        <f t="shared" si="46"/>
        <v>4.7366761944251955E-2</v>
      </c>
      <c r="P176" s="320">
        <f t="shared" si="46"/>
        <v>4.8112146145171383E-2</v>
      </c>
      <c r="Q176" s="320">
        <f t="shared" si="46"/>
        <v>4.7845035824503612E-2</v>
      </c>
      <c r="R176" s="320">
        <f t="shared" si="46"/>
        <v>4.6059185867185208E-2</v>
      </c>
      <c r="S176" s="320">
        <f t="shared" si="46"/>
        <v>4.663004418138781E-2</v>
      </c>
      <c r="T176" s="320">
        <f t="shared" si="46"/>
        <v>4.5400682327875204E-2</v>
      </c>
      <c r="U176" s="320">
        <f t="shared" si="46"/>
        <v>4.5036479501503426E-2</v>
      </c>
      <c r="V176" s="320">
        <f t="shared" si="46"/>
        <v>4.6433872873583595E-2</v>
      </c>
      <c r="W176" s="320">
        <f t="shared" si="46"/>
        <v>4.7129146015930684E-2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2.5789058644530884E-2</v>
      </c>
      <c r="C177" s="320">
        <f t="shared" si="47"/>
        <v>2.1955489976397922E-2</v>
      </c>
      <c r="D177" s="320">
        <f t="shared" si="47"/>
        <v>2.3837138491935916E-2</v>
      </c>
      <c r="E177" s="320">
        <f t="shared" si="47"/>
        <v>2.2486461076815224E-2</v>
      </c>
      <c r="F177" s="320">
        <f t="shared" si="47"/>
        <v>2.116683677557572E-2</v>
      </c>
      <c r="G177" s="320">
        <f t="shared" si="47"/>
        <v>2.3791185781874218E-2</v>
      </c>
      <c r="H177" s="320">
        <f t="shared" si="47"/>
        <v>2.7646851597734085E-2</v>
      </c>
      <c r="I177" s="320">
        <f t="shared" si="47"/>
        <v>2.7548933118408198E-2</v>
      </c>
      <c r="J177" s="320">
        <f t="shared" si="47"/>
        <v>2.7852416586738534E-2</v>
      </c>
      <c r="K177" s="320">
        <f t="shared" si="47"/>
        <v>3.3255665878536504E-2</v>
      </c>
      <c r="L177" s="320">
        <f t="shared" si="47"/>
        <v>3.3269758756276822E-2</v>
      </c>
      <c r="M177" s="320">
        <f t="shared" si="47"/>
        <v>3.3763841241853637E-2</v>
      </c>
      <c r="N177" s="320">
        <f t="shared" si="47"/>
        <v>2.6747405657195578E-2</v>
      </c>
      <c r="O177" s="320">
        <f t="shared" si="47"/>
        <v>3.0053481568326632E-2</v>
      </c>
      <c r="P177" s="320">
        <f t="shared" si="47"/>
        <v>2.9305986910309882E-2</v>
      </c>
      <c r="Q177" s="320">
        <f t="shared" si="47"/>
        <v>2.9565057536012487E-2</v>
      </c>
      <c r="R177" s="320">
        <f t="shared" si="47"/>
        <v>3.1355447592322942E-2</v>
      </c>
      <c r="S177" s="320">
        <f t="shared" si="47"/>
        <v>3.0809033749555483E-2</v>
      </c>
      <c r="T177" s="320">
        <f t="shared" si="47"/>
        <v>3.2125281961947014E-2</v>
      </c>
      <c r="U177" s="320">
        <f t="shared" si="47"/>
        <v>3.250513698895735E-2</v>
      </c>
      <c r="V177" s="320">
        <f t="shared" si="47"/>
        <v>3.1105615215553231E-2</v>
      </c>
      <c r="W177" s="320">
        <f t="shared" si="47"/>
        <v>3.0403035489386047E-2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7.72126824418254E-2</v>
      </c>
      <c r="C178" s="321">
        <f t="shared" si="48"/>
        <v>6.5734942045347022E-2</v>
      </c>
      <c r="D178" s="321">
        <f t="shared" si="48"/>
        <v>7.1368615274756603E-2</v>
      </c>
      <c r="E178" s="321">
        <f t="shared" si="48"/>
        <v>6.7324674479066648E-2</v>
      </c>
      <c r="F178" s="321">
        <f t="shared" si="48"/>
        <v>6.3373706996361343E-2</v>
      </c>
      <c r="G178" s="321">
        <f t="shared" si="48"/>
        <v>7.123103243165084E-2</v>
      </c>
      <c r="H178" s="321">
        <f t="shared" si="48"/>
        <v>8.2774931894802672E-2</v>
      </c>
      <c r="I178" s="321">
        <f t="shared" si="48"/>
        <v>8.2481763053179238E-2</v>
      </c>
      <c r="J178" s="321">
        <f t="shared" si="48"/>
        <v>8.3390395391781627E-2</v>
      </c>
      <c r="K178" s="321">
        <f t="shared" si="48"/>
        <v>9.9567774235739176E-2</v>
      </c>
      <c r="L178" s="321">
        <f t="shared" si="48"/>
        <v>9.9609968443315836E-2</v>
      </c>
      <c r="M178" s="321">
        <f t="shared" si="48"/>
        <v>0.10108925601967726</v>
      </c>
      <c r="N178" s="321">
        <f t="shared" si="48"/>
        <v>8.008198234834385E-2</v>
      </c>
      <c r="O178" s="321">
        <f t="shared" si="48"/>
        <v>8.998040450377473E-2</v>
      </c>
      <c r="P178" s="321">
        <f t="shared" si="48"/>
        <v>8.7742398516353848E-2</v>
      </c>
      <c r="Q178" s="321">
        <f t="shared" si="48"/>
        <v>8.8518058389329593E-2</v>
      </c>
      <c r="R178" s="321">
        <f t="shared" si="48"/>
        <v>9.387850293949225E-2</v>
      </c>
      <c r="S178" s="321">
        <f t="shared" si="48"/>
        <v>9.2242534790946851E-2</v>
      </c>
      <c r="T178" s="321">
        <f t="shared" si="48"/>
        <v>9.6183394232109976E-2</v>
      </c>
      <c r="U178" s="321">
        <f t="shared" si="48"/>
        <v>9.7320683730681784E-2</v>
      </c>
      <c r="V178" s="321">
        <f t="shared" si="48"/>
        <v>9.3130502470103405E-2</v>
      </c>
      <c r="W178" s="321">
        <f t="shared" si="48"/>
        <v>9.1026972208128651E-2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0.58501209771026741</v>
      </c>
      <c r="C183" s="322">
        <f>IF(C$5=0,0,C$5/NMM_fec!C$5)</f>
        <v>0.58296568564722429</v>
      </c>
      <c r="D183" s="322">
        <f>IF(D$5=0,0,D$5/NMM_fec!D$5)</f>
        <v>0.58516144577765883</v>
      </c>
      <c r="E183" s="322">
        <f>IF(E$5=0,0,E$5/NMM_fec!E$5)</f>
        <v>0.58733739894894521</v>
      </c>
      <c r="F183" s="322">
        <f>IF(F$5=0,0,F$5/NMM_fec!F$5)</f>
        <v>0.59460096530536932</v>
      </c>
      <c r="G183" s="322">
        <f>IF(G$5=0,0,G$5/NMM_fec!G$5)</f>
        <v>0.59829770387013581</v>
      </c>
      <c r="H183" s="322">
        <f>IF(H$5=0,0,H$5/NMM_fec!H$5)</f>
        <v>0.60025420023106535</v>
      </c>
      <c r="I183" s="322">
        <f>IF(I$5=0,0,I$5/NMM_fec!I$5)</f>
        <v>0.5992559995050516</v>
      </c>
      <c r="J183" s="322">
        <f>IF(J$5=0,0,J$5/NMM_fec!J$5)</f>
        <v>0.59873330858455609</v>
      </c>
      <c r="K183" s="322">
        <f>IF(K$5=0,0,K$5/NMM_fec!K$5)</f>
        <v>0.60357436569600087</v>
      </c>
      <c r="L183" s="322">
        <f>IF(L$5=0,0,L$5/NMM_fec!L$5)</f>
        <v>0.60386203450133868</v>
      </c>
      <c r="M183" s="322">
        <f>IF(M$5=0,0,M$5/NMM_fec!M$5)</f>
        <v>0.60428719929025165</v>
      </c>
      <c r="N183" s="322">
        <f>IF(N$5=0,0,N$5/NMM_fec!N$5)</f>
        <v>0.59276073524797523</v>
      </c>
      <c r="O183" s="322">
        <f>IF(O$5=0,0,O$5/NMM_fec!O$5)</f>
        <v>0.59497697188206689</v>
      </c>
      <c r="P183" s="322">
        <f>IF(P$5=0,0,P$5/NMM_fec!P$5)</f>
        <v>0.59621936942585829</v>
      </c>
      <c r="Q183" s="322">
        <f>IF(Q$5=0,0,Q$5/NMM_fec!Q$5)</f>
        <v>0.59629361859870378</v>
      </c>
      <c r="R183" s="322">
        <f>IF(R$5=0,0,R$5/NMM_fec!R$5)</f>
        <v>0.59846470442601352</v>
      </c>
      <c r="S183" s="322">
        <f>IF(S$5=0,0,S$5/NMM_fec!S$5)</f>
        <v>0.5969155543900837</v>
      </c>
      <c r="T183" s="322">
        <f>IF(T$5=0,0,T$5/NMM_fec!T$5)</f>
        <v>0.59904359180557731</v>
      </c>
      <c r="U183" s="322">
        <f>IF(U$5=0,0,U$5/NMM_fec!U$5)</f>
        <v>0.60757472630287057</v>
      </c>
      <c r="V183" s="322">
        <f>IF(V$5=0,0,V$5/NMM_fec!V$5)</f>
        <v>0.60589563793011703</v>
      </c>
      <c r="W183" s="322">
        <f>IF(W$5=0,0,W$5/NMM_fec!W$5)</f>
        <v>0.6060844900522081</v>
      </c>
      <c r="DA183" s="95"/>
    </row>
    <row r="184" spans="1:105" ht="12" customHeight="1" x14ac:dyDescent="0.25">
      <c r="A184" s="55" t="s">
        <v>92</v>
      </c>
      <c r="B184" s="275">
        <f>IF(B$6=0,0,B$6/NMM_fec!B$6)</f>
        <v>0.53516589350779464</v>
      </c>
      <c r="C184" s="275">
        <f>IF(C$6=0,0,C$6/NMM_fec!C$6)</f>
        <v>0.53664930415701539</v>
      </c>
      <c r="D184" s="275">
        <f>IF(D$6=0,0,D$6/NMM_fec!D$6)</f>
        <v>0.53679540666657566</v>
      </c>
      <c r="E184" s="275">
        <f>IF(E$6=0,0,E$6/NMM_fec!E$6)</f>
        <v>0.53811586599991801</v>
      </c>
      <c r="F184" s="275">
        <f>IF(F$6=0,0,F$6/NMM_fec!F$6)</f>
        <v>0.5393042793999262</v>
      </c>
      <c r="G184" s="275">
        <f>IF(G$6=0,0,G$6/NMM_fec!G$6)</f>
        <v>0.54037385145993355</v>
      </c>
      <c r="H184" s="275">
        <f>IF(H$6=0,0,H$6/NMM_fec!H$6)</f>
        <v>0.5413364663139405</v>
      </c>
      <c r="I184" s="275">
        <f>IF(I$6=0,0,I$6/NMM_fec!I$6)</f>
        <v>0.54220281968254613</v>
      </c>
      <c r="J184" s="275">
        <f>IF(J$6=0,0,J$6/NMM_fec!J$6)</f>
        <v>0.54298253771429172</v>
      </c>
      <c r="K184" s="275">
        <f>IF(K$6=0,0,K$6/NMM_fec!K$6)</f>
        <v>0.5436842839428625</v>
      </c>
      <c r="L184" s="275">
        <f>IF(L$6=0,0,L$6/NMM_fec!L$6)</f>
        <v>0.54431585554857631</v>
      </c>
      <c r="M184" s="275">
        <f>IF(M$6=0,0,M$6/NMM_fec!M$6)</f>
        <v>0.54449999999999998</v>
      </c>
      <c r="N184" s="275">
        <f>IF(N$6=0,0,N$6/NMM_fec!N$6)</f>
        <v>0.54449999999999976</v>
      </c>
      <c r="O184" s="275">
        <f>IF(O$6=0,0,O$6/NMM_fec!O$6)</f>
        <v>0.54449999999999987</v>
      </c>
      <c r="P184" s="275">
        <f>IF(P$6=0,0,P$6/NMM_fec!P$6)</f>
        <v>0.5445000000000001</v>
      </c>
      <c r="Q184" s="275">
        <f>IF(Q$6=0,0,Q$6/NMM_fec!Q$6)</f>
        <v>0.54449999999999998</v>
      </c>
      <c r="R184" s="275">
        <f>IF(R$6=0,0,R$6/NMM_fec!R$6)</f>
        <v>0.54449999999999998</v>
      </c>
      <c r="S184" s="275">
        <f>IF(S$6=0,0,S$6/NMM_fec!S$6)</f>
        <v>0.54449999999999998</v>
      </c>
      <c r="T184" s="275">
        <f>IF(T$6=0,0,T$6/NMM_fec!T$6)</f>
        <v>0.5445000000000001</v>
      </c>
      <c r="U184" s="275">
        <f>IF(U$6=0,0,U$6/NMM_fec!U$6)</f>
        <v>0.54449999999999998</v>
      </c>
      <c r="V184" s="275">
        <f>IF(V$6=0,0,V$6/NMM_fec!V$6)</f>
        <v>0.5445000000000001</v>
      </c>
      <c r="W184" s="275">
        <f>IF(W$6=0,0,W$6/NMM_fec!W$6)</f>
        <v>0.54449999999999976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0.13863066852070546</v>
      </c>
      <c r="C185" s="276">
        <f>IF(C$7=0,0,C$7/NMM_fec!C$7)</f>
        <v>0.13905278155388928</v>
      </c>
      <c r="D185" s="276">
        <f>IF(D$7=0,0,D$7/NMM_fec!D$7)</f>
        <v>0.13905278155388928</v>
      </c>
      <c r="E185" s="276">
        <f>IF(E$7=0,0,E$7/NMM_fec!E$7)</f>
        <v>0.13975946320607321</v>
      </c>
      <c r="F185" s="276">
        <f>IF(F$7=0,0,F$7/NMM_fec!F$7)</f>
        <v>0.14180742981705502</v>
      </c>
      <c r="G185" s="276">
        <f>IF(G$7=0,0,G$7/NMM_fec!G$7)</f>
        <v>0.14214238462822917</v>
      </c>
      <c r="H185" s="276">
        <f>IF(H$7=0,0,H$7/NMM_fec!H$7)</f>
        <v>0.1421423846282292</v>
      </c>
      <c r="I185" s="276">
        <f>IF(I$7=0,0,I$7/NMM_fec!I$7)</f>
        <v>0.14214238462822917</v>
      </c>
      <c r="J185" s="276">
        <f>IF(J$7=0,0,J$7/NMM_fec!J$7)</f>
        <v>0.14214238462822917</v>
      </c>
      <c r="K185" s="276">
        <f>IF(K$7=0,0,K$7/NMM_fec!K$7)</f>
        <v>0.1421423846282292</v>
      </c>
      <c r="L185" s="276">
        <f>IF(L$7=0,0,L$7/NMM_fec!L$7)</f>
        <v>0.14214238462822923</v>
      </c>
      <c r="M185" s="276">
        <f>IF(M$7=0,0,M$7/NMM_fec!M$7)</f>
        <v>0.14214238462822915</v>
      </c>
      <c r="N185" s="276">
        <f>IF(N$7=0,0,N$7/NMM_fec!N$7)</f>
        <v>0.14214238462822923</v>
      </c>
      <c r="O185" s="276">
        <f>IF(O$7=0,0,O$7/NMM_fec!O$7)</f>
        <v>0.1421423846282292</v>
      </c>
      <c r="P185" s="276">
        <f>IF(P$7=0,0,P$7/NMM_fec!P$7)</f>
        <v>0.1421423846282292</v>
      </c>
      <c r="Q185" s="276">
        <f>IF(Q$7=0,0,Q$7/NMM_fec!Q$7)</f>
        <v>0.14214238462822917</v>
      </c>
      <c r="R185" s="276">
        <f>IF(R$7=0,0,R$7/NMM_fec!R$7)</f>
        <v>0.14214238462822917</v>
      </c>
      <c r="S185" s="276">
        <f>IF(S$7=0,0,S$7/NMM_fec!S$7)</f>
        <v>0.14214238462822917</v>
      </c>
      <c r="T185" s="276">
        <f>IF(T$7=0,0,T$7/NMM_fec!T$7)</f>
        <v>0.14214238462822917</v>
      </c>
      <c r="U185" s="276">
        <f>IF(U$7=0,0,U$7/NMM_fec!U$7)</f>
        <v>0.14427205292577913</v>
      </c>
      <c r="V185" s="276">
        <f>IF(V$7=0,0,V$7/NMM_fec!V$7)</f>
        <v>0.1442720529257791</v>
      </c>
      <c r="W185" s="276">
        <f>IF(W$7=0,0,W$7/NMM_fec!W$7)</f>
        <v>0.14427205292577913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0.75849841896575698</v>
      </c>
      <c r="C186" s="276">
        <f>IF(C$8=0,0,C$8/NMM_fec!C$8)</f>
        <v>0.75849841896575654</v>
      </c>
      <c r="D186" s="276">
        <f>IF(D$8=0,0,D$8/NMM_fec!D$8)</f>
        <v>0.75849841896575743</v>
      </c>
      <c r="E186" s="276">
        <f>IF(E$8=0,0,E$8/NMM_fec!E$8)</f>
        <v>0.7584984189657572</v>
      </c>
      <c r="F186" s="276">
        <f>IF(F$8=0,0,F$8/NMM_fec!F$8)</f>
        <v>0.7584984189657572</v>
      </c>
      <c r="G186" s="276">
        <f>IF(G$8=0,0,G$8/NMM_fec!G$8)</f>
        <v>0.75849841896575687</v>
      </c>
      <c r="H186" s="276">
        <f>IF(H$8=0,0,H$8/NMM_fec!H$8)</f>
        <v>0.7584984189657572</v>
      </c>
      <c r="I186" s="276">
        <f>IF(I$8=0,0,I$8/NMM_fec!I$8)</f>
        <v>0.7584984189657572</v>
      </c>
      <c r="J186" s="276">
        <f>IF(J$8=0,0,J$8/NMM_fec!J$8)</f>
        <v>0.75849841896575676</v>
      </c>
      <c r="K186" s="276">
        <f>IF(K$8=0,0,K$8/NMM_fec!K$8)</f>
        <v>0.7584984189657572</v>
      </c>
      <c r="L186" s="276">
        <f>IF(L$8=0,0,L$8/NMM_fec!L$8)</f>
        <v>0.75849841896575732</v>
      </c>
      <c r="M186" s="276">
        <f>IF(M$8=0,0,M$8/NMM_fec!M$8)</f>
        <v>0.75849841896575709</v>
      </c>
      <c r="N186" s="276">
        <f>IF(N$8=0,0,N$8/NMM_fec!N$8)</f>
        <v>0.75849841896575709</v>
      </c>
      <c r="O186" s="276">
        <f>IF(O$8=0,0,O$8/NMM_fec!O$8)</f>
        <v>0.75849841896575698</v>
      </c>
      <c r="P186" s="276">
        <f>IF(P$8=0,0,P$8/NMM_fec!P$8)</f>
        <v>0.7584984189657572</v>
      </c>
      <c r="Q186" s="276">
        <f>IF(Q$8=0,0,Q$8/NMM_fec!Q$8)</f>
        <v>0.75849841896575698</v>
      </c>
      <c r="R186" s="276">
        <f>IF(R$8=0,0,R$8/NMM_fec!R$8)</f>
        <v>0.75849841896575732</v>
      </c>
      <c r="S186" s="276">
        <f>IF(S$8=0,0,S$8/NMM_fec!S$8)</f>
        <v>0.75849841896575687</v>
      </c>
      <c r="T186" s="276">
        <f>IF(T$8=0,0,T$8/NMM_fec!T$8)</f>
        <v>0.75849841896575709</v>
      </c>
      <c r="U186" s="276">
        <f>IF(U$8=0,0,U$8/NMM_fec!U$8)</f>
        <v>0.7584984189657572</v>
      </c>
      <c r="V186" s="276">
        <f>IF(V$8=0,0,V$8/NMM_fec!V$8)</f>
        <v>0.7584984189657572</v>
      </c>
      <c r="W186" s="276">
        <f>IF(W$8=0,0,W$8/NMM_fec!W$8)</f>
        <v>0.7584984189657572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0.52895784671558321</v>
      </c>
      <c r="C187" s="276">
        <f>IF(C$9=0,0,C$9/NMM_fec!C$9)</f>
        <v>0.53056845714894596</v>
      </c>
      <c r="D187" s="276">
        <f>IF(D$9=0,0,D$9/NMM_fec!D$9)</f>
        <v>0.53056845714894607</v>
      </c>
      <c r="E187" s="276">
        <f>IF(E$9=0,0,E$9/NMM_fec!E$9)</f>
        <v>0.53326486487056624</v>
      </c>
      <c r="F187" s="276">
        <f>IF(F$9=0,0,F$9/NMM_fec!F$9)</f>
        <v>0.54107906659266602</v>
      </c>
      <c r="G187" s="276">
        <f>IF(G$9=0,0,G$9/NMM_fec!G$9)</f>
        <v>0.54235711695162603</v>
      </c>
      <c r="H187" s="276">
        <f>IF(H$9=0,0,H$9/NMM_fec!H$9)</f>
        <v>0.54235711695162581</v>
      </c>
      <c r="I187" s="276">
        <f>IF(I$9=0,0,I$9/NMM_fec!I$9)</f>
        <v>0.54235711695162592</v>
      </c>
      <c r="J187" s="276">
        <f>IF(J$9=0,0,J$9/NMM_fec!J$9)</f>
        <v>0.5423571169516257</v>
      </c>
      <c r="K187" s="276">
        <f>IF(K$9=0,0,K$9/NMM_fec!K$9)</f>
        <v>0.54235711695162581</v>
      </c>
      <c r="L187" s="276">
        <f>IF(L$9=0,0,L$9/NMM_fec!L$9)</f>
        <v>0.54235711695162592</v>
      </c>
      <c r="M187" s="276">
        <f>IF(M$9=0,0,M$9/NMM_fec!M$9)</f>
        <v>0.54235711695162603</v>
      </c>
      <c r="N187" s="276">
        <f>IF(N$9=0,0,N$9/NMM_fec!N$9)</f>
        <v>0.54235711695162603</v>
      </c>
      <c r="O187" s="276">
        <f>IF(O$9=0,0,O$9/NMM_fec!O$9)</f>
        <v>0.5423571169516257</v>
      </c>
      <c r="P187" s="276">
        <f>IF(P$9=0,0,P$9/NMM_fec!P$9)</f>
        <v>0.5423571169516257</v>
      </c>
      <c r="Q187" s="276">
        <f>IF(Q$9=0,0,Q$9/NMM_fec!Q$9)</f>
        <v>0.54235711695162592</v>
      </c>
      <c r="R187" s="276">
        <f>IF(R$9=0,0,R$9/NMM_fec!R$9)</f>
        <v>0.54235711695162625</v>
      </c>
      <c r="S187" s="276">
        <f>IF(S$9=0,0,S$9/NMM_fec!S$9)</f>
        <v>0.5423571169516257</v>
      </c>
      <c r="T187" s="276">
        <f>IF(T$9=0,0,T$9/NMM_fec!T$9)</f>
        <v>0.54235711695162592</v>
      </c>
      <c r="U187" s="276">
        <f>IF(U$9=0,0,U$9/NMM_fec!U$9)</f>
        <v>0.55048305884392945</v>
      </c>
      <c r="V187" s="276">
        <f>IF(V$9=0,0,V$9/NMM_fec!V$9)</f>
        <v>0.55048305884392934</v>
      </c>
      <c r="W187" s="276">
        <f>IF(W$9=0,0,W$9/NMM_fec!W$9)</f>
        <v>0.55048305884392945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0.83280277528927504</v>
      </c>
      <c r="C188" s="277">
        <f>IF(C$10=0,0,C$10/NMM_fec!C$10)</f>
        <v>0.80737370261837194</v>
      </c>
      <c r="D188" s="277">
        <f>IF(D$10=0,0,D$10/NMM_fec!D$10)</f>
        <v>0.81603978697823676</v>
      </c>
      <c r="E188" s="277">
        <f>IF(E$10=0,0,E$10/NMM_fec!E$10)</f>
        <v>0.80939896612104367</v>
      </c>
      <c r="F188" s="277">
        <f>IF(F$10=0,0,F$10/NMM_fec!F$10)</f>
        <v>0.8130202016458199</v>
      </c>
      <c r="G188" s="277">
        <f>IF(G$10=0,0,G$10/NMM_fec!G$10)</f>
        <v>0.83298565938454527</v>
      </c>
      <c r="H188" s="277">
        <f>IF(H$10=0,0,H$10/NMM_fec!H$10)</f>
        <v>0.88012357574317757</v>
      </c>
      <c r="I188" s="277">
        <f>IF(I$10=0,0,I$10/NMM_fec!I$10)</f>
        <v>0.88120333800587314</v>
      </c>
      <c r="J188" s="277">
        <f>IF(J$10=0,0,J$10/NMM_fec!J$10)</f>
        <v>0.87100057018951704</v>
      </c>
      <c r="K188" s="277">
        <f>IF(K$10=0,0,K$10/NMM_fec!K$10)</f>
        <v>0.9117121920784832</v>
      </c>
      <c r="L188" s="277">
        <f>IF(L$10=0,0,L$10/NMM_fec!L$10)</f>
        <v>0.9221380824139811</v>
      </c>
      <c r="M188" s="277">
        <f>IF(M$10=0,0,M$10/NMM_fec!M$10)</f>
        <v>0.91364029574788719</v>
      </c>
      <c r="N188" s="277">
        <f>IF(N$10=0,0,N$10/NMM_fec!N$10)</f>
        <v>0.87173023856184784</v>
      </c>
      <c r="O188" s="277">
        <f>IF(O$10=0,0,O$10/NMM_fec!O$10)</f>
        <v>0.89845751278884578</v>
      </c>
      <c r="P188" s="277">
        <f>IF(P$10=0,0,P$10/NMM_fec!P$10)</f>
        <v>0.88332448496506877</v>
      </c>
      <c r="Q188" s="277">
        <f>IF(Q$10=0,0,Q$10/NMM_fec!Q$10)</f>
        <v>0.88859260167312515</v>
      </c>
      <c r="R188" s="277">
        <f>IF(R$10=0,0,R$10/NMM_fec!R$10)</f>
        <v>0.90640921973178945</v>
      </c>
      <c r="S188" s="277">
        <f>IF(S$10=0,0,S$10/NMM_fec!S$10)</f>
        <v>0.90228664266697667</v>
      </c>
      <c r="T188" s="277">
        <f>IF(T$10=0,0,T$10/NMM_fec!T$10)</f>
        <v>0.90649866788189659</v>
      </c>
      <c r="U188" s="277">
        <f>IF(U$10=0,0,U$10/NMM_fec!U$10)</f>
        <v>0.91830317708325437</v>
      </c>
      <c r="V188" s="277">
        <f>IF(V$10=0,0,V$10/NMM_fec!V$10)</f>
        <v>0.91128492335953515</v>
      </c>
      <c r="W188" s="277">
        <f>IF(W$10=0,0,W$10/NMM_fec!W$10)</f>
        <v>0.90228066260108153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0.74737839755974189</v>
      </c>
      <c r="C189" s="278">
        <f>IF(C$16=0,0,C$16/NMM_fec!C$16)</f>
        <v>0.74959055780376771</v>
      </c>
      <c r="D189" s="278">
        <f>IF(D$16=0,0,D$16/NMM_fec!D$16)</f>
        <v>0.74965407123062877</v>
      </c>
      <c r="E189" s="278">
        <f>IF(E$16=0,0,E$16/NMM_fec!E$16)</f>
        <v>0.75163866410756586</v>
      </c>
      <c r="F189" s="278">
        <f>IF(F$16=0,0,F$16/NMM_fec!F$16)</f>
        <v>0.75342479769680948</v>
      </c>
      <c r="G189" s="278">
        <f>IF(G$16=0,0,G$16/NMM_fec!G$16)</f>
        <v>0.75503231792712844</v>
      </c>
      <c r="H189" s="278">
        <f>IF(H$16=0,0,H$16/NMM_fec!H$16)</f>
        <v>0.75647908613441561</v>
      </c>
      <c r="I189" s="278">
        <f>IF(I$16=0,0,I$16/NMM_fec!I$16)</f>
        <v>0.75778117752097407</v>
      </c>
      <c r="J189" s="278">
        <f>IF(J$16=0,0,J$16/NMM_fec!J$16)</f>
        <v>0.75895305976887661</v>
      </c>
      <c r="K189" s="278">
        <f>IF(K$16=0,0,K$16/NMM_fec!K$16)</f>
        <v>0.76000775379198893</v>
      </c>
      <c r="L189" s="278">
        <f>IF(L$16=0,0,L$16/NMM_fec!L$16)</f>
        <v>0.76095697841279009</v>
      </c>
      <c r="M189" s="278">
        <f>IF(M$16=0,0,M$16/NMM_fec!M$16)</f>
        <v>0.76180499999999995</v>
      </c>
      <c r="N189" s="278">
        <f>IF(N$16=0,0,N$16/NMM_fec!N$16)</f>
        <v>0.76180499999999995</v>
      </c>
      <c r="O189" s="278">
        <f>IF(O$16=0,0,O$16/NMM_fec!O$16)</f>
        <v>0.76180499999999984</v>
      </c>
      <c r="P189" s="278">
        <f>IF(P$16=0,0,P$16/NMM_fec!P$16)</f>
        <v>0.76180499999999995</v>
      </c>
      <c r="Q189" s="278">
        <f>IF(Q$16=0,0,Q$16/NMM_fec!Q$16)</f>
        <v>0.76180499999999995</v>
      </c>
      <c r="R189" s="278">
        <f>IF(R$16=0,0,R$16/NMM_fec!R$16)</f>
        <v>0.76180500000000007</v>
      </c>
      <c r="S189" s="278">
        <f>IF(S$16=0,0,S$16/NMM_fec!S$16)</f>
        <v>0.76180499999999995</v>
      </c>
      <c r="T189" s="278">
        <f>IF(T$16=0,0,T$16/NMM_fec!T$16)</f>
        <v>0.76180499999999995</v>
      </c>
      <c r="U189" s="278">
        <f>IF(U$16=0,0,U$16/NMM_fec!U$16)</f>
        <v>0.76180499999999962</v>
      </c>
      <c r="V189" s="278">
        <f>IF(V$16=0,0,V$16/NMM_fec!V$16)</f>
        <v>0.76180499999999995</v>
      </c>
      <c r="W189" s="278">
        <f>IF(W$16=0,0,W$16/NMM_fec!W$16)</f>
        <v>0.76180499999999984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0.49223162320578817</v>
      </c>
      <c r="C190" s="278">
        <f>IF(C$17=0,0,C$17/NMM_fec!C$17)</f>
        <v>0.49272670122035933</v>
      </c>
      <c r="D190" s="278">
        <f>IF(D$17=0,0,D$17/NMM_fec!D$17)</f>
        <v>0.49202538918051403</v>
      </c>
      <c r="E190" s="278">
        <f>IF(E$17=0,0,E$17/NMM_fec!E$17)</f>
        <v>0.49156202106620783</v>
      </c>
      <c r="F190" s="278">
        <f>IF(F$17=0,0,F$17/NMM_fec!F$17)</f>
        <v>0.49677327402220983</v>
      </c>
      <c r="G190" s="278">
        <f>IF(G$17=0,0,G$17/NMM_fec!G$17)</f>
        <v>0.49995818064285591</v>
      </c>
      <c r="H190" s="278">
        <f>IF(H$17=0,0,H$17/NMM_fec!H$17)</f>
        <v>0.49888001124018816</v>
      </c>
      <c r="I190" s="278">
        <f>IF(I$17=0,0,I$17/NMM_fec!I$17)</f>
        <v>0.49719751741068163</v>
      </c>
      <c r="J190" s="278">
        <f>IF(J$17=0,0,J$17/NMM_fec!J$17)</f>
        <v>0.49509523228459845</v>
      </c>
      <c r="K190" s="278">
        <f>IF(K$17=0,0,K$17/NMM_fec!K$17)</f>
        <v>0.48823592838942687</v>
      </c>
      <c r="L190" s="278">
        <f>IF(L$17=0,0,L$17/NMM_fec!L$17)</f>
        <v>0.48197924151833865</v>
      </c>
      <c r="M190" s="278">
        <f>IF(M$17=0,0,M$17/NMM_fec!M$17)</f>
        <v>0.48114618707336448</v>
      </c>
      <c r="N190" s="278">
        <f>IF(N$17=0,0,N$17/NMM_fec!N$17)</f>
        <v>0.48226101300501323</v>
      </c>
      <c r="O190" s="278">
        <f>IF(O$17=0,0,O$17/NMM_fec!O$17)</f>
        <v>0.47942414735133992</v>
      </c>
      <c r="P190" s="278">
        <f>IF(P$17=0,0,P$17/NMM_fec!P$17)</f>
        <v>0.48177579028908307</v>
      </c>
      <c r="Q190" s="278">
        <f>IF(Q$17=0,0,Q$17/NMM_fec!Q$17)</f>
        <v>0.48188969519893282</v>
      </c>
      <c r="R190" s="278">
        <f>IF(R$17=0,0,R$17/NMM_fec!R$17)</f>
        <v>0.4826193429835281</v>
      </c>
      <c r="S190" s="278">
        <f>IF(S$17=0,0,S$17/NMM_fec!S$17)</f>
        <v>0.48060091255763354</v>
      </c>
      <c r="T190" s="278">
        <f>IF(T$17=0,0,T$17/NMM_fec!T$17)</f>
        <v>0.48277204072410268</v>
      </c>
      <c r="U190" s="278">
        <f>IF(U$17=0,0,U$17/NMM_fec!U$17)</f>
        <v>0.49011413135092152</v>
      </c>
      <c r="V190" s="278">
        <f>IF(V$17=0,0,V$17/NMM_fec!V$17)</f>
        <v>0.48943187878876049</v>
      </c>
      <c r="W190" s="278">
        <f>IF(W$17=0,0,W$17/NMM_fec!W$17)</f>
        <v>0.49089431040471265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0.68297813025989174</v>
      </c>
      <c r="C191" s="278">
        <f>IF(C$25=0,0,C$25/NMM_fec!C$25)</f>
        <v>0.68458559369533389</v>
      </c>
      <c r="D191" s="278">
        <f>IF(D$25=0,0,D$25/NMM_fec!D$25)</f>
        <v>0.6871397085735047</v>
      </c>
      <c r="E191" s="278">
        <f>IF(E$25=0,0,E$25/NMM_fec!E$25)</f>
        <v>0.69548376691707647</v>
      </c>
      <c r="F191" s="278">
        <f>IF(F$25=0,0,F$25/NMM_fec!F$25)</f>
        <v>0.70875824200447057</v>
      </c>
      <c r="G191" s="278">
        <f>IF(G$25=0,0,G$25/NMM_fec!G$25)</f>
        <v>0.70857674206846188</v>
      </c>
      <c r="H191" s="278">
        <f>IF(H$25=0,0,H$25/NMM_fec!H$25)</f>
        <v>0.7073100012759429</v>
      </c>
      <c r="I191" s="278">
        <f>IF(I$25=0,0,I$25/NMM_fec!I$25)</f>
        <v>0.7074500480403273</v>
      </c>
      <c r="J191" s="278">
        <f>IF(J$25=0,0,J$25/NMM_fec!J$25)</f>
        <v>0.70875150607678039</v>
      </c>
      <c r="K191" s="278">
        <f>IF(K$25=0,0,K$25/NMM_fec!K$25)</f>
        <v>0.71677657273124185</v>
      </c>
      <c r="L191" s="278">
        <f>IF(L$25=0,0,L$25/NMM_fec!L$25)</f>
        <v>0.72591118793824971</v>
      </c>
      <c r="M191" s="278">
        <f>IF(M$25=0,0,M$25/NMM_fec!M$25)</f>
        <v>0.7273348565102038</v>
      </c>
      <c r="N191" s="278">
        <f>IF(N$25=0,0,N$25/NMM_fec!N$25)</f>
        <v>0.71771916630800581</v>
      </c>
      <c r="O191" s="278">
        <f>IF(O$25=0,0,O$25/NMM_fec!O$25)</f>
        <v>0.71879238490994568</v>
      </c>
      <c r="P191" s="278">
        <f>IF(P$25=0,0,P$25/NMM_fec!P$25)</f>
        <v>0.71917324040007513</v>
      </c>
      <c r="Q191" s="278">
        <f>IF(Q$25=0,0,Q$25/NMM_fec!Q$25)</f>
        <v>0.71796025386296969</v>
      </c>
      <c r="R191" s="278">
        <f>IF(R$25=0,0,R$25/NMM_fec!R$25)</f>
        <v>0.71748850795454833</v>
      </c>
      <c r="S191" s="278">
        <f>IF(S$25=0,0,S$25/NMM_fec!S$25)</f>
        <v>0.71852566096053705</v>
      </c>
      <c r="T191" s="278">
        <f>IF(T$25=0,0,T$25/NMM_fec!T$25)</f>
        <v>0.71772739158459398</v>
      </c>
      <c r="U191" s="278">
        <f>IF(U$25=0,0,U$25/NMM_fec!U$25)</f>
        <v>0.72861939441418033</v>
      </c>
      <c r="V191" s="278">
        <f>IF(V$25=0,0,V$25/NMM_fec!V$25)</f>
        <v>0.72890102900108389</v>
      </c>
      <c r="W191" s="278">
        <f>IF(W$25=0,0,W$25/NMM_fec!W$25)</f>
        <v>0.7287590792078148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0.7570982988236119</v>
      </c>
      <c r="C192" s="279">
        <f>IF(C$33=0,0,C$33/NMM_fec!C$33)</f>
        <v>0.75252238373158309</v>
      </c>
      <c r="D192" s="279">
        <f>IF(D$33=0,0,D$33/NMM_fec!D$33)</f>
        <v>0.75620343979315441</v>
      </c>
      <c r="E192" s="279">
        <f>IF(E$33=0,0,E$33/NMM_fec!E$33)</f>
        <v>0.75642746363694557</v>
      </c>
      <c r="F192" s="279">
        <f>IF(F$33=0,0,F$33/NMM_fec!F$33)</f>
        <v>0.75889158551556257</v>
      </c>
      <c r="G192" s="279">
        <f>IF(G$33=0,0,G$33/NMM_fec!G$33)</f>
        <v>0.76502230952859762</v>
      </c>
      <c r="H192" s="279">
        <f>IF(H$33=0,0,H$33/NMM_fec!H$33)</f>
        <v>0.76969942422160775</v>
      </c>
      <c r="I192" s="279">
        <f>IF(I$33=0,0,I$33/NMM_fec!I$33)</f>
        <v>0.76973652624432787</v>
      </c>
      <c r="J192" s="279">
        <f>IF(J$33=0,0,J$33/NMM_fec!J$33)</f>
        <v>0.77040774306340498</v>
      </c>
      <c r="K192" s="279">
        <f>IF(K$33=0,0,K$33/NMM_fec!K$33)</f>
        <v>0.77765977470189207</v>
      </c>
      <c r="L192" s="279">
        <f>IF(L$33=0,0,L$33/NMM_fec!L$33)</f>
        <v>0.77766096068833512</v>
      </c>
      <c r="M192" s="279">
        <f>IF(M$33=0,0,M$33/NMM_fec!M$33)</f>
        <v>0.7791703304193679</v>
      </c>
      <c r="N192" s="279">
        <f>IF(N$33=0,0,N$33/NMM_fec!N$33)</f>
        <v>0.76732155519058565</v>
      </c>
      <c r="O192" s="279">
        <f>IF(O$33=0,0,O$33/NMM_fec!O$33)</f>
        <v>0.77252778061927008</v>
      </c>
      <c r="P192" s="279">
        <f>IF(P$33=0,0,P$33/NMM_fec!P$33)</f>
        <v>0.77283893988157659</v>
      </c>
      <c r="Q192" s="279">
        <f>IF(Q$33=0,0,Q$33/NMM_fec!Q$33)</f>
        <v>0.77327384373859043</v>
      </c>
      <c r="R192" s="279">
        <f>IF(R$33=0,0,R$33/NMM_fec!R$33)</f>
        <v>0.77579450489351787</v>
      </c>
      <c r="S192" s="279">
        <f>IF(S$33=0,0,S$33/NMM_fec!S$33)</f>
        <v>0.77470865307775416</v>
      </c>
      <c r="T192" s="279">
        <f>IF(T$33=0,0,T$33/NMM_fec!T$33)</f>
        <v>0.77670909436474966</v>
      </c>
      <c r="U192" s="279">
        <f>IF(U$33=0,0,U$33/NMM_fec!U$33)</f>
        <v>0.77995958892616513</v>
      </c>
      <c r="V192" s="279">
        <f>IF(V$33=0,0,V$33/NMM_fec!V$33)</f>
        <v>0.77832785051612818</v>
      </c>
      <c r="W192" s="279">
        <f>IF(W$33=0,0,W$33/NMM_fec!W$33)</f>
        <v>0.77807123295187519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0.50423853945611385</v>
      </c>
      <c r="C194" s="322">
        <f>IF(C$48=0,0,C$48/NMM_fec!C$48)</f>
        <v>0.50228631182751926</v>
      </c>
      <c r="D194" s="322">
        <f>IF(D$48=0,0,D$48/NMM_fec!D$48)</f>
        <v>0.50420438921475363</v>
      </c>
      <c r="E194" s="322">
        <f>IF(E$48=0,0,E$48/NMM_fec!E$48)</f>
        <v>0.50753564143550733</v>
      </c>
      <c r="F194" s="322">
        <f>IF(F$48=0,0,F$48/NMM_fec!F$48)</f>
        <v>0.50763223167332927</v>
      </c>
      <c r="G194" s="322">
        <f>IF(G$48=0,0,G$48/NMM_fec!G$48)</f>
        <v>0.51477080791111041</v>
      </c>
      <c r="H194" s="322">
        <f>IF(H$48=0,0,H$48/NMM_fec!H$48)</f>
        <v>0.51589758999445179</v>
      </c>
      <c r="I194" s="322">
        <f>IF(I$48=0,0,I$48/NMM_fec!I$48)</f>
        <v>0.51774356674712896</v>
      </c>
      <c r="J194" s="322">
        <f>IF(J$48=0,0,J$48/NMM_fec!J$48)</f>
        <v>0.51812361319594669</v>
      </c>
      <c r="K194" s="322">
        <f>IF(K$48=0,0,K$48/NMM_fec!K$48)</f>
        <v>0.52569697089276934</v>
      </c>
      <c r="L194" s="322">
        <f>IF(L$48=0,0,L$48/NMM_fec!L$48)</f>
        <v>0.52885064961601858</v>
      </c>
      <c r="M194" s="322">
        <f>IF(M$48=0,0,M$48/NMM_fec!M$48)</f>
        <v>0.53050687578499411</v>
      </c>
      <c r="N194" s="322">
        <f>IF(N$48=0,0,N$48/NMM_fec!N$48)</f>
        <v>0.52423833734430969</v>
      </c>
      <c r="O194" s="322">
        <f>IF(O$48=0,0,O$48/NMM_fec!O$48)</f>
        <v>0.52613491563774706</v>
      </c>
      <c r="P194" s="322">
        <f>IF(P$48=0,0,P$48/NMM_fec!P$48)</f>
        <v>0.52549137066162555</v>
      </c>
      <c r="Q194" s="322">
        <f>IF(Q$48=0,0,Q$48/NMM_fec!Q$48)</f>
        <v>0.52464466239048113</v>
      </c>
      <c r="R194" s="322">
        <f>IF(R$48=0,0,R$48/NMM_fec!R$48)</f>
        <v>0.52559649510389084</v>
      </c>
      <c r="S194" s="322">
        <f>IF(S$48=0,0,S$48/NMM_fec!S$48)</f>
        <v>0.5351057977809206</v>
      </c>
      <c r="T194" s="322">
        <f>IF(T$48=0,0,T$48/NMM_fec!T$48)</f>
        <v>0.54438889736770668</v>
      </c>
      <c r="U194" s="322">
        <f>IF(U$48=0,0,U$48/NMM_fec!U$48)</f>
        <v>0.54486395082980488</v>
      </c>
      <c r="V194" s="322">
        <f>IF(V$48=0,0,V$48/NMM_fec!V$48)</f>
        <v>0.5442045817371336</v>
      </c>
      <c r="W194" s="322">
        <f>IF(W$48=0,0,W$48/NMM_fec!W$48)</f>
        <v>0.55329303875260527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0.46325716027930824</v>
      </c>
      <c r="C195" s="275">
        <f>IF(C$49=0,0,C$49/NMM_fec!C$49)</f>
        <v>0.46420837975850676</v>
      </c>
      <c r="D195" s="275">
        <f>IF(D$49=0,0,D$49/NMM_fec!D$49)</f>
        <v>0.46420837975850654</v>
      </c>
      <c r="E195" s="275">
        <f>IF(E$49=0,0,E$49/NMM_fec!E$49)</f>
        <v>0.46680256378899904</v>
      </c>
      <c r="F195" s="275">
        <f>IF(F$49=0,0,F$49/NMM_fec!F$49)</f>
        <v>0.46680256378899876</v>
      </c>
      <c r="G195" s="275">
        <f>IF(G$49=0,0,G$49/NMM_fec!G$49)</f>
        <v>0.4723236113685374</v>
      </c>
      <c r="H195" s="275">
        <f>IF(H$49=0,0,H$49/NMM_fec!H$49)</f>
        <v>0.47232361136853729</v>
      </c>
      <c r="I195" s="275">
        <f>IF(I$49=0,0,I$49/NMM_fec!I$49)</f>
        <v>0.47458722817221632</v>
      </c>
      <c r="J195" s="275">
        <f>IF(J$49=0,0,J$49/NMM_fec!J$49)</f>
        <v>0.47458722817221605</v>
      </c>
      <c r="K195" s="275">
        <f>IF(K$49=0,0,K$49/NMM_fec!K$49)</f>
        <v>0.47458722817221616</v>
      </c>
      <c r="L195" s="275">
        <f>IF(L$49=0,0,L$49/NMM_fec!L$49)</f>
        <v>0.47458722817221627</v>
      </c>
      <c r="M195" s="275">
        <f>IF(M$49=0,0,M$49/NMM_fec!M$49)</f>
        <v>0.47458722817221621</v>
      </c>
      <c r="N195" s="275">
        <f>IF(N$49=0,0,N$49/NMM_fec!N$49)</f>
        <v>0.47458722817221627</v>
      </c>
      <c r="O195" s="275">
        <f>IF(O$49=0,0,O$49/NMM_fec!O$49)</f>
        <v>0.47458722817221627</v>
      </c>
      <c r="P195" s="275">
        <f>IF(P$49=0,0,P$49/NMM_fec!P$49)</f>
        <v>0.47458722817221621</v>
      </c>
      <c r="Q195" s="275">
        <f>IF(Q$49=0,0,Q$49/NMM_fec!Q$49)</f>
        <v>0.47458722817221616</v>
      </c>
      <c r="R195" s="275">
        <f>IF(R$49=0,0,R$49/NMM_fec!R$49)</f>
        <v>0.47458722817221632</v>
      </c>
      <c r="S195" s="275">
        <f>IF(S$49=0,0,S$49/NMM_fec!S$49)</f>
        <v>0.48212850535499446</v>
      </c>
      <c r="T195" s="275">
        <f>IF(T$49=0,0,T$49/NMM_fec!T$49)</f>
        <v>0.48891565481949539</v>
      </c>
      <c r="U195" s="275">
        <f>IF(U$49=0,0,U$49/NMM_fec!U$49)</f>
        <v>0.48990781615123719</v>
      </c>
      <c r="V195" s="275">
        <f>IF(V$49=0,0,V$49/NMM_fec!V$49)</f>
        <v>0.48990781615123741</v>
      </c>
      <c r="W195" s="275">
        <f>IF(W$49=0,0,W$49/NMM_fec!W$49)</f>
        <v>0.49591703453611369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0.1202564711968874</v>
      </c>
      <c r="C196" s="276">
        <f>IF(C$50=0,0,C$50/NMM_fec!C$50)</f>
        <v>0.1205033973271456</v>
      </c>
      <c r="D196" s="276">
        <f>IF(D$50=0,0,D$50/NMM_fec!D$50)</f>
        <v>0.12050339732714561</v>
      </c>
      <c r="E196" s="276">
        <f>IF(E$50=0,0,E$50/NMM_fec!E$50)</f>
        <v>0.12117681901145211</v>
      </c>
      <c r="F196" s="276">
        <f>IF(F$50=0,0,F$50/NMM_fec!F$50)</f>
        <v>0.12117681901145208</v>
      </c>
      <c r="G196" s="276">
        <f>IF(G$50=0,0,G$50/NMM_fec!G$50)</f>
        <v>0.12261002232950788</v>
      </c>
      <c r="H196" s="276">
        <f>IF(H$50=0,0,H$50/NMM_fec!H$50)</f>
        <v>0.12261002232950784</v>
      </c>
      <c r="I196" s="276">
        <f>IF(I$50=0,0,I$50/NMM_fec!I$50)</f>
        <v>0.12319763239210958</v>
      </c>
      <c r="J196" s="276">
        <f>IF(J$50=0,0,J$50/NMM_fec!J$50)</f>
        <v>0.12319763239210953</v>
      </c>
      <c r="K196" s="276">
        <f>IF(K$50=0,0,K$50/NMM_fec!K$50)</f>
        <v>0.12319763239210949</v>
      </c>
      <c r="L196" s="276">
        <f>IF(L$50=0,0,L$50/NMM_fec!L$50)</f>
        <v>0.12319763239210955</v>
      </c>
      <c r="M196" s="276">
        <f>IF(M$50=0,0,M$50/NMM_fec!M$50)</f>
        <v>0.12319763239210954</v>
      </c>
      <c r="N196" s="276">
        <f>IF(N$50=0,0,N$50/NMM_fec!N$50)</f>
        <v>0.12319763239210954</v>
      </c>
      <c r="O196" s="276">
        <f>IF(O$50=0,0,O$50/NMM_fec!O$50)</f>
        <v>0.12319763239210953</v>
      </c>
      <c r="P196" s="276">
        <f>IF(P$50=0,0,P$50/NMM_fec!P$50)</f>
        <v>0.12319763239210954</v>
      </c>
      <c r="Q196" s="276">
        <f>IF(Q$50=0,0,Q$50/NMM_fec!Q$50)</f>
        <v>0.12319763239210962</v>
      </c>
      <c r="R196" s="276">
        <f>IF(R$50=0,0,R$50/NMM_fec!R$50)</f>
        <v>0.12319763239210957</v>
      </c>
      <c r="S196" s="276">
        <f>IF(S$50=0,0,S$50/NMM_fec!S$50)</f>
        <v>0.12523698011942366</v>
      </c>
      <c r="T196" s="276">
        <f>IF(T$50=0,0,T$50/NMM_fec!T$50)</f>
        <v>0.12717468877674851</v>
      </c>
      <c r="U196" s="276">
        <f>IF(U$50=0,0,U$50/NMM_fec!U$50)</f>
        <v>0.12717468877674862</v>
      </c>
      <c r="V196" s="276">
        <f>IF(V$50=0,0,V$50/NMM_fec!V$50)</f>
        <v>0.12717468877674856</v>
      </c>
      <c r="W196" s="276">
        <f>IF(W$50=0,0,W$50/NMM_fec!W$50)</f>
        <v>0.12943226402716704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0.656785482545722</v>
      </c>
      <c r="C197" s="276">
        <f>IF(C$51=0,0,C$51/NMM_fec!C$51)</f>
        <v>0.65813407939045421</v>
      </c>
      <c r="D197" s="276">
        <f>IF(D$51=0,0,D$51/NMM_fec!D$51)</f>
        <v>0.65813407939045443</v>
      </c>
      <c r="E197" s="276">
        <f>IF(E$51=0,0,E$51/NMM_fec!E$51)</f>
        <v>0.66181199860329898</v>
      </c>
      <c r="F197" s="276">
        <f>IF(F$51=0,0,F$51/NMM_fec!F$51)</f>
        <v>0.66181199860329898</v>
      </c>
      <c r="G197" s="276">
        <f>IF(G$51=0,0,G$51/NMM_fec!G$51)</f>
        <v>0.66963949531484201</v>
      </c>
      <c r="H197" s="276">
        <f>IF(H$51=0,0,H$51/NMM_fec!H$51)</f>
        <v>0.66963949531484201</v>
      </c>
      <c r="I197" s="276">
        <f>IF(I$51=0,0,I$51/NMM_fec!I$51)</f>
        <v>0.67284875095550301</v>
      </c>
      <c r="J197" s="276">
        <f>IF(J$51=0,0,J$51/NMM_fec!J$51)</f>
        <v>0.67284875095550312</v>
      </c>
      <c r="K197" s="276">
        <f>IF(K$51=0,0,K$51/NMM_fec!K$51)</f>
        <v>0.67284875095550312</v>
      </c>
      <c r="L197" s="276">
        <f>IF(L$51=0,0,L$51/NMM_fec!L$51)</f>
        <v>0.67284875095550323</v>
      </c>
      <c r="M197" s="276">
        <f>IF(M$51=0,0,M$51/NMM_fec!M$51)</f>
        <v>0.67284875095550301</v>
      </c>
      <c r="N197" s="276">
        <f>IF(N$51=0,0,N$51/NMM_fec!N$51)</f>
        <v>0.67284875095550323</v>
      </c>
      <c r="O197" s="276">
        <f>IF(O$51=0,0,O$51/NMM_fec!O$51)</f>
        <v>0.67284875095550323</v>
      </c>
      <c r="P197" s="276">
        <f>IF(P$51=0,0,P$51/NMM_fec!P$51)</f>
        <v>0.67284875095550312</v>
      </c>
      <c r="Q197" s="276">
        <f>IF(Q$51=0,0,Q$51/NMM_fec!Q$51)</f>
        <v>0.67284875095550323</v>
      </c>
      <c r="R197" s="276">
        <f>IF(R$51=0,0,R$51/NMM_fec!R$51)</f>
        <v>0.67284875095550334</v>
      </c>
      <c r="S197" s="276">
        <f>IF(S$51=0,0,S$51/NMM_fec!S$51)</f>
        <v>0.68217987777568601</v>
      </c>
      <c r="T197" s="276">
        <f>IF(T$51=0,0,T$51/NMM_fec!T$51)</f>
        <v>0.69057789191385033</v>
      </c>
      <c r="U197" s="276">
        <f>IF(U$51=0,0,U$51/NMM_fec!U$51)</f>
        <v>0.6945696019891251</v>
      </c>
      <c r="V197" s="276">
        <f>IF(V$51=0,0,V$51/NMM_fec!V$51)</f>
        <v>0.69456960198912476</v>
      </c>
      <c r="W197" s="276">
        <f>IF(W$51=0,0,W$51/NMM_fec!W$51)</f>
        <v>0.70172864370594568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0.458830746334975</v>
      </c>
      <c r="C198" s="276">
        <f>IF(C$52=0,0,C$52/NMM_fec!C$52)</f>
        <v>0.45977287692893271</v>
      </c>
      <c r="D198" s="276">
        <f>IF(D$52=0,0,D$52/NMM_fec!D$52)</f>
        <v>0.45977287692893276</v>
      </c>
      <c r="E198" s="276">
        <f>IF(E$52=0,0,E$52/NMM_fec!E$52)</f>
        <v>0.46234227357705632</v>
      </c>
      <c r="F198" s="276">
        <f>IF(F$52=0,0,F$52/NMM_fec!F$52)</f>
        <v>0.46234227357705637</v>
      </c>
      <c r="G198" s="276">
        <f>IF(G$52=0,0,G$52/NMM_fec!G$52)</f>
        <v>0.46781056764496304</v>
      </c>
      <c r="H198" s="276">
        <f>IF(H$52=0,0,H$52/NMM_fec!H$52)</f>
        <v>0.46781056764496304</v>
      </c>
      <c r="I198" s="276">
        <f>IF(I$52=0,0,I$52/NMM_fec!I$52)</f>
        <v>0.47005255563025877</v>
      </c>
      <c r="J198" s="276">
        <f>IF(J$52=0,0,J$52/NMM_fec!J$52)</f>
        <v>0.47005255563025855</v>
      </c>
      <c r="K198" s="276">
        <f>IF(K$52=0,0,K$52/NMM_fec!K$52)</f>
        <v>0.47005255563025866</v>
      </c>
      <c r="L198" s="276">
        <f>IF(L$52=0,0,L$52/NMM_fec!L$52)</f>
        <v>0.47005255563025866</v>
      </c>
      <c r="M198" s="276">
        <f>IF(M$52=0,0,M$52/NMM_fec!M$52)</f>
        <v>0.47005255563025861</v>
      </c>
      <c r="N198" s="276">
        <f>IF(N$52=0,0,N$52/NMM_fec!N$52)</f>
        <v>0.47005255563025855</v>
      </c>
      <c r="O198" s="276">
        <f>IF(O$52=0,0,O$52/NMM_fec!O$52)</f>
        <v>0.4700525556302585</v>
      </c>
      <c r="P198" s="276">
        <f>IF(P$52=0,0,P$52/NMM_fec!P$52)</f>
        <v>0.47005255563025833</v>
      </c>
      <c r="Q198" s="276">
        <f>IF(Q$52=0,0,Q$52/NMM_fec!Q$52)</f>
        <v>0.47005255563025877</v>
      </c>
      <c r="R198" s="276">
        <f>IF(R$52=0,0,R$52/NMM_fec!R$52)</f>
        <v>0.47005255563025866</v>
      </c>
      <c r="S198" s="276">
        <f>IF(S$52=0,0,S$52/NMM_fec!S$52)</f>
        <v>0.47783355427795787</v>
      </c>
      <c r="T198" s="276">
        <f>IF(T$52=0,0,T$52/NMM_fec!T$52)</f>
        <v>0.48522675566305834</v>
      </c>
      <c r="U198" s="276">
        <f>IF(U$52=0,0,U$52/NMM_fec!U$52)</f>
        <v>0.48522675566305823</v>
      </c>
      <c r="V198" s="276">
        <f>IF(V$52=0,0,V$52/NMM_fec!V$52)</f>
        <v>0.48522675566305817</v>
      </c>
      <c r="W198" s="276">
        <f>IF(W$52=0,0,W$52/NMM_fec!W$52)</f>
        <v>0.49384038723520801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0.71991396690356235</v>
      </c>
      <c r="C199" s="277">
        <f>IF(C$53=0,0,C$53/NMM_fec!C$53)</f>
        <v>0.69724194756338664</v>
      </c>
      <c r="D199" s="277">
        <f>IF(D$53=0,0,D$53/NMM_fec!D$53)</f>
        <v>0.70472591380754934</v>
      </c>
      <c r="E199" s="277">
        <f>IF(E$53=0,0,E$53/NMM_fec!E$53)</f>
        <v>0.69934305509707062</v>
      </c>
      <c r="F199" s="277">
        <f>IF(F$53=0,0,F$53/NMM_fec!F$53)</f>
        <v>0.69232688405762322</v>
      </c>
      <c r="G199" s="277">
        <f>IF(G$53=0,0,G$53/NMM_fec!G$53)</f>
        <v>0.7160266660668686</v>
      </c>
      <c r="H199" s="277">
        <f>IF(H$53=0,0,H$53/NMM_fec!H$53)</f>
        <v>0.75654597719228278</v>
      </c>
      <c r="I199" s="277">
        <f>IF(I$53=0,0,I$53/NMM_fec!I$53)</f>
        <v>0.76110433494104879</v>
      </c>
      <c r="J199" s="277">
        <f>IF(J$53=0,0,J$53/NMM_fec!J$53)</f>
        <v>0.75229210003622149</v>
      </c>
      <c r="K199" s="277">
        <f>IF(K$53=0,0,K$53/NMM_fec!K$53)</f>
        <v>0.78745514421203378</v>
      </c>
      <c r="L199" s="277">
        <f>IF(L$53=0,0,L$53/NMM_fec!L$53)</f>
        <v>0.7964600923184767</v>
      </c>
      <c r="M199" s="277">
        <f>IF(M$53=0,0,M$53/NMM_fec!M$53)</f>
        <v>0.78912046706966099</v>
      </c>
      <c r="N199" s="277">
        <f>IF(N$53=0,0,N$53/NMM_fec!N$53)</f>
        <v>0.75292232207158905</v>
      </c>
      <c r="O199" s="277">
        <f>IF(O$53=0,0,O$53/NMM_fec!O$53)</f>
        <v>0.77600694215639276</v>
      </c>
      <c r="P199" s="277">
        <f>IF(P$53=0,0,P$53/NMM_fec!P$53)</f>
        <v>0.7629363912622884</v>
      </c>
      <c r="Q199" s="277">
        <f>IF(Q$53=0,0,Q$53/NMM_fec!Q$53)</f>
        <v>0.76748651753910258</v>
      </c>
      <c r="R199" s="277">
        <f>IF(R$53=0,0,R$53/NMM_fec!R$53)</f>
        <v>0.7828749127636655</v>
      </c>
      <c r="S199" s="277">
        <f>IF(S$53=0,0,S$53/NMM_fec!S$53)</f>
        <v>0.79221455133756502</v>
      </c>
      <c r="T199" s="277">
        <f>IF(T$53=0,0,T$53/NMM_fec!T$53)</f>
        <v>0.80822737108880405</v>
      </c>
      <c r="U199" s="277">
        <f>IF(U$53=0,0,U$53/NMM_fec!U$53)</f>
        <v>0.80666619256216354</v>
      </c>
      <c r="V199" s="277">
        <f>IF(V$53=0,0,V$53/NMM_fec!V$53)</f>
        <v>0.80050113928669786</v>
      </c>
      <c r="W199" s="277">
        <f>IF(W$53=0,0,W$53/NMM_fec!W$53)</f>
        <v>0.80666141410647685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0.55780234298498366</v>
      </c>
      <c r="C200" s="278">
        <f>IF(C$59=0,0,C$59/NMM_fec!C$59)</f>
        <v>0.55894769485363049</v>
      </c>
      <c r="D200" s="278">
        <f>IF(D$59=0,0,D$59/NMM_fec!D$59)</f>
        <v>0.55894769485363072</v>
      </c>
      <c r="E200" s="278">
        <f>IF(E$59=0,0,E$59/NMM_fec!E$59)</f>
        <v>0.56207132046466346</v>
      </c>
      <c r="F200" s="278">
        <f>IF(F$59=0,0,F$59/NMM_fec!F$59)</f>
        <v>0.56207132046466324</v>
      </c>
      <c r="G200" s="278">
        <f>IF(G$59=0,0,G$59/NMM_fec!G$59)</f>
        <v>0.56871914707082194</v>
      </c>
      <c r="H200" s="278">
        <f>IF(H$59=0,0,H$59/NMM_fec!H$59)</f>
        <v>0.56871914707082194</v>
      </c>
      <c r="I200" s="278">
        <f>IF(I$59=0,0,I$59/NMM_fec!I$59)</f>
        <v>0.57144474068269602</v>
      </c>
      <c r="J200" s="278">
        <f>IF(J$59=0,0,J$59/NMM_fec!J$59)</f>
        <v>0.57144474068269624</v>
      </c>
      <c r="K200" s="278">
        <f>IF(K$59=0,0,K$59/NMM_fec!K$59)</f>
        <v>0.57144474068269602</v>
      </c>
      <c r="L200" s="278">
        <f>IF(L$59=0,0,L$59/NMM_fec!L$59)</f>
        <v>0.57144474068269613</v>
      </c>
      <c r="M200" s="278">
        <f>IF(M$59=0,0,M$59/NMM_fec!M$59)</f>
        <v>0.57144474068269602</v>
      </c>
      <c r="N200" s="278">
        <f>IF(N$59=0,0,N$59/NMM_fec!N$59)</f>
        <v>0.57144474068269602</v>
      </c>
      <c r="O200" s="278">
        <f>IF(O$59=0,0,O$59/NMM_fec!O$59)</f>
        <v>0.57144474068269591</v>
      </c>
      <c r="P200" s="278">
        <f>IF(P$59=0,0,P$59/NMM_fec!P$59)</f>
        <v>0.57144474068269591</v>
      </c>
      <c r="Q200" s="278">
        <f>IF(Q$59=0,0,Q$59/NMM_fec!Q$59)</f>
        <v>0.57144474068269591</v>
      </c>
      <c r="R200" s="278">
        <f>IF(R$59=0,0,R$59/NMM_fec!R$59)</f>
        <v>0.57144474068269602</v>
      </c>
      <c r="S200" s="278">
        <f>IF(S$59=0,0,S$59/NMM_fec!S$59)</f>
        <v>0.58090413134280017</v>
      </c>
      <c r="T200" s="278">
        <f>IF(T$59=0,0,T$59/NMM_fec!T$59)</f>
        <v>0.58950371820852032</v>
      </c>
      <c r="U200" s="278">
        <f>IF(U$59=0,0,U$59/NMM_fec!U$59)</f>
        <v>0.58989207534548482</v>
      </c>
      <c r="V200" s="278">
        <f>IF(V$59=0,0,V$59/NMM_fec!V$59)</f>
        <v>0.58989207534548482</v>
      </c>
      <c r="W200" s="278">
        <f>IF(W$59=0,0,W$59/NMM_fec!W$59)</f>
        <v>0.59759286781093623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0.38101470272350302</v>
      </c>
      <c r="C201" s="278">
        <f>IF(C$60=0,0,C$60/NMM_fec!C$60)</f>
        <v>0.37865607356840741</v>
      </c>
      <c r="D201" s="278">
        <f>IF(D$60=0,0,D$60/NMM_fec!D$60)</f>
        <v>0.37854635907591677</v>
      </c>
      <c r="E201" s="278">
        <f>IF(E$60=0,0,E$60/NMM_fec!E$60)</f>
        <v>0.37725589081696281</v>
      </c>
      <c r="F201" s="278">
        <f>IF(F$60=0,0,F$60/NMM_fec!F$60)</f>
        <v>0.37532201229118467</v>
      </c>
      <c r="G201" s="278">
        <f>IF(G$60=0,0,G$60/NMM_fec!G$60)</f>
        <v>0.3821590080004168</v>
      </c>
      <c r="H201" s="278">
        <f>IF(H$60=0,0,H$60/NMM_fec!H$60)</f>
        <v>0.37935079151378909</v>
      </c>
      <c r="I201" s="278">
        <f>IF(I$60=0,0,I$60/NMM_fec!I$60)</f>
        <v>0.37845476162145575</v>
      </c>
      <c r="J201" s="278">
        <f>IF(J$60=0,0,J$60/NMM_fec!J$60)</f>
        <v>0.37679643826213927</v>
      </c>
      <c r="K201" s="278">
        <f>IF(K$60=0,0,K$60/NMM_fec!K$60)</f>
        <v>0.37826473452635501</v>
      </c>
      <c r="L201" s="278">
        <f>IF(L$60=0,0,L$60/NMM_fec!L$60)</f>
        <v>0.37442559439464418</v>
      </c>
      <c r="M201" s="278">
        <f>IF(M$60=0,0,M$60/NMM_fec!M$60)</f>
        <v>0.37693594142108516</v>
      </c>
      <c r="N201" s="278">
        <f>IF(N$60=0,0,N$60/NMM_fec!N$60)</f>
        <v>0.37891755479883815</v>
      </c>
      <c r="O201" s="278">
        <f>IF(O$60=0,0,O$60/NMM_fec!O$60)</f>
        <v>0.37901119056020544</v>
      </c>
      <c r="P201" s="278">
        <f>IF(P$60=0,0,P$60/NMM_fec!P$60)</f>
        <v>0.37959065373002704</v>
      </c>
      <c r="Q201" s="278">
        <f>IF(Q$60=0,0,Q$60/NMM_fec!Q$60)</f>
        <v>0.37861910779132391</v>
      </c>
      <c r="R201" s="278">
        <f>IF(R$60=0,0,R$60/NMM_fec!R$60)</f>
        <v>0.37926165814794488</v>
      </c>
      <c r="S201" s="278">
        <f>IF(S$60=0,0,S$60/NMM_fec!S$60)</f>
        <v>0.38714956136914497</v>
      </c>
      <c r="T201" s="278">
        <f>IF(T$60=0,0,T$60/NMM_fec!T$60)</f>
        <v>0.39566362512364156</v>
      </c>
      <c r="U201" s="278">
        <f>IF(U$60=0,0,U$60/NMM_fec!U$60)</f>
        <v>0.3967720165238165</v>
      </c>
      <c r="V201" s="278">
        <f>IF(V$60=0,0,V$60/NMM_fec!V$60)</f>
        <v>0.3968092268781393</v>
      </c>
      <c r="W201" s="278">
        <f>IF(W$60=0,0,W$60/NMM_fec!W$60)</f>
        <v>0.4049218402129785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0.53716735218441436</v>
      </c>
      <c r="C202" s="278">
        <f>IF(C$79=0,0,C$79/NMM_fec!C$79)</f>
        <v>0.53705658451001281</v>
      </c>
      <c r="D202" s="278">
        <f>IF(D$79=0,0,D$79/NMM_fec!D$79)</f>
        <v>0.5394093803220904</v>
      </c>
      <c r="E202" s="278">
        <f>IF(E$79=0,0,E$79/NMM_fec!E$79)</f>
        <v>0.54579800553143032</v>
      </c>
      <c r="F202" s="278">
        <f>IF(F$79=0,0,F$79/NMM_fec!F$79)</f>
        <v>0.54784841707267606</v>
      </c>
      <c r="G202" s="278">
        <f>IF(G$79=0,0,G$79/NMM_fec!G$79)</f>
        <v>0.55346902690863242</v>
      </c>
      <c r="H202" s="278">
        <f>IF(H$79=0,0,H$79/NMM_fec!H$79)</f>
        <v>0.55332879743723629</v>
      </c>
      <c r="I202" s="278">
        <f>IF(I$79=0,0,I$79/NMM_fec!I$79)</f>
        <v>0.55602006194263709</v>
      </c>
      <c r="J202" s="278">
        <f>IF(J$79=0,0,J$79/NMM_fec!J$79)</f>
        <v>0.55699786592295197</v>
      </c>
      <c r="K202" s="278">
        <f>IF(K$79=0,0,K$79/NMM_fec!K$79)</f>
        <v>0.564160249619854</v>
      </c>
      <c r="L202" s="278">
        <f>IF(L$79=0,0,L$79/NMM_fec!L$79)</f>
        <v>0.57071694275120999</v>
      </c>
      <c r="M202" s="278">
        <f>IF(M$79=0,0,M$79/NMM_fec!M$79)</f>
        <v>0.57179701044795772</v>
      </c>
      <c r="N202" s="278">
        <f>IF(N$79=0,0,N$79/NMM_fec!N$79)</f>
        <v>0.56295174290014127</v>
      </c>
      <c r="O202" s="278">
        <f>IF(O$79=0,0,O$79/NMM_fec!O$79)</f>
        <v>0.56449188903410008</v>
      </c>
      <c r="P202" s="278">
        <f>IF(P$79=0,0,P$79/NMM_fec!P$79)</f>
        <v>0.56474313507732055</v>
      </c>
      <c r="Q202" s="278">
        <f>IF(Q$79=0,0,Q$79/NMM_fec!Q$79)</f>
        <v>0.56396174026594981</v>
      </c>
      <c r="R202" s="278">
        <f>IF(R$79=0,0,R$79/NMM_fec!R$79)</f>
        <v>0.56405998187943795</v>
      </c>
      <c r="S202" s="278">
        <f>IF(S$79=0,0,S$79/NMM_fec!S$79)</f>
        <v>0.57396187264039911</v>
      </c>
      <c r="T202" s="278">
        <f>IF(T$79=0,0,T$79/NMM_fec!T$79)</f>
        <v>0.58254612535386374</v>
      </c>
      <c r="U202" s="278">
        <f>IF(U$79=0,0,U$79/NMM_fec!U$79)</f>
        <v>0.58279978518272746</v>
      </c>
      <c r="V202" s="278">
        <f>IF(V$79=0,0,V$79/NMM_fec!V$79)</f>
        <v>0.58265519619404071</v>
      </c>
      <c r="W202" s="278">
        <f>IF(W$79=0,0,W$79/NMM_fec!W$79)</f>
        <v>0.59276091771148598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0.44572897513999227</v>
      </c>
      <c r="C203" s="279">
        <f>IF(C$89=0,0,C$89/NMM_fec!C$89)</f>
        <v>0.43594375177808309</v>
      </c>
      <c r="D203" s="279">
        <f>IF(D$89=0,0,D$89/NMM_fec!D$89)</f>
        <v>0.4400485277477123</v>
      </c>
      <c r="E203" s="279">
        <f>IF(E$89=0,0,E$89/NMM_fec!E$89)</f>
        <v>0.43691016662201532</v>
      </c>
      <c r="F203" s="279">
        <f>IF(F$89=0,0,F$89/NMM_fec!F$89)</f>
        <v>0.43250567143030705</v>
      </c>
      <c r="G203" s="279">
        <f>IF(G$89=0,0,G$89/NMM_fec!G$89)</f>
        <v>0.44546085536495472</v>
      </c>
      <c r="H203" s="279">
        <f>IF(H$89=0,0,H$89/NMM_fec!H$89)</f>
        <v>0.45163894219405143</v>
      </c>
      <c r="I203" s="279">
        <f>IF(I$89=0,0,I$89/NMM_fec!I$89)</f>
        <v>0.45141678534242924</v>
      </c>
      <c r="J203" s="279">
        <f>IF(J$89=0,0,J$89/NMM_fec!J$89)</f>
        <v>0.4507079331926655</v>
      </c>
      <c r="K203" s="279">
        <f>IF(K$89=0,0,K$89/NMM_fec!K$89)</f>
        <v>0.46406337728562108</v>
      </c>
      <c r="L203" s="279">
        <f>IF(L$89=0,0,L$89/NMM_fec!L$89)</f>
        <v>0.46170499021515432</v>
      </c>
      <c r="M203" s="279">
        <f>IF(M$89=0,0,M$89/NMM_fec!M$89)</f>
        <v>0.46435728492259698</v>
      </c>
      <c r="N203" s="279">
        <f>IF(N$89=0,0,N$89/NMM_fec!N$89)</f>
        <v>0.44904175474332864</v>
      </c>
      <c r="O203" s="279">
        <f>IF(O$89=0,0,O$89/NMM_fec!O$89)</f>
        <v>0.45703824641025331</v>
      </c>
      <c r="P203" s="279">
        <f>IF(P$89=0,0,P$89/NMM_fec!P$89)</f>
        <v>0.45606242472435699</v>
      </c>
      <c r="Q203" s="279">
        <f>IF(Q$89=0,0,Q$89/NMM_fec!Q$89)</f>
        <v>0.4560447429433318</v>
      </c>
      <c r="R203" s="279">
        <f>IF(R$89=0,0,R$89/NMM_fec!R$89)</f>
        <v>0.46059096636137764</v>
      </c>
      <c r="S203" s="279">
        <f>IF(S$89=0,0,S$89/NMM_fec!S$89)</f>
        <v>0.46811320199982637</v>
      </c>
      <c r="T203" s="279">
        <f>IF(T$89=0,0,T$89/NMM_fec!T$89)</f>
        <v>0.47997945144302673</v>
      </c>
      <c r="U203" s="279">
        <f>IF(U$89=0,0,U$89/NMM_fec!U$89)</f>
        <v>0.48171419785660041</v>
      </c>
      <c r="V203" s="279">
        <f>IF(V$89=0,0,V$89/NMM_fec!V$89)</f>
        <v>0.47871167147875215</v>
      </c>
      <c r="W203" s="279">
        <f>IF(W$89=0,0,W$89/NMM_fec!W$89)</f>
        <v>0.48644976018429997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0.42043374066098532</v>
      </c>
      <c r="C205" s="322">
        <f>IF(C$99=0,0,C$99/NMM_fec!C$99)</f>
        <v>0.41120157868546853</v>
      </c>
      <c r="D205" s="322">
        <f>IF(D$99=0,0,D$99/NMM_fec!D$99)</f>
        <v>0.41435300152894333</v>
      </c>
      <c r="E205" s="322">
        <f>IF(E$99=0,0,E$99/NMM_fec!E$99)</f>
        <v>0.40919075879498518</v>
      </c>
      <c r="F205" s="322">
        <f>IF(F$99=0,0,F$99/NMM_fec!F$99)</f>
        <v>0.40542496178958171</v>
      </c>
      <c r="G205" s="322">
        <f>IF(G$99=0,0,G$99/NMM_fec!G$99)</f>
        <v>0.41284010140859728</v>
      </c>
      <c r="H205" s="322">
        <f>IF(H$99=0,0,H$99/NMM_fec!H$99)</f>
        <v>0.41715020385719892</v>
      </c>
      <c r="I205" s="322">
        <f>IF(I$99=0,0,I$99/NMM_fec!I$99)</f>
        <v>0.41730347107044691</v>
      </c>
      <c r="J205" s="322">
        <f>IF(J$99=0,0,J$99/NMM_fec!J$99)</f>
        <v>0.4162371576116789</v>
      </c>
      <c r="K205" s="322">
        <f>IF(K$99=0,0,K$99/NMM_fec!K$99)</f>
        <v>0.4281826178380525</v>
      </c>
      <c r="L205" s="322">
        <f>IF(L$99=0,0,L$99/NMM_fec!L$99)</f>
        <v>0.42554610880123828</v>
      </c>
      <c r="M205" s="322">
        <f>IF(M$99=0,0,M$99/NMM_fec!M$99)</f>
        <v>0.43114104401856362</v>
      </c>
      <c r="N205" s="322">
        <f>IF(N$99=0,0,N$99/NMM_fec!N$99)</f>
        <v>0.43679689220353624</v>
      </c>
      <c r="O205" s="322">
        <f>IF(O$99=0,0,O$99/NMM_fec!O$99)</f>
        <v>0.44826192524970604</v>
      </c>
      <c r="P205" s="322">
        <f>IF(P$99=0,0,P$99/NMM_fec!P$99)</f>
        <v>0.44760620420782754</v>
      </c>
      <c r="Q205" s="322">
        <f>IF(Q$99=0,0,Q$99/NMM_fec!Q$99)</f>
        <v>0.44744329018338691</v>
      </c>
      <c r="R205" s="322">
        <f>IF(R$99=0,0,R$99/NMM_fec!R$99)</f>
        <v>0.45923880622901903</v>
      </c>
      <c r="S205" s="322">
        <f>IF(S$99=0,0,S$99/NMM_fec!S$99)</f>
        <v>0.46993158224887305</v>
      </c>
      <c r="T205" s="322">
        <f>IF(T$99=0,0,T$99/NMM_fec!T$99)</f>
        <v>0.49080751723047944</v>
      </c>
      <c r="U205" s="322">
        <f>IF(U$99=0,0,U$99/NMM_fec!U$99)</f>
        <v>0.49834854286190439</v>
      </c>
      <c r="V205" s="322">
        <f>IF(V$99=0,0,V$99/NMM_fec!V$99)</f>
        <v>0.50350379071935969</v>
      </c>
      <c r="W205" s="322">
        <f>IF(W$99=0,0,W$99/NMM_fec!W$99)</f>
        <v>0.50549276565337609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0.42730230906194894</v>
      </c>
      <c r="C206" s="275">
        <f>IF(C$100=0,0,C$100/NMM_fec!C$100)</f>
        <v>0.42730230906194916</v>
      </c>
      <c r="D206" s="275">
        <f>IF(D$100=0,0,D$100/NMM_fec!D$100)</f>
        <v>0.42730230906194883</v>
      </c>
      <c r="E206" s="275">
        <f>IF(E$100=0,0,E$100/NMM_fec!E$100)</f>
        <v>0.42730230906194894</v>
      </c>
      <c r="F206" s="275">
        <f>IF(F$100=0,0,F$100/NMM_fec!F$100)</f>
        <v>0.4273023090619491</v>
      </c>
      <c r="G206" s="275">
        <f>IF(G$100=0,0,G$100/NMM_fec!G$100)</f>
        <v>0.42827047845755689</v>
      </c>
      <c r="H206" s="275">
        <f>IF(H$100=0,0,H$100/NMM_fec!H$100)</f>
        <v>0.42827047845755661</v>
      </c>
      <c r="I206" s="275">
        <f>IF(I$100=0,0,I$100/NMM_fec!I$100)</f>
        <v>0.43107987982761631</v>
      </c>
      <c r="J206" s="275">
        <f>IF(J$100=0,0,J$100/NMM_fec!J$100)</f>
        <v>0.43107987982761631</v>
      </c>
      <c r="K206" s="275">
        <f>IF(K$100=0,0,K$100/NMM_fec!K$100)</f>
        <v>0.43107987982761625</v>
      </c>
      <c r="L206" s="275">
        <f>IF(L$100=0,0,L$100/NMM_fec!L$100)</f>
        <v>0.43107987982761642</v>
      </c>
      <c r="M206" s="275">
        <f>IF(M$100=0,0,M$100/NMM_fec!M$100)</f>
        <v>0.43400906564353664</v>
      </c>
      <c r="N206" s="275">
        <f>IF(N$100=0,0,N$100/NMM_fec!N$100)</f>
        <v>0.445608159079183</v>
      </c>
      <c r="O206" s="275">
        <f>IF(O$100=0,0,O$100/NMM_fec!O$100)</f>
        <v>0.45604734317126483</v>
      </c>
      <c r="P206" s="275">
        <f>IF(P$100=0,0,P$100/NMM_fec!P$100)</f>
        <v>0.45797053186785414</v>
      </c>
      <c r="Q206" s="275">
        <f>IF(Q$100=0,0,Q$100/NMM_fec!Q$100)</f>
        <v>0.45797053186785402</v>
      </c>
      <c r="R206" s="275">
        <f>IF(R$100=0,0,R$100/NMM_fec!R$100)</f>
        <v>0.46546099479858161</v>
      </c>
      <c r="S206" s="275">
        <f>IF(S$100=0,0,S$100/NMM_fec!S$100)</f>
        <v>0.47391489531872338</v>
      </c>
      <c r="T206" s="275">
        <f>IF(T$100=0,0,T$100/NMM_fec!T$100)</f>
        <v>0.4815234057868511</v>
      </c>
      <c r="U206" s="275">
        <f>IF(U$100=0,0,U$100/NMM_fec!U$100)</f>
        <v>0.48837106520816592</v>
      </c>
      <c r="V206" s="275">
        <f>IF(V$100=0,0,V$100/NMM_fec!V$100)</f>
        <v>0.49453395868734934</v>
      </c>
      <c r="W206" s="275">
        <f>IF(W$100=0,0,W$100/NMM_fec!W$100)</f>
        <v>0.50008056281861435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0.11091125086825075</v>
      </c>
      <c r="C207" s="276">
        <f>IF(C$101=0,0,C$101/NMM_fec!C$101)</f>
        <v>0.11091125086825072</v>
      </c>
      <c r="D207" s="276">
        <f>IF(D$101=0,0,D$101/NMM_fec!D$101)</f>
        <v>0.11091125086825072</v>
      </c>
      <c r="E207" s="276">
        <f>IF(E$101=0,0,E$101/NMM_fec!E$101)</f>
        <v>0.11091125086825074</v>
      </c>
      <c r="F207" s="276">
        <f>IF(F$101=0,0,F$101/NMM_fec!F$101)</f>
        <v>0.11091125086825075</v>
      </c>
      <c r="G207" s="276">
        <f>IF(G$101=0,0,G$101/NMM_fec!G$101)</f>
        <v>0.11116255041997783</v>
      </c>
      <c r="H207" s="276">
        <f>IF(H$101=0,0,H$101/NMM_fec!H$101)</f>
        <v>0.11116255041997784</v>
      </c>
      <c r="I207" s="276">
        <f>IF(I$101=0,0,I$101/NMM_fec!I$101)</f>
        <v>0.11189176300211512</v>
      </c>
      <c r="J207" s="276">
        <f>IF(J$101=0,0,J$101/NMM_fec!J$101)</f>
        <v>0.11189176300211506</v>
      </c>
      <c r="K207" s="276">
        <f>IF(K$101=0,0,K$101/NMM_fec!K$101)</f>
        <v>0.11189176300211509</v>
      </c>
      <c r="L207" s="276">
        <f>IF(L$101=0,0,L$101/NMM_fec!L$101)</f>
        <v>0.1118917630021151</v>
      </c>
      <c r="M207" s="276">
        <f>IF(M$101=0,0,M$101/NMM_fec!M$101)</f>
        <v>0.11265206702102495</v>
      </c>
      <c r="N207" s="276">
        <f>IF(N$101=0,0,N$101/NMM_fec!N$101)</f>
        <v>0.1177922318617752</v>
      </c>
      <c r="O207" s="276">
        <f>IF(O$101=0,0,O$101/NMM_fec!O$101)</f>
        <v>0.11887154240230847</v>
      </c>
      <c r="P207" s="276">
        <f>IF(P$101=0,0,P$101/NMM_fec!P$101)</f>
        <v>0.11887154240230843</v>
      </c>
      <c r="Q207" s="276">
        <f>IF(Q$101=0,0,Q$101/NMM_fec!Q$101)</f>
        <v>0.11887154240230849</v>
      </c>
      <c r="R207" s="276">
        <f>IF(R$101=0,0,R$101/NMM_fec!R$101)</f>
        <v>0.12081577859202862</v>
      </c>
      <c r="S207" s="276">
        <f>IF(S$101=0,0,S$101/NMM_fec!S$101)</f>
        <v>0.1235998781641854</v>
      </c>
      <c r="T207" s="276">
        <f>IF(T$101=0,0,T$101/NMM_fec!T$101)</f>
        <v>0.12787257003990396</v>
      </c>
      <c r="U207" s="276">
        <f>IF(U$101=0,0,U$101/NMM_fec!U$101)</f>
        <v>0.12932025955088619</v>
      </c>
      <c r="V207" s="276">
        <f>IF(V$101=0,0,V$101/NMM_fec!V$101)</f>
        <v>0.13145710264340077</v>
      </c>
      <c r="W207" s="276">
        <f>IF(W$101=0,0,W$101/NMM_fec!W$101)</f>
        <v>0.13209243307909035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0.60602459219216109</v>
      </c>
      <c r="C208" s="276">
        <f>IF(C$102=0,0,C$102/NMM_fec!C$102)</f>
        <v>0.6060245921921612</v>
      </c>
      <c r="D208" s="276">
        <f>IF(D$102=0,0,D$102/NMM_fec!D$102)</f>
        <v>0.6060245921921612</v>
      </c>
      <c r="E208" s="276">
        <f>IF(E$102=0,0,E$102/NMM_fec!E$102)</f>
        <v>0.60602459219216087</v>
      </c>
      <c r="F208" s="276">
        <f>IF(F$102=0,0,F$102/NMM_fec!F$102)</f>
        <v>0.60602459219216109</v>
      </c>
      <c r="G208" s="276">
        <f>IF(G$102=0,0,G$102/NMM_fec!G$102)</f>
        <v>0.60739770544407445</v>
      </c>
      <c r="H208" s="276">
        <f>IF(H$102=0,0,H$102/NMM_fec!H$102)</f>
        <v>0.60739770544407456</v>
      </c>
      <c r="I208" s="276">
        <f>IF(I$102=0,0,I$102/NMM_fec!I$102)</f>
        <v>0.61138215926865602</v>
      </c>
      <c r="J208" s="276">
        <f>IF(J$102=0,0,J$102/NMM_fec!J$102)</f>
        <v>0.6113821592686558</v>
      </c>
      <c r="K208" s="276">
        <f>IF(K$102=0,0,K$102/NMM_fec!K$102)</f>
        <v>0.61138215926865591</v>
      </c>
      <c r="L208" s="276">
        <f>IF(L$102=0,0,L$102/NMM_fec!L$102)</f>
        <v>0.61138215926865602</v>
      </c>
      <c r="M208" s="276">
        <f>IF(M$102=0,0,M$102/NMM_fec!M$102)</f>
        <v>0.61553649825045365</v>
      </c>
      <c r="N208" s="276">
        <f>IF(N$102=0,0,N$102/NMM_fec!N$102)</f>
        <v>0.63059885034114116</v>
      </c>
      <c r="O208" s="276">
        <f>IF(O$102=0,0,O$102/NMM_fec!O$102)</f>
        <v>0.64415496722276022</v>
      </c>
      <c r="P208" s="276">
        <f>IF(P$102=0,0,P$102/NMM_fec!P$102)</f>
        <v>0.6495200211310026</v>
      </c>
      <c r="Q208" s="276">
        <f>IF(Q$102=0,0,Q$102/NMM_fec!Q$102)</f>
        <v>0.64952002113100271</v>
      </c>
      <c r="R208" s="276">
        <f>IF(R$102=0,0,R$102/NMM_fec!R$102)</f>
        <v>0.66014342439060536</v>
      </c>
      <c r="S208" s="276">
        <f>IF(S$102=0,0,S$102/NMM_fec!S$102)</f>
        <v>0.67074508386727805</v>
      </c>
      <c r="T208" s="276">
        <f>IF(T$102=0,0,T$102/NMM_fec!T$102)</f>
        <v>0.68028657739628329</v>
      </c>
      <c r="U208" s="276">
        <f>IF(U$102=0,0,U$102/NMM_fec!U$102)</f>
        <v>0.68887392157238803</v>
      </c>
      <c r="V208" s="276">
        <f>IF(V$102=0,0,V$102/NMM_fec!V$102)</f>
        <v>0.69660253133088235</v>
      </c>
      <c r="W208" s="276">
        <f>IF(W$102=0,0,W$102/NMM_fec!W$102)</f>
        <v>0.70355828011352717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0.42334556537684159</v>
      </c>
      <c r="C209" s="276">
        <f>IF(C$103=0,0,C$103/NMM_fec!C$103)</f>
        <v>0.42334556537684165</v>
      </c>
      <c r="D209" s="276">
        <f>IF(D$103=0,0,D$103/NMM_fec!D$103)</f>
        <v>0.42334556537684198</v>
      </c>
      <c r="E209" s="276">
        <f>IF(E$103=0,0,E$103/NMM_fec!E$103)</f>
        <v>0.42334556537684204</v>
      </c>
      <c r="F209" s="276">
        <f>IF(F$103=0,0,F$103/NMM_fec!F$103)</f>
        <v>0.42334556537684165</v>
      </c>
      <c r="G209" s="276">
        <f>IF(G$103=0,0,G$103/NMM_fec!G$103)</f>
        <v>0.42430476969535813</v>
      </c>
      <c r="H209" s="276">
        <f>IF(H$103=0,0,H$103/NMM_fec!H$103)</f>
        <v>0.42430476969535819</v>
      </c>
      <c r="I209" s="276">
        <f>IF(I$103=0,0,I$103/NMM_fec!I$103)</f>
        <v>0.4270881565064174</v>
      </c>
      <c r="J209" s="276">
        <f>IF(J$103=0,0,J$103/NMM_fec!J$103)</f>
        <v>0.42708815650641752</v>
      </c>
      <c r="K209" s="276">
        <f>IF(K$103=0,0,K$103/NMM_fec!K$103)</f>
        <v>0.42708815650641724</v>
      </c>
      <c r="L209" s="276">
        <f>IF(L$103=0,0,L$103/NMM_fec!L$103)</f>
        <v>0.4270881565064174</v>
      </c>
      <c r="M209" s="276">
        <f>IF(M$103=0,0,M$103/NMM_fec!M$103)</f>
        <v>0.42999021858058906</v>
      </c>
      <c r="N209" s="276">
        <f>IF(N$103=0,0,N$103/NMM_fec!N$103)</f>
        <v>0.44961010361121112</v>
      </c>
      <c r="O209" s="276">
        <f>IF(O$103=0,0,O$103/NMM_fec!O$103)</f>
        <v>0.45372980587245448</v>
      </c>
      <c r="P209" s="276">
        <f>IF(P$103=0,0,P$103/NMM_fec!P$103)</f>
        <v>0.45372980587245437</v>
      </c>
      <c r="Q209" s="276">
        <f>IF(Q$103=0,0,Q$103/NMM_fec!Q$103)</f>
        <v>0.45372980587245443</v>
      </c>
      <c r="R209" s="276">
        <f>IF(R$103=0,0,R$103/NMM_fec!R$103)</f>
        <v>0.46115090844338236</v>
      </c>
      <c r="S209" s="276">
        <f>IF(S$103=0,0,S$103/NMM_fec!S$103)</f>
        <v>0.47177774925721622</v>
      </c>
      <c r="T209" s="276">
        <f>IF(T$103=0,0,T$103/NMM_fec!T$103)</f>
        <v>0.48808651093510769</v>
      </c>
      <c r="U209" s="276">
        <f>IF(U$103=0,0,U$103/NMM_fec!U$103)</f>
        <v>0.49361230682794233</v>
      </c>
      <c r="V209" s="276">
        <f>IF(V$103=0,0,V$103/NMM_fec!V$103)</f>
        <v>0.50176858529419732</v>
      </c>
      <c r="W209" s="276">
        <f>IF(W$103=0,0,W$103/NMM_fec!W$103)</f>
        <v>0.50419362622009622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0.66330097488282103</v>
      </c>
      <c r="C210" s="277">
        <f>IF(C$104=0,0,C$104/NMM_fec!C$104)</f>
        <v>0.64109547023412461</v>
      </c>
      <c r="D210" s="277">
        <f>IF(D$104=0,0,D$104/NMM_fec!D$104)</f>
        <v>0.64797677861679626</v>
      </c>
      <c r="E210" s="277">
        <f>IF(E$104=0,0,E$104/NMM_fec!E$104)</f>
        <v>0.63945385628403173</v>
      </c>
      <c r="F210" s="277">
        <f>IF(F$104=0,0,F$104/NMM_fec!F$104)</f>
        <v>0.63303852464554078</v>
      </c>
      <c r="G210" s="277">
        <f>IF(G$104=0,0,G$104/NMM_fec!G$104)</f>
        <v>0.64852185459530887</v>
      </c>
      <c r="H210" s="277">
        <f>IF(H$104=0,0,H$104/NMM_fec!H$104)</f>
        <v>0.68522112857950368</v>
      </c>
      <c r="I210" s="277">
        <f>IF(I$104=0,0,I$104/NMM_fec!I$104)</f>
        <v>0.69056225903158952</v>
      </c>
      <c r="J210" s="277">
        <f>IF(J$104=0,0,J$104/NMM_fec!J$104)</f>
        <v>0.68256677593732262</v>
      </c>
      <c r="K210" s="277">
        <f>IF(K$104=0,0,K$104/NMM_fec!K$104)</f>
        <v>0.71447077399083059</v>
      </c>
      <c r="L210" s="277">
        <f>IF(L$104=0,0,L$104/NMM_fec!L$104)</f>
        <v>0.72264110888628164</v>
      </c>
      <c r="M210" s="277">
        <f>IF(M$104=0,0,M$104/NMM_fec!M$104)</f>
        <v>0.72084684103551988</v>
      </c>
      <c r="N210" s="277">
        <f>IF(N$104=0,0,N$104/NMM_fec!N$104)</f>
        <v>0.71916302526785603</v>
      </c>
      <c r="O210" s="277">
        <f>IF(O$104=0,0,O$104/NMM_fec!O$104)</f>
        <v>0.74800419141310026</v>
      </c>
      <c r="P210" s="277">
        <f>IF(P$104=0,0,P$104/NMM_fec!P$104)</f>
        <v>0.73540530044738306</v>
      </c>
      <c r="Q210" s="277">
        <f>IF(Q$104=0,0,Q$104/NMM_fec!Q$104)</f>
        <v>0.73979123224982024</v>
      </c>
      <c r="R210" s="277">
        <f>IF(R$104=0,0,R$104/NMM_fec!R$104)</f>
        <v>0.7669667921394232</v>
      </c>
      <c r="S210" s="277">
        <f>IF(S$104=0,0,S$104/NMM_fec!S$104)</f>
        <v>0.78107216259561596</v>
      </c>
      <c r="T210" s="277">
        <f>IF(T$104=0,0,T$104/NMM_fec!T$104)</f>
        <v>0.81184506139881085</v>
      </c>
      <c r="U210" s="277">
        <f>IF(U$104=0,0,U$104/NMM_fec!U$104)</f>
        <v>0.8194503193722209</v>
      </c>
      <c r="V210" s="277">
        <f>IF(V$104=0,0,V$104/NMM_fec!V$104)</f>
        <v>0.82662439079346317</v>
      </c>
      <c r="W210" s="277">
        <f>IF(W$104=0,0,W$104/NMM_fec!W$104)</f>
        <v>0.82241223736771318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0.3983855140228646</v>
      </c>
      <c r="C211" s="278">
        <f>IF(C$110=0,0,C$110/NMM_fec!C$110)</f>
        <v>0.39191318091271482</v>
      </c>
      <c r="D211" s="278">
        <f>IF(D$110=0,0,D$110/NMM_fec!D$110)</f>
        <v>0.39350916140416414</v>
      </c>
      <c r="E211" s="278">
        <f>IF(E$110=0,0,E$110/NMM_fec!E$110)</f>
        <v>0.38907706411122361</v>
      </c>
      <c r="F211" s="278">
        <f>IF(F$110=0,0,F$110/NMM_fec!F$110)</f>
        <v>0.38623067023405355</v>
      </c>
      <c r="G211" s="278">
        <f>IF(G$110=0,0,G$110/NMM_fec!G$110)</f>
        <v>0.39163115412564553</v>
      </c>
      <c r="H211" s="278">
        <f>IF(H$110=0,0,H$110/NMM_fec!H$110)</f>
        <v>0.39207222638168976</v>
      </c>
      <c r="I211" s="278">
        <f>IF(I$110=0,0,I$110/NMM_fec!I$110)</f>
        <v>0.39170730613298477</v>
      </c>
      <c r="J211" s="278">
        <f>IF(J$110=0,0,J$110/NMM_fec!J$110)</f>
        <v>0.39018735717106245</v>
      </c>
      <c r="K211" s="278">
        <f>IF(K$110=0,0,K$110/NMM_fec!K$110)</f>
        <v>0.39764983756585237</v>
      </c>
      <c r="L211" s="278">
        <f>IF(L$110=0,0,L$110/NMM_fec!L$110)</f>
        <v>0.39425070212218993</v>
      </c>
      <c r="M211" s="278">
        <f>IF(M$110=0,0,M$110/NMM_fec!M$110)</f>
        <v>0.39976582153542972</v>
      </c>
      <c r="N211" s="278">
        <f>IF(N$110=0,0,N$110/NMM_fec!N$110)</f>
        <v>0.41083577779805097</v>
      </c>
      <c r="O211" s="278">
        <f>IF(O$110=0,0,O$110/NMM_fec!O$110)</f>
        <v>0.41882159669743652</v>
      </c>
      <c r="P211" s="278">
        <f>IF(P$110=0,0,P$110/NMM_fec!P$110)</f>
        <v>0.41899299990146716</v>
      </c>
      <c r="Q211" s="278">
        <f>IF(Q$110=0,0,Q$110/NMM_fec!Q$110)</f>
        <v>0.41841861608860909</v>
      </c>
      <c r="R211" s="278">
        <f>IF(R$110=0,0,R$110/NMM_fec!R$110)</f>
        <v>0.42813224157491275</v>
      </c>
      <c r="S211" s="278">
        <f>IF(S$110=0,0,S$110/NMM_fec!S$110)</f>
        <v>0.43904716808995248</v>
      </c>
      <c r="T211" s="278">
        <f>IF(T$110=0,0,T$110/NMM_fec!T$110)</f>
        <v>0.45849562246978043</v>
      </c>
      <c r="U211" s="278">
        <f>IF(U$110=0,0,U$110/NMM_fec!U$110)</f>
        <v>0.46560066672589073</v>
      </c>
      <c r="V211" s="278">
        <f>IF(V$110=0,0,V$110/NMM_fec!V$110)</f>
        <v>0.4716408241774262</v>
      </c>
      <c r="W211" s="278">
        <f>IF(W$110=0,0,W$110/NMM_fec!W$110)</f>
        <v>0.47431617373789059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0.51671756447439332</v>
      </c>
      <c r="C212" s="278">
        <f>IF(C$118=0,0,C$118/NMM_fec!C$118)</f>
        <v>0.51671756447439332</v>
      </c>
      <c r="D212" s="278">
        <f>IF(D$118=0,0,D$118/NMM_fec!D$118)</f>
        <v>0.5167175644743931</v>
      </c>
      <c r="E212" s="278">
        <f>IF(E$118=0,0,E$118/NMM_fec!E$118)</f>
        <v>0.51671756447439299</v>
      </c>
      <c r="F212" s="278">
        <f>IF(F$118=0,0,F$118/NMM_fec!F$118)</f>
        <v>0.51671756447439332</v>
      </c>
      <c r="G212" s="278">
        <f>IF(G$118=0,0,G$118/NMM_fec!G$118)</f>
        <v>0.51788832840776711</v>
      </c>
      <c r="H212" s="278">
        <f>IF(H$118=0,0,H$118/NMM_fec!H$118)</f>
        <v>0.51788832840776711</v>
      </c>
      <c r="I212" s="278">
        <f>IF(I$118=0,0,I$118/NMM_fec!I$118)</f>
        <v>0.52128561178953714</v>
      </c>
      <c r="J212" s="278">
        <f>IF(J$118=0,0,J$118/NMM_fec!J$118)</f>
        <v>0.52128561178953736</v>
      </c>
      <c r="K212" s="278">
        <f>IF(K$118=0,0,K$118/NMM_fec!K$118)</f>
        <v>0.52128561178953714</v>
      </c>
      <c r="L212" s="278">
        <f>IF(L$118=0,0,L$118/NMM_fec!L$118)</f>
        <v>0.52128561178953725</v>
      </c>
      <c r="M212" s="278">
        <f>IF(M$118=0,0,M$118/NMM_fec!M$118)</f>
        <v>0.52482774514242758</v>
      </c>
      <c r="N212" s="278">
        <f>IF(N$118=0,0,N$118/NMM_fec!N$118)</f>
        <v>0.54877494109159553</v>
      </c>
      <c r="O212" s="278">
        <f>IF(O$118=0,0,O$118/NMM_fec!O$118)</f>
        <v>0.55380327419080833</v>
      </c>
      <c r="P212" s="278">
        <f>IF(P$118=0,0,P$118/NMM_fec!P$118)</f>
        <v>0.55380327419080821</v>
      </c>
      <c r="Q212" s="278">
        <f>IF(Q$118=0,0,Q$118/NMM_fec!Q$118)</f>
        <v>0.55380327419080821</v>
      </c>
      <c r="R212" s="278">
        <f>IF(R$118=0,0,R$118/NMM_fec!R$118)</f>
        <v>0.5628611558831581</v>
      </c>
      <c r="S212" s="278">
        <f>IF(S$118=0,0,S$118/NMM_fec!S$118)</f>
        <v>0.57583182512471176</v>
      </c>
      <c r="T212" s="278">
        <f>IF(T$118=0,0,T$118/NMM_fec!T$118)</f>
        <v>0.59573760494855887</v>
      </c>
      <c r="U212" s="278">
        <f>IF(U$118=0,0,U$118/NMM_fec!U$118)</f>
        <v>0.60248215604120159</v>
      </c>
      <c r="V212" s="278">
        <f>IF(V$118=0,0,V$118/NMM_fec!V$118)</f>
        <v>0.61243736211618915</v>
      </c>
      <c r="W212" s="278">
        <f>IF(W$118=0,0,W$118/NMM_fec!W$118)</f>
        <v>0.61539726377446125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0.43244884305788528</v>
      </c>
      <c r="C213" s="278">
        <f>IF(C$119=0,0,C$119/NMM_fec!C$119)</f>
        <v>0.42292942762191177</v>
      </c>
      <c r="D213" s="278">
        <f>IF(D$119=0,0,D$119/NMM_fec!D$119)</f>
        <v>0.42619101662782638</v>
      </c>
      <c r="E213" s="278">
        <f>IF(E$119=0,0,E$119/NMM_fec!E$119)</f>
        <v>0.42082525942073318</v>
      </c>
      <c r="F213" s="278">
        <f>IF(F$119=0,0,F$119/NMM_fec!F$119)</f>
        <v>0.41689905125865817</v>
      </c>
      <c r="G213" s="278">
        <f>IF(G$119=0,0,G$119/NMM_fec!G$119)</f>
        <v>0.4245849163780458</v>
      </c>
      <c r="H213" s="278">
        <f>IF(H$119=0,0,H$119/NMM_fec!H$119)</f>
        <v>0.42877212101259438</v>
      </c>
      <c r="I213" s="278">
        <f>IF(I$119=0,0,I$119/NMM_fec!I$119)</f>
        <v>0.42886410393830138</v>
      </c>
      <c r="J213" s="278">
        <f>IF(J$119=0,0,J$119/NMM_fec!J$119)</f>
        <v>0.42780754392956094</v>
      </c>
      <c r="K213" s="278">
        <f>IF(K$119=0,0,K$119/NMM_fec!K$119)</f>
        <v>0.4398330012256299</v>
      </c>
      <c r="L213" s="278">
        <f>IF(L$119=0,0,L$119/NMM_fec!L$119)</f>
        <v>0.43694578560885206</v>
      </c>
      <c r="M213" s="278">
        <f>IF(M$119=0,0,M$119/NMM_fec!M$119)</f>
        <v>0.4428361361278661</v>
      </c>
      <c r="N213" s="278">
        <f>IF(N$119=0,0,N$119/NMM_fec!N$119)</f>
        <v>0.44923156718665591</v>
      </c>
      <c r="O213" s="278">
        <f>IF(O$119=0,0,O$119/NMM_fec!O$119)</f>
        <v>0.46068120596205975</v>
      </c>
      <c r="P213" s="278">
        <f>IF(P$119=0,0,P$119/NMM_fec!P$119)</f>
        <v>0.46003048719646544</v>
      </c>
      <c r="Q213" s="278">
        <f>IF(Q$119=0,0,Q$119/NMM_fec!Q$119)</f>
        <v>0.45980437081347364</v>
      </c>
      <c r="R213" s="278">
        <f>IF(R$119=0,0,R$119/NMM_fec!R$119)</f>
        <v>0.47179155354221552</v>
      </c>
      <c r="S213" s="278">
        <f>IF(S$119=0,0,S$119/NMM_fec!S$119)</f>
        <v>0.48296246012276961</v>
      </c>
      <c r="T213" s="278">
        <f>IF(T$119=0,0,T$119/NMM_fec!T$119)</f>
        <v>0.50480997170946096</v>
      </c>
      <c r="U213" s="278">
        <f>IF(U$119=0,0,U$119/NMM_fec!U$119)</f>
        <v>0.51259203162319256</v>
      </c>
      <c r="V213" s="278">
        <f>IF(V$119=0,0,V$119/NMM_fec!V$119)</f>
        <v>0.51803749101329033</v>
      </c>
      <c r="W213" s="278">
        <f>IF(W$119=0,0,W$119/NMM_fec!W$119)</f>
        <v>0.52008326818300177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0.53107083015423739</v>
      </c>
      <c r="C214" s="279">
        <f>IF(C$127=0,0,C$127/NMM_fec!C$127)</f>
        <v>0.53107083015423739</v>
      </c>
      <c r="D214" s="279">
        <f>IF(D$127=0,0,D$127/NMM_fec!D$127)</f>
        <v>0.53107083015423751</v>
      </c>
      <c r="E214" s="279">
        <f>IF(E$127=0,0,E$127/NMM_fec!E$127)</f>
        <v>0.53107083015423751</v>
      </c>
      <c r="F214" s="279">
        <f>IF(F$127=0,0,F$127/NMM_fec!F$127)</f>
        <v>0.53107083015423762</v>
      </c>
      <c r="G214" s="279">
        <f>IF(G$127=0,0,G$127/NMM_fec!G$127)</f>
        <v>0.53227411530798308</v>
      </c>
      <c r="H214" s="279">
        <f>IF(H$127=0,0,H$127/NMM_fec!H$127)</f>
        <v>0.53227411530798319</v>
      </c>
      <c r="I214" s="279">
        <f>IF(I$127=0,0,I$127/NMM_fec!I$127)</f>
        <v>0.53576576767258033</v>
      </c>
      <c r="J214" s="279">
        <f>IF(J$127=0,0,J$127/NMM_fec!J$127)</f>
        <v>0.53576576767258</v>
      </c>
      <c r="K214" s="279">
        <f>IF(K$127=0,0,K$127/NMM_fec!K$127)</f>
        <v>0.53576576767257988</v>
      </c>
      <c r="L214" s="279">
        <f>IF(L$127=0,0,L$127/NMM_fec!L$127)</f>
        <v>0.53576576767258011</v>
      </c>
      <c r="M214" s="279">
        <f>IF(M$127=0,0,M$127/NMM_fec!M$127)</f>
        <v>0.53940629361860593</v>
      </c>
      <c r="N214" s="279">
        <f>IF(N$127=0,0,N$127/NMM_fec!N$127)</f>
        <v>0.56401868945525102</v>
      </c>
      <c r="O214" s="279">
        <f>IF(O$127=0,0,O$127/NMM_fec!O$127)</f>
        <v>0.56918669847388625</v>
      </c>
      <c r="P214" s="279">
        <f>IF(P$127=0,0,P$127/NMM_fec!P$127)</f>
        <v>0.56918669847388637</v>
      </c>
      <c r="Q214" s="279">
        <f>IF(Q$127=0,0,Q$127/NMM_fec!Q$127)</f>
        <v>0.56918669847388625</v>
      </c>
      <c r="R214" s="279">
        <f>IF(R$127=0,0,R$127/NMM_fec!R$127)</f>
        <v>0.57849618799102387</v>
      </c>
      <c r="S214" s="279">
        <f>IF(S$127=0,0,S$127/NMM_fec!S$127)</f>
        <v>0.59182715360039828</v>
      </c>
      <c r="T214" s="279">
        <f>IF(T$127=0,0,T$127/NMM_fec!T$127)</f>
        <v>0.61228587175268512</v>
      </c>
      <c r="U214" s="279">
        <f>IF(U$127=0,0,U$127/NMM_fec!U$127)</f>
        <v>0.61921777148679047</v>
      </c>
      <c r="V214" s="279">
        <f>IF(V$127=0,0,V$127/NMM_fec!V$127)</f>
        <v>0.62944951106386093</v>
      </c>
      <c r="W214" s="279">
        <f>IF(W$127=0,0,W$127/NMM_fec!W$127)</f>
        <v>0.63249163221264071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IE: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2520.0682914458907</v>
      </c>
      <c r="C5" s="225">
        <f t="shared" si="0"/>
        <v>2886.0085882595477</v>
      </c>
      <c r="D5" s="225">
        <f t="shared" si="0"/>
        <v>2870.7651214006455</v>
      </c>
      <c r="E5" s="225">
        <f t="shared" si="0"/>
        <v>3272.7236593422294</v>
      </c>
      <c r="F5" s="225">
        <f t="shared" si="0"/>
        <v>3613.2776183176261</v>
      </c>
      <c r="G5" s="225">
        <f t="shared" si="0"/>
        <v>3674.3624308102931</v>
      </c>
      <c r="H5" s="225">
        <f t="shared" si="0"/>
        <v>3599.4528991356856</v>
      </c>
      <c r="I5" s="225">
        <f t="shared" si="0"/>
        <v>3586.8799117304216</v>
      </c>
      <c r="J5" s="225">
        <f t="shared" si="0"/>
        <v>3255.2475473270565</v>
      </c>
      <c r="K5" s="225">
        <f t="shared" si="0"/>
        <v>2030.7790781664796</v>
      </c>
      <c r="L5" s="225">
        <f t="shared" si="0"/>
        <v>1750.1728448226149</v>
      </c>
      <c r="M5" s="225">
        <f t="shared" si="0"/>
        <v>1535.6604756454849</v>
      </c>
      <c r="N5" s="225">
        <f t="shared" si="0"/>
        <v>1627.4183113123413</v>
      </c>
      <c r="O5" s="225">
        <f t="shared" si="0"/>
        <v>1733.2374381816446</v>
      </c>
      <c r="P5" s="225">
        <f t="shared" si="0"/>
        <v>2163.9976565827155</v>
      </c>
      <c r="Q5" s="225">
        <f t="shared" si="0"/>
        <v>2415.7784173145046</v>
      </c>
      <c r="R5" s="225">
        <f t="shared" si="0"/>
        <v>2638.7043892448141</v>
      </c>
      <c r="S5" s="225">
        <f t="shared" si="0"/>
        <v>2775.7472170592764</v>
      </c>
      <c r="T5" s="225">
        <f t="shared" si="0"/>
        <v>2860.0816312993493</v>
      </c>
      <c r="U5" s="225">
        <f t="shared" si="0"/>
        <v>2887.5866570992166</v>
      </c>
      <c r="V5" s="225">
        <f t="shared" si="0"/>
        <v>2673.5087389291552</v>
      </c>
      <c r="W5" s="225">
        <f t="shared" si="0"/>
        <v>3063.0936195121449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0.91840158386136561</v>
      </c>
      <c r="C10" s="262">
        <v>1.377906747966573</v>
      </c>
      <c r="D10" s="262">
        <v>1.338316513290287</v>
      </c>
      <c r="E10" s="262">
        <v>1.6405935284531701</v>
      </c>
      <c r="F10" s="262">
        <v>2.0512545270048839</v>
      </c>
      <c r="G10" s="262">
        <v>1.9315157919701169</v>
      </c>
      <c r="H10" s="262">
        <v>1.296243900031562</v>
      </c>
      <c r="I10" s="262">
        <v>1.1881176051434761</v>
      </c>
      <c r="J10" s="262">
        <v>1.258278494789373</v>
      </c>
      <c r="K10" s="262">
        <v>0.57022487089799001</v>
      </c>
      <c r="L10" s="262">
        <v>0.40075571020563677</v>
      </c>
      <c r="M10" s="262">
        <v>0.39517945434439677</v>
      </c>
      <c r="N10" s="262">
        <v>0.30006554039132438</v>
      </c>
      <c r="O10" s="262">
        <v>0.42961763627568028</v>
      </c>
      <c r="P10" s="262">
        <v>0.63007956343951799</v>
      </c>
      <c r="Q10" s="262">
        <v>0.69219843981093254</v>
      </c>
      <c r="R10" s="262">
        <v>0.69065116076980493</v>
      </c>
      <c r="S10" s="262">
        <v>0.76710128718405168</v>
      </c>
      <c r="T10" s="262">
        <v>0.76524665627455901</v>
      </c>
      <c r="U10" s="262">
        <v>0.85741395435651691</v>
      </c>
      <c r="V10" s="262">
        <v>0.87123062201756252</v>
      </c>
      <c r="W10" s="262">
        <v>1.0014363769856749</v>
      </c>
      <c r="DA10" s="68" t="s">
        <v>1698</v>
      </c>
    </row>
    <row r="11" spans="1:105" ht="12" customHeight="1" x14ac:dyDescent="0.25">
      <c r="A11" s="37" t="s">
        <v>160</v>
      </c>
      <c r="B11" s="228">
        <v>0.23830640750909929</v>
      </c>
      <c r="C11" s="228">
        <v>0.39574729268643621</v>
      </c>
      <c r="D11" s="228">
        <v>0.45223593432385772</v>
      </c>
      <c r="E11" s="228">
        <v>0.58416467653815696</v>
      </c>
      <c r="F11" s="228">
        <v>0.65718371718344482</v>
      </c>
      <c r="G11" s="228">
        <v>0.64153273647361986</v>
      </c>
      <c r="H11" s="228">
        <v>0.3446601727039883</v>
      </c>
      <c r="I11" s="228">
        <v>0.4839853021234809</v>
      </c>
      <c r="J11" s="228">
        <v>0.88103915887392659</v>
      </c>
      <c r="K11" s="228">
        <v>0.37718441533355312</v>
      </c>
      <c r="L11" s="228">
        <v>0.21979567048478629</v>
      </c>
      <c r="M11" s="228">
        <v>0.25994423158587382</v>
      </c>
      <c r="N11" s="228">
        <v>0.20403043466636789</v>
      </c>
      <c r="O11" s="228">
        <v>0.2986029564172617</v>
      </c>
      <c r="P11" s="228">
        <v>0.44255243139305472</v>
      </c>
      <c r="Q11" s="228">
        <v>0.49485797303363799</v>
      </c>
      <c r="R11" s="228">
        <v>0.42836394629564811</v>
      </c>
      <c r="S11" s="228">
        <v>0.44016802514653519</v>
      </c>
      <c r="T11" s="228">
        <v>0.42750211533957072</v>
      </c>
      <c r="U11" s="228">
        <v>0.49291726824756732</v>
      </c>
      <c r="V11" s="228">
        <v>0.45255728129167822</v>
      </c>
      <c r="W11" s="228">
        <v>0.50767913038822265</v>
      </c>
      <c r="DA11" s="69" t="s">
        <v>1699</v>
      </c>
    </row>
    <row r="12" spans="1:105" ht="12" customHeight="1" x14ac:dyDescent="0.25">
      <c r="A12" s="37" t="s">
        <v>162</v>
      </c>
      <c r="B12" s="228">
        <v>0.68009517635226624</v>
      </c>
      <c r="C12" s="228">
        <v>0.98215945528013626</v>
      </c>
      <c r="D12" s="228">
        <v>0.88608057896642911</v>
      </c>
      <c r="E12" s="228">
        <v>1.0564288519150129</v>
      </c>
      <c r="F12" s="228">
        <v>1.3940708098214389</v>
      </c>
      <c r="G12" s="228">
        <v>1.2899830554964971</v>
      </c>
      <c r="H12" s="228">
        <v>0.95158372732757357</v>
      </c>
      <c r="I12" s="228">
        <v>0.70413230301999474</v>
      </c>
      <c r="J12" s="228">
        <v>0.37723933591544673</v>
      </c>
      <c r="K12" s="228">
        <v>0.1930404555644368</v>
      </c>
      <c r="L12" s="228">
        <v>0.1809600397208504</v>
      </c>
      <c r="M12" s="228">
        <v>0.13523522275852309</v>
      </c>
      <c r="N12" s="228">
        <v>9.6035105724956465E-2</v>
      </c>
      <c r="O12" s="228">
        <v>0.13101467985841861</v>
      </c>
      <c r="P12" s="228">
        <v>0.18752713204646329</v>
      </c>
      <c r="Q12" s="228">
        <v>0.19734046677729461</v>
      </c>
      <c r="R12" s="228">
        <v>0.26228721447415682</v>
      </c>
      <c r="S12" s="228">
        <v>0.32693326203751638</v>
      </c>
      <c r="T12" s="228">
        <v>0.33774454093498818</v>
      </c>
      <c r="U12" s="228">
        <v>0.36449668610894947</v>
      </c>
      <c r="V12" s="228">
        <v>0.4186733407258843</v>
      </c>
      <c r="W12" s="228">
        <v>0.49375724659745251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368.09818410873601</v>
      </c>
      <c r="C17" s="263">
        <v>494.87784964372571</v>
      </c>
      <c r="D17" s="263">
        <v>480.37831669921212</v>
      </c>
      <c r="E17" s="263">
        <v>549.89214547135896</v>
      </c>
      <c r="F17" s="263">
        <v>653.51208901023006</v>
      </c>
      <c r="G17" s="263">
        <v>663.65080044910383</v>
      </c>
      <c r="H17" s="263">
        <v>627.3593316965588</v>
      </c>
      <c r="I17" s="263">
        <v>595.06467711233915</v>
      </c>
      <c r="J17" s="263">
        <v>562.54735216267363</v>
      </c>
      <c r="K17" s="263">
        <v>320.73212792591022</v>
      </c>
      <c r="L17" s="263">
        <v>265.16080553957897</v>
      </c>
      <c r="M17" s="263">
        <v>216.89680073883619</v>
      </c>
      <c r="N17" s="263">
        <v>138.1980289669599</v>
      </c>
      <c r="O17" s="263">
        <v>252.95056182918589</v>
      </c>
      <c r="P17" s="263">
        <v>300.93450375436748</v>
      </c>
      <c r="Q17" s="263">
        <v>343.41991524958598</v>
      </c>
      <c r="R17" s="263">
        <v>393.17948846412071</v>
      </c>
      <c r="S17" s="263">
        <v>431.78183133240509</v>
      </c>
      <c r="T17" s="263">
        <v>449.11719880507241</v>
      </c>
      <c r="U17" s="263">
        <v>486.92329210944979</v>
      </c>
      <c r="V17" s="263">
        <v>449.99307894811687</v>
      </c>
      <c r="W17" s="263">
        <v>475.66135046379458</v>
      </c>
      <c r="DA17" s="70" t="s">
        <v>1705</v>
      </c>
    </row>
    <row r="18" spans="1:105" ht="12" customHeight="1" x14ac:dyDescent="0.25">
      <c r="A18" s="18" t="s">
        <v>30</v>
      </c>
      <c r="B18" s="232">
        <v>65.104218400248556</v>
      </c>
      <c r="C18" s="232">
        <v>92.835993632844634</v>
      </c>
      <c r="D18" s="232">
        <v>100.6353367096128</v>
      </c>
      <c r="E18" s="232">
        <v>149.719190757489</v>
      </c>
      <c r="F18" s="232">
        <v>205.25839233225619</v>
      </c>
      <c r="G18" s="232">
        <v>188.40209247094569</v>
      </c>
      <c r="H18" s="232">
        <v>179.85646927471851</v>
      </c>
      <c r="I18" s="232">
        <v>174.80707012667349</v>
      </c>
      <c r="J18" s="232">
        <v>163.85726258374771</v>
      </c>
      <c r="K18" s="232">
        <v>105.5795867848325</v>
      </c>
      <c r="L18" s="232">
        <v>125.3155703900414</v>
      </c>
      <c r="M18" s="232">
        <v>94.025654842880314</v>
      </c>
      <c r="N18" s="232">
        <v>35.578565172239642</v>
      </c>
      <c r="O18" s="232">
        <v>52.009342201211773</v>
      </c>
      <c r="P18" s="232">
        <v>72.375036238094793</v>
      </c>
      <c r="Q18" s="232">
        <v>78.841285827807297</v>
      </c>
      <c r="R18" s="232">
        <v>91.901360183573431</v>
      </c>
      <c r="S18" s="232">
        <v>87.512393032212699</v>
      </c>
      <c r="T18" s="232">
        <v>87.868155653995927</v>
      </c>
      <c r="U18" s="232">
        <v>89.481334106471806</v>
      </c>
      <c r="V18" s="232">
        <v>86.058032797499664</v>
      </c>
      <c r="W18" s="232">
        <v>93.866370505622328</v>
      </c>
      <c r="DA18" s="71" t="s">
        <v>1706</v>
      </c>
    </row>
    <row r="19" spans="1:105" ht="12" customHeight="1" x14ac:dyDescent="0.25">
      <c r="A19" s="18" t="s">
        <v>33</v>
      </c>
      <c r="B19" s="232">
        <v>2.7707965022077792</v>
      </c>
      <c r="C19" s="232">
        <v>1.850273232348427</v>
      </c>
      <c r="D19" s="232">
        <v>1.7320205056507461</v>
      </c>
      <c r="E19" s="232">
        <v>1.6439212878535501</v>
      </c>
      <c r="F19" s="232">
        <v>1.754936768236242</v>
      </c>
      <c r="G19" s="232">
        <v>2.86802641932089</v>
      </c>
      <c r="H19" s="232">
        <v>1.8428480957378599</v>
      </c>
      <c r="I19" s="232">
        <v>1.1853201986224691</v>
      </c>
      <c r="J19" s="232">
        <v>0.46476201722447458</v>
      </c>
      <c r="K19" s="232">
        <v>1.9841520043013441</v>
      </c>
      <c r="L19" s="232">
        <v>1.7471397823473649</v>
      </c>
      <c r="M19" s="232">
        <v>1.3251753482655391</v>
      </c>
      <c r="N19" s="232">
        <v>0.58766705228455662</v>
      </c>
      <c r="O19" s="232">
        <v>0.86570368309812262</v>
      </c>
      <c r="P19" s="232">
        <v>0.98422574569574051</v>
      </c>
      <c r="Q19" s="232">
        <v>0.69243816758389354</v>
      </c>
      <c r="R19" s="232">
        <v>1.3310531613569281</v>
      </c>
      <c r="S19" s="232">
        <v>1.061150383447272</v>
      </c>
      <c r="T19" s="232">
        <v>1.974609601805875</v>
      </c>
      <c r="U19" s="232">
        <v>1.726655833557734</v>
      </c>
      <c r="V19" s="232">
        <v>1.6891265229140111</v>
      </c>
      <c r="W19" s="232">
        <v>1.6789754977457849</v>
      </c>
      <c r="DA19" s="71" t="s">
        <v>1707</v>
      </c>
    </row>
    <row r="20" spans="1:105" ht="12" customHeight="1" x14ac:dyDescent="0.25">
      <c r="A20" s="18" t="s">
        <v>160</v>
      </c>
      <c r="B20" s="297">
        <v>9.1665200900878201</v>
      </c>
      <c r="C20" s="297">
        <v>11.238150157508571</v>
      </c>
      <c r="D20" s="297">
        <v>14.974772852282049</v>
      </c>
      <c r="E20" s="297">
        <v>17.807064849366199</v>
      </c>
      <c r="F20" s="297">
        <v>18.20164237014259</v>
      </c>
      <c r="G20" s="297">
        <v>20.998558992622741</v>
      </c>
      <c r="H20" s="297">
        <v>12.01642260138245</v>
      </c>
      <c r="I20" s="297">
        <v>15.81945705441801</v>
      </c>
      <c r="J20" s="297">
        <v>29.09184545616408</v>
      </c>
      <c r="K20" s="297">
        <v>19.616254126606929</v>
      </c>
      <c r="L20" s="297">
        <v>11.305798583459669</v>
      </c>
      <c r="M20" s="297">
        <v>15.26150005428463</v>
      </c>
      <c r="N20" s="297">
        <v>6.3317209134853387</v>
      </c>
      <c r="O20" s="297">
        <v>10.6058851804477</v>
      </c>
      <c r="P20" s="297">
        <v>16.68566992102205</v>
      </c>
      <c r="Q20" s="297">
        <v>17.62621578427142</v>
      </c>
      <c r="R20" s="297">
        <v>16.806272439900638</v>
      </c>
      <c r="S20" s="297">
        <v>16.24719145458706</v>
      </c>
      <c r="T20" s="297">
        <v>18.847616537459722</v>
      </c>
      <c r="U20" s="297">
        <v>22.743975594168749</v>
      </c>
      <c r="V20" s="297">
        <v>18.473669626821259</v>
      </c>
      <c r="W20" s="297">
        <v>21.204441742896691</v>
      </c>
      <c r="DA20" s="122" t="s">
        <v>1708</v>
      </c>
    </row>
    <row r="21" spans="1:105" ht="12" customHeight="1" x14ac:dyDescent="0.25">
      <c r="A21" s="18" t="s">
        <v>70</v>
      </c>
      <c r="B21" s="297">
        <v>18.103734488644839</v>
      </c>
      <c r="C21" s="297">
        <v>17.395590286296489</v>
      </c>
      <c r="D21" s="297">
        <v>15.29780587327361</v>
      </c>
      <c r="E21" s="297">
        <v>11.677715798728229</v>
      </c>
      <c r="F21" s="297">
        <v>11.49724595907856</v>
      </c>
      <c r="G21" s="297">
        <v>10.773463286973611</v>
      </c>
      <c r="H21" s="297">
        <v>12.3961081498217</v>
      </c>
      <c r="I21" s="297">
        <v>15.397537795282471</v>
      </c>
      <c r="J21" s="297">
        <v>7.9711427484085968</v>
      </c>
      <c r="K21" s="297">
        <v>8.2543622529906067</v>
      </c>
      <c r="L21" s="297">
        <v>8.740167014527481</v>
      </c>
      <c r="M21" s="297">
        <v>1.9193890906759541</v>
      </c>
      <c r="N21" s="297">
        <v>0.75194935585531586</v>
      </c>
      <c r="O21" s="297">
        <v>3.2043053145335709</v>
      </c>
      <c r="P21" s="297">
        <v>2.410816616280564</v>
      </c>
      <c r="Q21" s="297">
        <v>2.711413238564337</v>
      </c>
      <c r="R21" s="297">
        <v>2.3633716105154141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1709</v>
      </c>
    </row>
    <row r="22" spans="1:105" ht="12" customHeight="1" x14ac:dyDescent="0.25">
      <c r="A22" s="18" t="s">
        <v>34</v>
      </c>
      <c r="B22" s="297">
        <v>246.792870664118</v>
      </c>
      <c r="C22" s="297">
        <v>343.66717664721648</v>
      </c>
      <c r="D22" s="297">
        <v>318.39782112621941</v>
      </c>
      <c r="E22" s="297">
        <v>336.84118088683459</v>
      </c>
      <c r="F22" s="297">
        <v>378.18908793576281</v>
      </c>
      <c r="G22" s="297">
        <v>398.38511595825128</v>
      </c>
      <c r="H22" s="297">
        <v>388.07094298868009</v>
      </c>
      <c r="I22" s="297">
        <v>364.84014937127512</v>
      </c>
      <c r="J22" s="297">
        <v>348.70592541695271</v>
      </c>
      <c r="K22" s="297">
        <v>163.99977667097099</v>
      </c>
      <c r="L22" s="297">
        <v>101.8903927648586</v>
      </c>
      <c r="M22" s="297">
        <v>82.018636995267343</v>
      </c>
      <c r="N22" s="297">
        <v>71.481421654127601</v>
      </c>
      <c r="O22" s="297">
        <v>110.7118305940369</v>
      </c>
      <c r="P22" s="297">
        <v>136.31754272847701</v>
      </c>
      <c r="Q22" s="297">
        <v>162.5701819203845</v>
      </c>
      <c r="R22" s="297">
        <v>193.9499288360349</v>
      </c>
      <c r="S22" s="297">
        <v>200.87841950965321</v>
      </c>
      <c r="T22" s="297">
        <v>209.06032650588591</v>
      </c>
      <c r="U22" s="297">
        <v>220.08607097273779</v>
      </c>
      <c r="V22" s="297">
        <v>210.68009896266469</v>
      </c>
      <c r="W22" s="297">
        <v>222.1074384438904</v>
      </c>
      <c r="DA22" s="122" t="s">
        <v>1710</v>
      </c>
    </row>
    <row r="23" spans="1:105" ht="12" customHeight="1" x14ac:dyDescent="0.25">
      <c r="A23" s="18" t="s">
        <v>162</v>
      </c>
      <c r="B23" s="297">
        <v>26.160043963429018</v>
      </c>
      <c r="C23" s="297">
        <v>27.890665687511081</v>
      </c>
      <c r="D23" s="297">
        <v>29.340559632173498</v>
      </c>
      <c r="E23" s="297">
        <v>32.203071891087447</v>
      </c>
      <c r="F23" s="297">
        <v>38.610783644753553</v>
      </c>
      <c r="G23" s="297">
        <v>42.223543320989641</v>
      </c>
      <c r="H23" s="297">
        <v>33.176540586218117</v>
      </c>
      <c r="I23" s="297">
        <v>23.015142566067698</v>
      </c>
      <c r="J23" s="297">
        <v>12.45641394017604</v>
      </c>
      <c r="K23" s="297">
        <v>10.03946737756721</v>
      </c>
      <c r="L23" s="297">
        <v>9.3081804397071046</v>
      </c>
      <c r="M23" s="297">
        <v>7.939750564492055</v>
      </c>
      <c r="N23" s="297">
        <v>2.9802783508342712</v>
      </c>
      <c r="O23" s="297">
        <v>4.6534256331668944</v>
      </c>
      <c r="P23" s="297">
        <v>7.0703844439714656</v>
      </c>
      <c r="Q23" s="297">
        <v>7.029018102026205</v>
      </c>
      <c r="R23" s="297">
        <v>10.290479444114959</v>
      </c>
      <c r="S23" s="297">
        <v>12.067544659628309</v>
      </c>
      <c r="T23" s="297">
        <v>14.89040490502995</v>
      </c>
      <c r="U23" s="297">
        <v>16.818448585683619</v>
      </c>
      <c r="V23" s="297">
        <v>17.090506103563559</v>
      </c>
      <c r="W23" s="297">
        <v>20.622960732308321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11.258528708640529</v>
      </c>
      <c r="L24" s="297">
        <v>6.8535565646374126</v>
      </c>
      <c r="M24" s="297">
        <v>14.40669384297032</v>
      </c>
      <c r="N24" s="297">
        <v>20.486426468133121</v>
      </c>
      <c r="O24" s="297">
        <v>70.900069222690959</v>
      </c>
      <c r="P24" s="297">
        <v>65.090828060825785</v>
      </c>
      <c r="Q24" s="297">
        <v>73.949362208948315</v>
      </c>
      <c r="R24" s="297">
        <v>76.537022788624455</v>
      </c>
      <c r="S24" s="297">
        <v>114.0151322928765</v>
      </c>
      <c r="T24" s="297">
        <v>116.476085600895</v>
      </c>
      <c r="U24" s="297">
        <v>136.06680701683021</v>
      </c>
      <c r="V24" s="297">
        <v>116.0016449346537</v>
      </c>
      <c r="W24" s="297">
        <v>116.1811635413311</v>
      </c>
      <c r="DA24" s="122" t="s">
        <v>1712</v>
      </c>
    </row>
    <row r="25" spans="1:105" ht="12" customHeight="1" x14ac:dyDescent="0.25">
      <c r="A25" s="57" t="s">
        <v>1463</v>
      </c>
      <c r="B25" s="263">
        <v>249.61628859951441</v>
      </c>
      <c r="C25" s="263">
        <v>335.5886485484121</v>
      </c>
      <c r="D25" s="263">
        <v>325.75616429207389</v>
      </c>
      <c r="E25" s="263">
        <v>372.89517419091072</v>
      </c>
      <c r="F25" s="263">
        <v>443.16236606443431</v>
      </c>
      <c r="G25" s="263">
        <v>450.03767170246903</v>
      </c>
      <c r="H25" s="263">
        <v>425.42754829267898</v>
      </c>
      <c r="I25" s="263">
        <v>403.52776131482511</v>
      </c>
      <c r="J25" s="263">
        <v>381.47697617234201</v>
      </c>
      <c r="K25" s="263">
        <v>217.49621938868549</v>
      </c>
      <c r="L25" s="263">
        <v>179.81196055369651</v>
      </c>
      <c r="M25" s="263">
        <v>147.08297064987289</v>
      </c>
      <c r="N25" s="263">
        <v>93.715428577910288</v>
      </c>
      <c r="O25" s="263">
        <v>171.5318987401244</v>
      </c>
      <c r="P25" s="263">
        <v>204.07097122900231</v>
      </c>
      <c r="Q25" s="263">
        <v>232.88135713931931</v>
      </c>
      <c r="R25" s="263">
        <v>266.62452818533262</v>
      </c>
      <c r="S25" s="263">
        <v>292.80171126858488</v>
      </c>
      <c r="T25" s="263">
        <v>304.55724356090838</v>
      </c>
      <c r="U25" s="263">
        <v>330.19447054135441</v>
      </c>
      <c r="V25" s="263">
        <v>305.15119908691639</v>
      </c>
      <c r="W25" s="263">
        <v>322.5574753118907</v>
      </c>
      <c r="DA25" s="70" t="s">
        <v>1713</v>
      </c>
    </row>
    <row r="26" spans="1:105" ht="12" customHeight="1" x14ac:dyDescent="0.25">
      <c r="A26" s="18" t="s">
        <v>30</v>
      </c>
      <c r="B26" s="232">
        <v>44.148746369370024</v>
      </c>
      <c r="C26" s="232">
        <v>62.954334412672416</v>
      </c>
      <c r="D26" s="232">
        <v>68.243257739069776</v>
      </c>
      <c r="E26" s="232">
        <v>101.5282072621347</v>
      </c>
      <c r="F26" s="232">
        <v>139.1906841973059</v>
      </c>
      <c r="G26" s="232">
        <v>127.7600192482555</v>
      </c>
      <c r="H26" s="232">
        <v>121.9650253088612</v>
      </c>
      <c r="I26" s="232">
        <v>118.540905523961</v>
      </c>
      <c r="J26" s="232">
        <v>111.1155759848816</v>
      </c>
      <c r="K26" s="232">
        <v>71.596073392514114</v>
      </c>
      <c r="L26" s="232">
        <v>84.979521592133267</v>
      </c>
      <c r="M26" s="232">
        <v>63.761072475395942</v>
      </c>
      <c r="N26" s="232">
        <v>24.126686235884751</v>
      </c>
      <c r="O26" s="232">
        <v>35.268793852385848</v>
      </c>
      <c r="P26" s="232">
        <v>49.079263938101647</v>
      </c>
      <c r="Q26" s="232">
        <v>53.46418430289588</v>
      </c>
      <c r="R26" s="232">
        <v>62.32053684756648</v>
      </c>
      <c r="S26" s="232">
        <v>59.344271985623521</v>
      </c>
      <c r="T26" s="232">
        <v>59.585523230823163</v>
      </c>
      <c r="U26" s="232">
        <v>60.679458587039903</v>
      </c>
      <c r="V26" s="232">
        <v>58.358035107126611</v>
      </c>
      <c r="W26" s="232">
        <v>63.653057910763863</v>
      </c>
      <c r="DA26" s="71" t="s">
        <v>1714</v>
      </c>
    </row>
    <row r="27" spans="1:105" ht="12" customHeight="1" x14ac:dyDescent="0.25">
      <c r="A27" s="18" t="s">
        <v>33</v>
      </c>
      <c r="B27" s="297">
        <v>1.8789441763214809</v>
      </c>
      <c r="C27" s="297">
        <v>1.254715065416917</v>
      </c>
      <c r="D27" s="297">
        <v>1.17452502909137</v>
      </c>
      <c r="E27" s="297">
        <v>1.114782817028297</v>
      </c>
      <c r="F27" s="297">
        <v>1.1900651014473751</v>
      </c>
      <c r="G27" s="297">
        <v>1.9448781366026979</v>
      </c>
      <c r="H27" s="297">
        <v>1.249679900553061</v>
      </c>
      <c r="I27" s="297">
        <v>0.80379431780836719</v>
      </c>
      <c r="J27" s="297">
        <v>0.31516637361983568</v>
      </c>
      <c r="K27" s="297">
        <v>1.345501501264361</v>
      </c>
      <c r="L27" s="297">
        <v>1.184777776587143</v>
      </c>
      <c r="M27" s="297">
        <v>0.89863348002797849</v>
      </c>
      <c r="N27" s="297">
        <v>0.39851125285680672</v>
      </c>
      <c r="O27" s="297">
        <v>0.58705462219300053</v>
      </c>
      <c r="P27" s="297">
        <v>0.66742730171167319</v>
      </c>
      <c r="Q27" s="297">
        <v>0.46955908216564912</v>
      </c>
      <c r="R27" s="297">
        <v>0.90261936735993187</v>
      </c>
      <c r="S27" s="297">
        <v>0.71959176056085716</v>
      </c>
      <c r="T27" s="297">
        <v>1.339030567154732</v>
      </c>
      <c r="U27" s="297">
        <v>1.170887115091187</v>
      </c>
      <c r="V27" s="297">
        <v>1.1454375811325599</v>
      </c>
      <c r="W27" s="297">
        <v>1.138553925256593</v>
      </c>
      <c r="DA27" s="122" t="s">
        <v>1715</v>
      </c>
    </row>
    <row r="28" spans="1:105" ht="12" customHeight="1" x14ac:dyDescent="0.25">
      <c r="A28" s="18" t="s">
        <v>160</v>
      </c>
      <c r="B28" s="297">
        <v>6.2160391521646332</v>
      </c>
      <c r="C28" s="297">
        <v>7.6208616454697751</v>
      </c>
      <c r="D28" s="297">
        <v>10.15475594115733</v>
      </c>
      <c r="E28" s="297">
        <v>12.07540170107613</v>
      </c>
      <c r="F28" s="297">
        <v>12.342974268812309</v>
      </c>
      <c r="G28" s="297">
        <v>14.23963113093785</v>
      </c>
      <c r="H28" s="297">
        <v>8.1486270280386961</v>
      </c>
      <c r="I28" s="297">
        <v>10.72755674452543</v>
      </c>
      <c r="J28" s="297">
        <v>19.727884582916591</v>
      </c>
      <c r="K28" s="297">
        <v>13.302256742081889</v>
      </c>
      <c r="L28" s="297">
        <v>7.6667356805628826</v>
      </c>
      <c r="M28" s="297">
        <v>10.34919259717535</v>
      </c>
      <c r="N28" s="297">
        <v>4.2936932131272334</v>
      </c>
      <c r="O28" s="297">
        <v>7.1921074603125614</v>
      </c>
      <c r="P28" s="297">
        <v>11.31495665637876</v>
      </c>
      <c r="Q28" s="297">
        <v>11.95276357251552</v>
      </c>
      <c r="R28" s="297">
        <v>11.396740143659789</v>
      </c>
      <c r="S28" s="297">
        <v>11.01761379475254</v>
      </c>
      <c r="T28" s="297">
        <v>12.781024987718411</v>
      </c>
      <c r="U28" s="297">
        <v>15.423240376913339</v>
      </c>
      <c r="V28" s="297">
        <v>12.52744253608846</v>
      </c>
      <c r="W28" s="297">
        <v>14.379245207368241</v>
      </c>
      <c r="DA28" s="122" t="s">
        <v>1716</v>
      </c>
    </row>
    <row r="29" spans="1:105" ht="12" customHeight="1" x14ac:dyDescent="0.25">
      <c r="A29" s="18" t="s">
        <v>70</v>
      </c>
      <c r="B29" s="297">
        <v>12.27658056447148</v>
      </c>
      <c r="C29" s="297">
        <v>11.796370839961559</v>
      </c>
      <c r="D29" s="297">
        <v>10.373812451827821</v>
      </c>
      <c r="E29" s="297">
        <v>7.9189417466329646</v>
      </c>
      <c r="F29" s="297">
        <v>7.7965607800259891</v>
      </c>
      <c r="G29" s="297">
        <v>7.3057462306390573</v>
      </c>
      <c r="H29" s="297">
        <v>8.4061009888672586</v>
      </c>
      <c r="I29" s="297">
        <v>10.44144308219081</v>
      </c>
      <c r="J29" s="297">
        <v>5.4054248422125406</v>
      </c>
      <c r="K29" s="297">
        <v>5.5974828437045332</v>
      </c>
      <c r="L29" s="297">
        <v>5.9269188115901734</v>
      </c>
      <c r="M29" s="297">
        <v>1.3015842019242341</v>
      </c>
      <c r="N29" s="297">
        <v>0.50991505942325821</v>
      </c>
      <c r="O29" s="297">
        <v>2.172916995203908</v>
      </c>
      <c r="P29" s="297">
        <v>1.6348331022253271</v>
      </c>
      <c r="Q29" s="297">
        <v>1.8386749478505711</v>
      </c>
      <c r="R29" s="297">
        <v>1.602659495391719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1717</v>
      </c>
    </row>
    <row r="30" spans="1:105" ht="12" customHeight="1" x14ac:dyDescent="0.25">
      <c r="A30" s="18" t="s">
        <v>34</v>
      </c>
      <c r="B30" s="297">
        <v>167.35621931185469</v>
      </c>
      <c r="C30" s="297">
        <v>233.04903107810779</v>
      </c>
      <c r="D30" s="297">
        <v>215.91326944503871</v>
      </c>
      <c r="E30" s="297">
        <v>228.42015812719109</v>
      </c>
      <c r="F30" s="297">
        <v>256.45917473875448</v>
      </c>
      <c r="G30" s="297">
        <v>270.15459019327949</v>
      </c>
      <c r="H30" s="297">
        <v>263.16029984416639</v>
      </c>
      <c r="I30" s="297">
        <v>247.40693638208259</v>
      </c>
      <c r="J30" s="297">
        <v>236.46592858368041</v>
      </c>
      <c r="K30" s="297">
        <v>111.212218237035</v>
      </c>
      <c r="L30" s="297">
        <v>69.094341629237121</v>
      </c>
      <c r="M30" s="297">
        <v>55.618823038533939</v>
      </c>
      <c r="N30" s="297">
        <v>48.473282258435447</v>
      </c>
      <c r="O30" s="297">
        <v>75.076372147432693</v>
      </c>
      <c r="P30" s="297">
        <v>92.440225341716427</v>
      </c>
      <c r="Q30" s="297">
        <v>110.2427754327821</v>
      </c>
      <c r="R30" s="297">
        <v>131.52214137489409</v>
      </c>
      <c r="S30" s="297">
        <v>136.2205186074047</v>
      </c>
      <c r="T30" s="297">
        <v>141.7688677876948</v>
      </c>
      <c r="U30" s="297">
        <v>149.24569199297039</v>
      </c>
      <c r="V30" s="297">
        <v>142.86727469783989</v>
      </c>
      <c r="W30" s="297">
        <v>150.61643020312121</v>
      </c>
      <c r="DA30" s="122" t="s">
        <v>1718</v>
      </c>
    </row>
    <row r="31" spans="1:105" ht="12" customHeight="1" x14ac:dyDescent="0.25">
      <c r="A31" s="18" t="s">
        <v>162</v>
      </c>
      <c r="B31" s="297">
        <v>17.739759025332031</v>
      </c>
      <c r="C31" s="297">
        <v>18.913335506783639</v>
      </c>
      <c r="D31" s="297">
        <v>19.896543685889021</v>
      </c>
      <c r="E31" s="297">
        <v>21.837682536847449</v>
      </c>
      <c r="F31" s="297">
        <v>26.182906978088209</v>
      </c>
      <c r="G31" s="297">
        <v>28.63280676275447</v>
      </c>
      <c r="H31" s="297">
        <v>22.497815222192479</v>
      </c>
      <c r="I31" s="297">
        <v>15.60712526425686</v>
      </c>
      <c r="J31" s="297">
        <v>8.4469958050309355</v>
      </c>
      <c r="K31" s="297">
        <v>6.8080058378227486</v>
      </c>
      <c r="L31" s="297">
        <v>6.3121024641836678</v>
      </c>
      <c r="M31" s="297">
        <v>5.3841370424390842</v>
      </c>
      <c r="N31" s="297">
        <v>2.0209988884622621</v>
      </c>
      <c r="O31" s="297">
        <v>3.155600559773037</v>
      </c>
      <c r="P31" s="297">
        <v>4.7945988327792302</v>
      </c>
      <c r="Q31" s="297">
        <v>4.76654731501824</v>
      </c>
      <c r="R31" s="297">
        <v>6.9782231959905179</v>
      </c>
      <c r="S31" s="297">
        <v>8.1832941331639137</v>
      </c>
      <c r="T31" s="297">
        <v>10.097543993967699</v>
      </c>
      <c r="U31" s="297">
        <v>11.40499708284343</v>
      </c>
      <c r="V31" s="297">
        <v>11.589485870972659</v>
      </c>
      <c r="W31" s="297">
        <v>13.9849288591211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7.634680834262876</v>
      </c>
      <c r="L32" s="297">
        <v>4.6475625994022103</v>
      </c>
      <c r="M32" s="297">
        <v>9.7695278143763602</v>
      </c>
      <c r="N32" s="297">
        <v>13.89234166972053</v>
      </c>
      <c r="O32" s="297">
        <v>48.079053102823387</v>
      </c>
      <c r="P32" s="297">
        <v>44.139666056089247</v>
      </c>
      <c r="Q32" s="297">
        <v>50.146852486091333</v>
      </c>
      <c r="R32" s="297">
        <v>51.901607760470029</v>
      </c>
      <c r="S32" s="297">
        <v>77.316420987079411</v>
      </c>
      <c r="T32" s="297">
        <v>78.985252993549722</v>
      </c>
      <c r="U32" s="297">
        <v>92.270195386496155</v>
      </c>
      <c r="V32" s="297">
        <v>78.663523293756242</v>
      </c>
      <c r="W32" s="297">
        <v>78.785259206259781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10.10041715377902</v>
      </c>
      <c r="C33" s="263">
        <f t="shared" si="1"/>
        <v>13.57918331944342</v>
      </c>
      <c r="D33" s="263">
        <f t="shared" si="1"/>
        <v>13.18132389606934</v>
      </c>
      <c r="E33" s="263">
        <f t="shared" si="1"/>
        <v>15.088746151506619</v>
      </c>
      <c r="F33" s="263">
        <f t="shared" si="1"/>
        <v>17.932021941436791</v>
      </c>
      <c r="G33" s="263">
        <f t="shared" si="1"/>
        <v>18.210222756750149</v>
      </c>
      <c r="H33" s="263">
        <f t="shared" si="1"/>
        <v>17.214404278559119</v>
      </c>
      <c r="I33" s="263">
        <f t="shared" si="1"/>
        <v>16.32825624192153</v>
      </c>
      <c r="J33" s="263">
        <f t="shared" si="1"/>
        <v>15.43599824963654</v>
      </c>
      <c r="K33" s="263">
        <f t="shared" si="1"/>
        <v>8.8007179239818196</v>
      </c>
      <c r="L33" s="263">
        <f t="shared" si="1"/>
        <v>7.2758705812867603</v>
      </c>
      <c r="M33" s="263">
        <f t="shared" si="1"/>
        <v>5.9515321220253181</v>
      </c>
      <c r="N33" s="263">
        <f t="shared" si="1"/>
        <v>3.792079946756802</v>
      </c>
      <c r="O33" s="263">
        <f t="shared" si="1"/>
        <v>6.940828029194603</v>
      </c>
      <c r="P33" s="263">
        <f t="shared" si="1"/>
        <v>8.2574817130494331</v>
      </c>
      <c r="Q33" s="263">
        <f t="shared" si="1"/>
        <v>9.4232586648990573</v>
      </c>
      <c r="R33" s="263">
        <f t="shared" si="1"/>
        <v>10.7886347209579</v>
      </c>
      <c r="S33" s="263">
        <f t="shared" si="1"/>
        <v>11.84786234802956</v>
      </c>
      <c r="T33" s="263">
        <f t="shared" si="1"/>
        <v>12.323535553024961</v>
      </c>
      <c r="U33" s="263">
        <f t="shared" si="1"/>
        <v>13.360914518241771</v>
      </c>
      <c r="V33" s="263">
        <f t="shared" si="1"/>
        <v>12.347569235350459</v>
      </c>
      <c r="W33" s="263">
        <f t="shared" si="1"/>
        <v>13.05189286724381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10.10041715377902</v>
      </c>
      <c r="C35" s="264">
        <v>13.57918331944342</v>
      </c>
      <c r="D35" s="264">
        <v>13.18132389606934</v>
      </c>
      <c r="E35" s="264">
        <v>15.088746151506619</v>
      </c>
      <c r="F35" s="264">
        <v>17.932021941436791</v>
      </c>
      <c r="G35" s="264">
        <v>18.210222756750149</v>
      </c>
      <c r="H35" s="264">
        <v>17.214404278559119</v>
      </c>
      <c r="I35" s="264">
        <v>16.32825624192153</v>
      </c>
      <c r="J35" s="264">
        <v>15.43599824963654</v>
      </c>
      <c r="K35" s="264">
        <v>8.8007179239818196</v>
      </c>
      <c r="L35" s="264">
        <v>7.2758705812867603</v>
      </c>
      <c r="M35" s="264">
        <v>5.9515321220253181</v>
      </c>
      <c r="N35" s="264">
        <v>3.792079946756802</v>
      </c>
      <c r="O35" s="264">
        <v>6.940828029194603</v>
      </c>
      <c r="P35" s="264">
        <v>8.2574817130494331</v>
      </c>
      <c r="Q35" s="264">
        <v>9.4232586648990573</v>
      </c>
      <c r="R35" s="264">
        <v>10.7886347209579</v>
      </c>
      <c r="S35" s="264">
        <v>11.84786234802956</v>
      </c>
      <c r="T35" s="264">
        <v>12.323535553024961</v>
      </c>
      <c r="U35" s="264">
        <v>13.360914518241771</v>
      </c>
      <c r="V35" s="264">
        <v>12.347569235350459</v>
      </c>
      <c r="W35" s="264">
        <v>13.05189286724381</v>
      </c>
      <c r="DA35" s="72" t="s">
        <v>1722</v>
      </c>
    </row>
    <row r="36" spans="1:105" ht="12" customHeight="1" x14ac:dyDescent="0.25">
      <c r="A36" s="64" t="s">
        <v>30</v>
      </c>
      <c r="B36" s="231">
        <v>1.7864249069998059</v>
      </c>
      <c r="C36" s="231">
        <v>2.5473699764308351</v>
      </c>
      <c r="D36" s="231">
        <v>2.7613797759943299</v>
      </c>
      <c r="E36" s="231">
        <v>4.1082144597870256</v>
      </c>
      <c r="F36" s="231">
        <v>5.6321804246048819</v>
      </c>
      <c r="G36" s="231">
        <v>5.1696525784524781</v>
      </c>
      <c r="H36" s="231">
        <v>4.9351652518445093</v>
      </c>
      <c r="I36" s="231">
        <v>4.7966124418254168</v>
      </c>
      <c r="J36" s="231">
        <v>4.4961555835419862</v>
      </c>
      <c r="K36" s="231">
        <v>2.8970473517343138</v>
      </c>
      <c r="L36" s="231">
        <v>3.4385921785185429</v>
      </c>
      <c r="M36" s="231">
        <v>2.5800136432886989</v>
      </c>
      <c r="N36" s="231">
        <v>0.97625678551671369</v>
      </c>
      <c r="O36" s="231">
        <v>1.4271085129034611</v>
      </c>
      <c r="P36" s="231">
        <v>1.985932256891245</v>
      </c>
      <c r="Q36" s="231">
        <v>2.163362684685084</v>
      </c>
      <c r="R36" s="231">
        <v>2.521724134829165</v>
      </c>
      <c r="S36" s="231">
        <v>2.4012932253143262</v>
      </c>
      <c r="T36" s="231">
        <v>2.411055161240288</v>
      </c>
      <c r="U36" s="231">
        <v>2.4553199145504561</v>
      </c>
      <c r="V36" s="231">
        <v>2.3613863588948751</v>
      </c>
      <c r="W36" s="231">
        <v>2.5756429663285179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7.6029172999840869E-2</v>
      </c>
      <c r="C38" s="231">
        <v>5.0770507169004719E-2</v>
      </c>
      <c r="D38" s="231">
        <v>4.7525715641140061E-2</v>
      </c>
      <c r="E38" s="231">
        <v>4.510832025836238E-2</v>
      </c>
      <c r="F38" s="231">
        <v>4.8154525620954278E-2</v>
      </c>
      <c r="G38" s="231">
        <v>7.8697109884798944E-2</v>
      </c>
      <c r="H38" s="231">
        <v>5.0566765394586308E-2</v>
      </c>
      <c r="I38" s="231">
        <v>3.2524551828135503E-2</v>
      </c>
      <c r="J38" s="231">
        <v>1.275282099683582E-2</v>
      </c>
      <c r="K38" s="231">
        <v>5.4444069015103611E-2</v>
      </c>
      <c r="L38" s="231">
        <v>4.794058050136487E-2</v>
      </c>
      <c r="M38" s="231">
        <v>3.6362102279299681E-2</v>
      </c>
      <c r="N38" s="231">
        <v>1.612526937609747E-2</v>
      </c>
      <c r="O38" s="231">
        <v>2.375444571134042E-2</v>
      </c>
      <c r="P38" s="231">
        <v>2.7006627672142E-2</v>
      </c>
      <c r="Q38" s="231">
        <v>1.900013270299012E-2</v>
      </c>
      <c r="R38" s="231">
        <v>3.6523386324529929E-2</v>
      </c>
      <c r="S38" s="231">
        <v>2.9117398559466719E-2</v>
      </c>
      <c r="T38" s="231">
        <v>5.4182230598033232E-2</v>
      </c>
      <c r="U38" s="231">
        <v>4.7378511910255473E-2</v>
      </c>
      <c r="V38" s="231">
        <v>4.6348727713103909E-2</v>
      </c>
      <c r="W38" s="231">
        <v>4.6070189015647869E-2</v>
      </c>
      <c r="DA38" s="73" t="s">
        <v>1725</v>
      </c>
    </row>
    <row r="39" spans="1:105" ht="12" customHeight="1" x14ac:dyDescent="0.25">
      <c r="A39" s="64" t="s">
        <v>160</v>
      </c>
      <c r="B39" s="231">
        <v>0.25152440505121659</v>
      </c>
      <c r="C39" s="231">
        <v>0.30836882529720172</v>
      </c>
      <c r="D39" s="231">
        <v>0.4108997520793376</v>
      </c>
      <c r="E39" s="231">
        <v>0.48861632854418979</v>
      </c>
      <c r="F39" s="231">
        <v>0.49944332452352391</v>
      </c>
      <c r="G39" s="231">
        <v>0.57618921964329772</v>
      </c>
      <c r="H39" s="231">
        <v>0.32972420460028229</v>
      </c>
      <c r="I39" s="231">
        <v>0.43407743448338909</v>
      </c>
      <c r="J39" s="231">
        <v>0.79826466841175148</v>
      </c>
      <c r="K39" s="231">
        <v>0.53825951397451344</v>
      </c>
      <c r="L39" s="231">
        <v>0.31022506189765398</v>
      </c>
      <c r="M39" s="231">
        <v>0.41876739303652988</v>
      </c>
      <c r="N39" s="231">
        <v>0.1737390329223058</v>
      </c>
      <c r="O39" s="231">
        <v>0.29101981273550748</v>
      </c>
      <c r="P39" s="231">
        <v>0.45784585191760008</v>
      </c>
      <c r="Q39" s="231">
        <v>0.48365392699431248</v>
      </c>
      <c r="R39" s="231">
        <v>0.46115512048522322</v>
      </c>
      <c r="S39" s="231">
        <v>0.4458142374866132</v>
      </c>
      <c r="T39" s="231">
        <v>0.51716850992824381</v>
      </c>
      <c r="U39" s="231">
        <v>0.62408251698577577</v>
      </c>
      <c r="V39" s="231">
        <v>0.50690760684891856</v>
      </c>
      <c r="W39" s="231">
        <v>0.58183853211564629</v>
      </c>
      <c r="DA39" s="73" t="s">
        <v>1726</v>
      </c>
    </row>
    <row r="40" spans="1:105" ht="12" customHeight="1" x14ac:dyDescent="0.25">
      <c r="A40" s="64" t="s">
        <v>70</v>
      </c>
      <c r="B40" s="231">
        <v>0.49675678465871997</v>
      </c>
      <c r="C40" s="231">
        <v>0.47732568676817561</v>
      </c>
      <c r="D40" s="231">
        <v>0.41976360527752787</v>
      </c>
      <c r="E40" s="231">
        <v>0.32043027122238837</v>
      </c>
      <c r="F40" s="231">
        <v>0.31547827541575119</v>
      </c>
      <c r="G40" s="231">
        <v>0.29561806628530529</v>
      </c>
      <c r="H40" s="231">
        <v>0.34014257282935512</v>
      </c>
      <c r="I40" s="231">
        <v>0.42250019583767068</v>
      </c>
      <c r="J40" s="231">
        <v>0.2187238906005152</v>
      </c>
      <c r="K40" s="231">
        <v>0.22649528221792109</v>
      </c>
      <c r="L40" s="231">
        <v>0.23982550485592549</v>
      </c>
      <c r="M40" s="231">
        <v>5.2667009328448443E-2</v>
      </c>
      <c r="N40" s="231">
        <v>2.0633087856827239E-2</v>
      </c>
      <c r="O40" s="231">
        <v>8.7924422781992362E-2</v>
      </c>
      <c r="P40" s="231">
        <v>6.61515176029846E-2</v>
      </c>
      <c r="Q40" s="231">
        <v>7.4399728029326109E-2</v>
      </c>
      <c r="R40" s="231">
        <v>6.4849652038904776E-2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1727</v>
      </c>
    </row>
    <row r="41" spans="1:105" ht="12" customHeight="1" x14ac:dyDescent="0.25">
      <c r="A41" s="64" t="s">
        <v>34</v>
      </c>
      <c r="B41" s="231">
        <v>6.7718642794224673</v>
      </c>
      <c r="C41" s="231">
        <v>9.4300433853076679</v>
      </c>
      <c r="D41" s="231">
        <v>8.7366657947954991</v>
      </c>
      <c r="E41" s="231">
        <v>9.2427417151385587</v>
      </c>
      <c r="F41" s="231">
        <v>10.377306153811499</v>
      </c>
      <c r="G41" s="231">
        <v>10.93147435317508</v>
      </c>
      <c r="H41" s="231">
        <v>10.648458967372131</v>
      </c>
      <c r="I41" s="231">
        <v>10.011018424389651</v>
      </c>
      <c r="J41" s="231">
        <v>9.5683039546464013</v>
      </c>
      <c r="K41" s="231">
        <v>4.5000660938172041</v>
      </c>
      <c r="L41" s="231">
        <v>2.7958178424033031</v>
      </c>
      <c r="M41" s="231">
        <v>2.2505475000981199</v>
      </c>
      <c r="N41" s="231">
        <v>1.9614119509988821</v>
      </c>
      <c r="O41" s="231">
        <v>3.0378733749144509</v>
      </c>
      <c r="P41" s="231">
        <v>3.7404804108704588</v>
      </c>
      <c r="Q41" s="231">
        <v>4.4608387790268846</v>
      </c>
      <c r="R41" s="231">
        <v>5.3218822389273903</v>
      </c>
      <c r="S41" s="231">
        <v>5.5119963146570932</v>
      </c>
      <c r="T41" s="231">
        <v>5.7365034634099921</v>
      </c>
      <c r="U41" s="231">
        <v>6.0390439902420336</v>
      </c>
      <c r="V41" s="231">
        <v>5.7809491526689101</v>
      </c>
      <c r="W41" s="231">
        <v>6.0945092317486091</v>
      </c>
      <c r="DA41" s="73" t="s">
        <v>1728</v>
      </c>
    </row>
    <row r="42" spans="1:105" ht="12" customHeight="1" x14ac:dyDescent="0.25">
      <c r="A42" s="64" t="s">
        <v>162</v>
      </c>
      <c r="B42" s="231">
        <v>0.71781760464696875</v>
      </c>
      <c r="C42" s="231">
        <v>0.76530493847053771</v>
      </c>
      <c r="D42" s="231">
        <v>0.80508925228150352</v>
      </c>
      <c r="E42" s="231">
        <v>0.88363505655609498</v>
      </c>
      <c r="F42" s="231">
        <v>1.059459237460183</v>
      </c>
      <c r="G42" s="231">
        <v>1.1585914293091839</v>
      </c>
      <c r="H42" s="231">
        <v>0.91034651651825615</v>
      </c>
      <c r="I42" s="231">
        <v>0.6315231935572676</v>
      </c>
      <c r="J42" s="231">
        <v>0.34179733143905028</v>
      </c>
      <c r="K42" s="231">
        <v>0.27547761138976562</v>
      </c>
      <c r="L42" s="231">
        <v>0.25541148922352641</v>
      </c>
      <c r="M42" s="231">
        <v>0.21786250587596689</v>
      </c>
      <c r="N42" s="231">
        <v>8.1777242804627892E-2</v>
      </c>
      <c r="O42" s="231">
        <v>0.1276875087087897</v>
      </c>
      <c r="P42" s="231">
        <v>0.19400756484201009</v>
      </c>
      <c r="Q42" s="231">
        <v>0.19287249455964869</v>
      </c>
      <c r="R42" s="231">
        <v>0.28236524814598329</v>
      </c>
      <c r="S42" s="231">
        <v>0.3311269665163542</v>
      </c>
      <c r="T42" s="231">
        <v>0.40858474076321971</v>
      </c>
      <c r="U42" s="231">
        <v>0.46148922740843767</v>
      </c>
      <c r="V42" s="231">
        <v>0.46895434008499831</v>
      </c>
      <c r="W42" s="231">
        <v>0.56588300441272088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0.30892800183299701</v>
      </c>
      <c r="L44" s="231">
        <v>0.1880579238864431</v>
      </c>
      <c r="M44" s="231">
        <v>0.39531196811825448</v>
      </c>
      <c r="N44" s="231">
        <v>0.56213657728134814</v>
      </c>
      <c r="O44" s="231">
        <v>1.9454599514390609</v>
      </c>
      <c r="P44" s="231">
        <v>1.786057483252993</v>
      </c>
      <c r="Q44" s="231">
        <v>2.0291309189008109</v>
      </c>
      <c r="R44" s="231">
        <v>2.1001349402067091</v>
      </c>
      <c r="S44" s="231">
        <v>3.1285142054957071</v>
      </c>
      <c r="T44" s="231">
        <v>3.1960414470851859</v>
      </c>
      <c r="U44" s="231">
        <v>3.7336003571448071</v>
      </c>
      <c r="V44" s="231">
        <v>3.1830230491396572</v>
      </c>
      <c r="W44" s="231">
        <v>3.1879489436226689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1891.335</v>
      </c>
      <c r="C46" s="281">
        <v>2040.585</v>
      </c>
      <c r="D46" s="281">
        <v>2050.1109999999999</v>
      </c>
      <c r="E46" s="281">
        <v>2333.2069999999999</v>
      </c>
      <c r="F46" s="281">
        <v>2496.6198867745202</v>
      </c>
      <c r="G46" s="281">
        <v>2540.5322201099998</v>
      </c>
      <c r="H46" s="281">
        <v>2528.1553709678569</v>
      </c>
      <c r="I46" s="281">
        <v>2570.7710994561921</v>
      </c>
      <c r="J46" s="281">
        <v>2294.5289422476149</v>
      </c>
      <c r="K46" s="281">
        <v>1483.1797880570041</v>
      </c>
      <c r="L46" s="281">
        <v>1297.523452437847</v>
      </c>
      <c r="M46" s="281">
        <v>1165.333992680406</v>
      </c>
      <c r="N46" s="281">
        <v>1391.4127082803229</v>
      </c>
      <c r="O46" s="281">
        <v>1301.3845319468639</v>
      </c>
      <c r="P46" s="281">
        <v>1650.104620322857</v>
      </c>
      <c r="Q46" s="281">
        <v>1829.3616878208891</v>
      </c>
      <c r="R46" s="281">
        <v>1967.421086713633</v>
      </c>
      <c r="S46" s="281">
        <v>2038.548710823073</v>
      </c>
      <c r="T46" s="281">
        <v>2093.3184067240691</v>
      </c>
      <c r="U46" s="281">
        <v>2056.250565975814</v>
      </c>
      <c r="V46" s="281">
        <v>1905.1456610367541</v>
      </c>
      <c r="W46" s="281">
        <v>2250.82146449223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449.55701716339865</v>
      </c>
      <c r="C48" s="225">
        <f t="shared" si="2"/>
        <v>550.27007493974611</v>
      </c>
      <c r="D48" s="225">
        <f t="shared" si="2"/>
        <v>507.24821808469301</v>
      </c>
      <c r="E48" s="225">
        <f t="shared" si="2"/>
        <v>604.54211375792249</v>
      </c>
      <c r="F48" s="225">
        <f t="shared" si="2"/>
        <v>529.72290482803169</v>
      </c>
      <c r="G48" s="225">
        <f t="shared" si="2"/>
        <v>636.26534631965546</v>
      </c>
      <c r="H48" s="225">
        <f t="shared" si="2"/>
        <v>626.94212639931754</v>
      </c>
      <c r="I48" s="225">
        <f t="shared" si="2"/>
        <v>633.88648880643029</v>
      </c>
      <c r="J48" s="225">
        <f t="shared" si="2"/>
        <v>508.9916085500015</v>
      </c>
      <c r="K48" s="225">
        <f t="shared" si="2"/>
        <v>375.23560332749497</v>
      </c>
      <c r="L48" s="225">
        <f t="shared" si="2"/>
        <v>255.7229328501507</v>
      </c>
      <c r="M48" s="225">
        <f t="shared" si="2"/>
        <v>282.24530359934528</v>
      </c>
      <c r="N48" s="225">
        <f t="shared" si="2"/>
        <v>483.60435500178698</v>
      </c>
      <c r="O48" s="225">
        <f t="shared" si="2"/>
        <v>349.51619829041641</v>
      </c>
      <c r="P48" s="225">
        <f t="shared" si="2"/>
        <v>504.09764217045841</v>
      </c>
      <c r="Q48" s="225">
        <f t="shared" si="2"/>
        <v>520.29408930314992</v>
      </c>
      <c r="R48" s="225">
        <f t="shared" si="2"/>
        <v>466.33166962863356</v>
      </c>
      <c r="S48" s="225">
        <f t="shared" si="2"/>
        <v>424.36856880804373</v>
      </c>
      <c r="T48" s="225">
        <f t="shared" si="2"/>
        <v>497.09429692391291</v>
      </c>
      <c r="U48" s="225">
        <f t="shared" si="2"/>
        <v>417.84054007415443</v>
      </c>
      <c r="V48" s="225">
        <f t="shared" si="2"/>
        <v>375.79536823620953</v>
      </c>
      <c r="W48" s="225">
        <f t="shared" si="2"/>
        <v>508.97542930116225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1.493725515148252</v>
      </c>
      <c r="C53" s="262">
        <v>2.0272168981256811</v>
      </c>
      <c r="D53" s="262">
        <v>1.8657067706965429</v>
      </c>
      <c r="E53" s="262">
        <v>2.360939036032693</v>
      </c>
      <c r="F53" s="262">
        <v>2.1521951851654948</v>
      </c>
      <c r="G53" s="262">
        <v>2.4067523590240891</v>
      </c>
      <c r="H53" s="262">
        <v>1.6893366471510569</v>
      </c>
      <c r="I53" s="262">
        <v>1.6500510247000539</v>
      </c>
      <c r="J53" s="262">
        <v>1.476204572321574</v>
      </c>
      <c r="K53" s="262">
        <v>0.85730915281177911</v>
      </c>
      <c r="L53" s="262">
        <v>0.49152206228460521</v>
      </c>
      <c r="M53" s="262">
        <v>0.65175102277817731</v>
      </c>
      <c r="N53" s="262">
        <v>1.3765082521589529</v>
      </c>
      <c r="O53" s="262">
        <v>0.78823763732372876</v>
      </c>
      <c r="P53" s="262">
        <v>1.38757007646421</v>
      </c>
      <c r="Q53" s="262">
        <v>1.371089573696407</v>
      </c>
      <c r="R53" s="262">
        <v>1.0647560951032771</v>
      </c>
      <c r="S53" s="262">
        <v>0.98782426886603281</v>
      </c>
      <c r="T53" s="262">
        <v>1.12096525128459</v>
      </c>
      <c r="U53" s="262">
        <v>0.97514201958086777</v>
      </c>
      <c r="V53" s="262">
        <v>0.95337044366220325</v>
      </c>
      <c r="W53" s="262">
        <v>1.3989494444717661</v>
      </c>
      <c r="DA53" s="68" t="s">
        <v>1738</v>
      </c>
    </row>
    <row r="54" spans="1:105" ht="12" customHeight="1" x14ac:dyDescent="0.25">
      <c r="A54" s="37" t="s">
        <v>160</v>
      </c>
      <c r="B54" s="228">
        <v>0.38759118840260198</v>
      </c>
      <c r="C54" s="228">
        <v>0.5822350462434166</v>
      </c>
      <c r="D54" s="228">
        <v>0.63044850470083669</v>
      </c>
      <c r="E54" s="228">
        <v>0.84065745987106311</v>
      </c>
      <c r="F54" s="228">
        <v>0.68952322262833665</v>
      </c>
      <c r="G54" s="228">
        <v>0.79937758382197655</v>
      </c>
      <c r="H54" s="228">
        <v>0.44918017399972548</v>
      </c>
      <c r="I54" s="228">
        <v>0.6721560561441029</v>
      </c>
      <c r="J54" s="228">
        <v>1.033629709249505</v>
      </c>
      <c r="K54" s="228">
        <v>0.56708093256995551</v>
      </c>
      <c r="L54" s="228">
        <v>0.2695767483449576</v>
      </c>
      <c r="M54" s="228">
        <v>0.42871388413258171</v>
      </c>
      <c r="N54" s="228">
        <v>0.93596077924699117</v>
      </c>
      <c r="O54" s="228">
        <v>0.54785946616304326</v>
      </c>
      <c r="P54" s="228">
        <v>0.97459518876528128</v>
      </c>
      <c r="Q54" s="228">
        <v>0.98020245100853298</v>
      </c>
      <c r="R54" s="228">
        <v>0.66039579551623162</v>
      </c>
      <c r="S54" s="228">
        <v>0.56682039892635117</v>
      </c>
      <c r="T54" s="228">
        <v>0.62622294683294955</v>
      </c>
      <c r="U54" s="228">
        <v>0.56059775794756272</v>
      </c>
      <c r="V54" s="228">
        <v>0.49522448493426618</v>
      </c>
      <c r="W54" s="228">
        <v>0.70919876064844856</v>
      </c>
      <c r="DA54" s="69" t="s">
        <v>1739</v>
      </c>
    </row>
    <row r="55" spans="1:105" ht="12" customHeight="1" x14ac:dyDescent="0.25">
      <c r="A55" s="37" t="s">
        <v>162</v>
      </c>
      <c r="B55" s="228">
        <v>1.10613432674565</v>
      </c>
      <c r="C55" s="228">
        <v>1.4449818518822639</v>
      </c>
      <c r="D55" s="228">
        <v>1.235258265995707</v>
      </c>
      <c r="E55" s="228">
        <v>1.52028157616163</v>
      </c>
      <c r="F55" s="228">
        <v>1.462671962537158</v>
      </c>
      <c r="G55" s="228">
        <v>1.6073747752021119</v>
      </c>
      <c r="H55" s="228">
        <v>1.240156473151331</v>
      </c>
      <c r="I55" s="228">
        <v>0.97789496855595137</v>
      </c>
      <c r="J55" s="228">
        <v>0.44257486307206972</v>
      </c>
      <c r="K55" s="228">
        <v>0.29022822024182349</v>
      </c>
      <c r="L55" s="228">
        <v>0.22194531393964759</v>
      </c>
      <c r="M55" s="228">
        <v>0.2230371386455956</v>
      </c>
      <c r="N55" s="228">
        <v>0.4405474729119615</v>
      </c>
      <c r="O55" s="228">
        <v>0.24037817116068549</v>
      </c>
      <c r="P55" s="228">
        <v>0.41297488769892893</v>
      </c>
      <c r="Q55" s="228">
        <v>0.39088712268787362</v>
      </c>
      <c r="R55" s="228">
        <v>0.40436029958704528</v>
      </c>
      <c r="S55" s="228">
        <v>0.4210038699396817</v>
      </c>
      <c r="T55" s="228">
        <v>0.49474230445164008</v>
      </c>
      <c r="U55" s="228">
        <v>0.4145442616333051</v>
      </c>
      <c r="V55" s="228">
        <v>0.45814595872793712</v>
      </c>
      <c r="W55" s="228">
        <v>0.68975068382331761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68.870338633860243</v>
      </c>
      <c r="C60" s="263">
        <f t="shared" si="3"/>
        <v>84.288324855241342</v>
      </c>
      <c r="D60" s="263">
        <f t="shared" si="3"/>
        <v>79.375666208410053</v>
      </c>
      <c r="E60" s="263">
        <f t="shared" si="3"/>
        <v>97.740680864764002</v>
      </c>
      <c r="F60" s="263">
        <f t="shared" si="3"/>
        <v>86.875274777801266</v>
      </c>
      <c r="G60" s="263">
        <f t="shared" si="3"/>
        <v>103.27757361296653</v>
      </c>
      <c r="H60" s="263">
        <f t="shared" si="3"/>
        <v>102.17285893908169</v>
      </c>
      <c r="I60" s="263">
        <f t="shared" si="3"/>
        <v>104.08721593199736</v>
      </c>
      <c r="J60" s="263">
        <f t="shared" si="3"/>
        <v>85.224413188291166</v>
      </c>
      <c r="K60" s="263">
        <f t="shared" si="3"/>
        <v>66.424852719170275</v>
      </c>
      <c r="L60" s="263">
        <f t="shared" si="3"/>
        <v>46.525959786937385</v>
      </c>
      <c r="M60" s="263">
        <f t="shared" si="3"/>
        <v>51.564372355288484</v>
      </c>
      <c r="N60" s="263">
        <f t="shared" si="3"/>
        <v>82.28473934107609</v>
      </c>
      <c r="O60" s="263">
        <f t="shared" si="3"/>
        <v>57.500134156009551</v>
      </c>
      <c r="P60" s="263">
        <f t="shared" si="3"/>
        <v>85.259837189353561</v>
      </c>
      <c r="Q60" s="263">
        <f t="shared" si="3"/>
        <v>89.002289277189192</v>
      </c>
      <c r="R60" s="263">
        <f t="shared" si="3"/>
        <v>81.117722611269542</v>
      </c>
      <c r="S60" s="263">
        <f t="shared" si="3"/>
        <v>71.92014397115264</v>
      </c>
      <c r="T60" s="263">
        <f t="shared" si="3"/>
        <v>82.058935228876791</v>
      </c>
      <c r="U60" s="263">
        <f t="shared" si="3"/>
        <v>68.288852907016334</v>
      </c>
      <c r="V60" s="263">
        <f t="shared" si="3"/>
        <v>62.882748304175742</v>
      </c>
      <c r="W60" s="263">
        <f t="shared" si="3"/>
        <v>84.029921195986418</v>
      </c>
      <c r="DA60" s="70"/>
    </row>
    <row r="61" spans="1:105" ht="12" customHeight="1" x14ac:dyDescent="0.25">
      <c r="A61" s="60" t="s">
        <v>1501</v>
      </c>
      <c r="B61" s="264">
        <v>54.759268637120428</v>
      </c>
      <c r="C61" s="264">
        <v>67.127565473568808</v>
      </c>
      <c r="D61" s="264">
        <v>63.59134018606656</v>
      </c>
      <c r="E61" s="264">
        <v>79.088939232602939</v>
      </c>
      <c r="F61" s="264">
        <v>70.714066605776381</v>
      </c>
      <c r="G61" s="264">
        <v>83.786719935424259</v>
      </c>
      <c r="H61" s="264">
        <v>82.901872945484044</v>
      </c>
      <c r="I61" s="264">
        <v>84.608505112901597</v>
      </c>
      <c r="J61" s="264">
        <v>69.668806544732334</v>
      </c>
      <c r="K61" s="264">
        <v>55.059265838289967</v>
      </c>
      <c r="L61" s="264">
        <v>38.86063215139324</v>
      </c>
      <c r="M61" s="264">
        <v>43.132993467533922</v>
      </c>
      <c r="N61" s="264">
        <v>67.342260819721801</v>
      </c>
      <c r="O61" s="264">
        <v>46.561356099653203</v>
      </c>
      <c r="P61" s="264">
        <v>69.639528489916245</v>
      </c>
      <c r="Q61" s="264">
        <v>72.969141900115204</v>
      </c>
      <c r="R61" s="264">
        <v>66.830745867870178</v>
      </c>
      <c r="S61" s="264">
        <v>58.814769350074933</v>
      </c>
      <c r="T61" s="264">
        <v>66.552624169113884</v>
      </c>
      <c r="U61" s="264">
        <v>55.236284772970897</v>
      </c>
      <c r="V61" s="264">
        <v>51.276483310150581</v>
      </c>
      <c r="W61" s="264">
        <v>68.368375665316151</v>
      </c>
      <c r="DA61" s="72" t="s">
        <v>1745</v>
      </c>
    </row>
    <row r="62" spans="1:105" ht="12" customHeight="1" x14ac:dyDescent="0.25">
      <c r="A62" s="59" t="s">
        <v>30</v>
      </c>
      <c r="B62" s="232">
        <v>29.389144494619341</v>
      </c>
      <c r="C62" s="232">
        <v>41.213058029551007</v>
      </c>
      <c r="D62" s="232">
        <v>39.508064898817032</v>
      </c>
      <c r="E62" s="232">
        <v>55.578870543323752</v>
      </c>
      <c r="F62" s="232">
        <v>52.718645264410497</v>
      </c>
      <c r="G62" s="232">
        <v>59.508614494972043</v>
      </c>
      <c r="H62" s="232">
        <v>62.311582458096673</v>
      </c>
      <c r="I62" s="232">
        <v>64.242350855068949</v>
      </c>
      <c r="J62" s="232">
        <v>53.384136561485803</v>
      </c>
      <c r="K62" s="232">
        <v>39.960004034628341</v>
      </c>
      <c r="L62" s="232">
        <v>31.133743522045702</v>
      </c>
      <c r="M62" s="232">
        <v>33.664468105725398</v>
      </c>
      <c r="N62" s="232">
        <v>51.826338803845658</v>
      </c>
      <c r="O62" s="232">
        <v>33.945485301034203</v>
      </c>
      <c r="P62" s="232">
        <v>50.64160786625466</v>
      </c>
      <c r="Q62" s="232">
        <v>53.816286256716857</v>
      </c>
      <c r="R62" s="232">
        <v>50.058761564090602</v>
      </c>
      <c r="S62" s="232">
        <v>44.033680982935273</v>
      </c>
      <c r="T62" s="232">
        <v>47.320109346370081</v>
      </c>
      <c r="U62" s="232">
        <v>37.796136731962598</v>
      </c>
      <c r="V62" s="232">
        <v>35.785463523102202</v>
      </c>
      <c r="W62" s="232">
        <v>46.715897819203313</v>
      </c>
      <c r="DA62" s="71" t="s">
        <v>1746</v>
      </c>
    </row>
    <row r="63" spans="1:105" ht="12" customHeight="1" x14ac:dyDescent="0.25">
      <c r="A63" s="59" t="s">
        <v>33</v>
      </c>
      <c r="B63" s="297">
        <v>1.250784369577185</v>
      </c>
      <c r="C63" s="297">
        <v>0.82139927749232444</v>
      </c>
      <c r="D63" s="297">
        <v>0.67996770101525539</v>
      </c>
      <c r="E63" s="297">
        <v>0.61025769628304161</v>
      </c>
      <c r="F63" s="297">
        <v>0.45073864164519378</v>
      </c>
      <c r="G63" s="297">
        <v>0.90589375261361271</v>
      </c>
      <c r="H63" s="297">
        <v>0.63845788554828076</v>
      </c>
      <c r="I63" s="297">
        <v>0.4356102760622006</v>
      </c>
      <c r="J63" s="297">
        <v>0.1514178780047791</v>
      </c>
      <c r="K63" s="297">
        <v>0.75096639901405549</v>
      </c>
      <c r="L63" s="297">
        <v>0.43406419259364648</v>
      </c>
      <c r="M63" s="297">
        <v>0.47445905397548849</v>
      </c>
      <c r="N63" s="297">
        <v>0.8560387865028537</v>
      </c>
      <c r="O63" s="297">
        <v>0.56502794317159855</v>
      </c>
      <c r="P63" s="297">
        <v>0.68867356558449488</v>
      </c>
      <c r="Q63" s="297">
        <v>0.47265148266554707</v>
      </c>
      <c r="R63" s="297">
        <v>0.72502597024026627</v>
      </c>
      <c r="S63" s="297">
        <v>0.53393988943299742</v>
      </c>
      <c r="T63" s="297">
        <v>1.06339710419991</v>
      </c>
      <c r="U63" s="297">
        <v>0.72932439626499657</v>
      </c>
      <c r="V63" s="297">
        <v>0.70238853488410213</v>
      </c>
      <c r="W63" s="297">
        <v>0.83560115695471693</v>
      </c>
      <c r="DA63" s="122" t="s">
        <v>1747</v>
      </c>
    </row>
    <row r="64" spans="1:105" ht="12" customHeight="1" x14ac:dyDescent="0.25">
      <c r="A64" s="59" t="s">
        <v>160</v>
      </c>
      <c r="B64" s="297">
        <v>4.1379220895368816</v>
      </c>
      <c r="C64" s="297">
        <v>4.9889974401302331</v>
      </c>
      <c r="D64" s="297">
        <v>5.8788922165596507</v>
      </c>
      <c r="E64" s="297">
        <v>6.6103519997151032</v>
      </c>
      <c r="F64" s="297">
        <v>4.6749169007810449</v>
      </c>
      <c r="G64" s="297">
        <v>6.6325969932346727</v>
      </c>
      <c r="H64" s="297">
        <v>4.1631102333811274</v>
      </c>
      <c r="I64" s="297">
        <v>5.8137185737978099</v>
      </c>
      <c r="J64" s="297">
        <v>9.4780238981701572</v>
      </c>
      <c r="K64" s="297">
        <v>7.4244048297044261</v>
      </c>
      <c r="L64" s="297">
        <v>2.808843564401259</v>
      </c>
      <c r="M64" s="297">
        <v>5.4641499990775619</v>
      </c>
      <c r="N64" s="297">
        <v>9.2232475279730206</v>
      </c>
      <c r="O64" s="297">
        <v>6.9222548153849903</v>
      </c>
      <c r="P64" s="297">
        <v>11.675146529065181</v>
      </c>
      <c r="Q64" s="297">
        <v>12.031481530384291</v>
      </c>
      <c r="R64" s="297">
        <v>9.1543931794875508</v>
      </c>
      <c r="S64" s="297">
        <v>8.1751123537053356</v>
      </c>
      <c r="T64" s="297">
        <v>10.15010806626039</v>
      </c>
      <c r="U64" s="297">
        <v>9.6068573403561768</v>
      </c>
      <c r="V64" s="297">
        <v>7.6818956822315414</v>
      </c>
      <c r="W64" s="297">
        <v>10.55313557388563</v>
      </c>
      <c r="DA64" s="122" t="s">
        <v>1748</v>
      </c>
    </row>
    <row r="65" spans="1:105" ht="12" customHeight="1" x14ac:dyDescent="0.25">
      <c r="A65" s="59" t="s">
        <v>70</v>
      </c>
      <c r="B65" s="297">
        <v>8.1723317144834269</v>
      </c>
      <c r="C65" s="297">
        <v>7.7224947336998033</v>
      </c>
      <c r="D65" s="297">
        <v>6.0057105884663509</v>
      </c>
      <c r="E65" s="297">
        <v>4.3350104374430547</v>
      </c>
      <c r="F65" s="297">
        <v>2.9529571207651348</v>
      </c>
      <c r="G65" s="297">
        <v>3.40290208623408</v>
      </c>
      <c r="H65" s="297">
        <v>4.2946529432715526</v>
      </c>
      <c r="I65" s="297">
        <v>5.6586614296087632</v>
      </c>
      <c r="J65" s="297">
        <v>2.596971085212969</v>
      </c>
      <c r="K65" s="297">
        <v>3.124129947628985</v>
      </c>
      <c r="L65" s="297">
        <v>2.1714310306627849</v>
      </c>
      <c r="M65" s="297">
        <v>0.68720832557361</v>
      </c>
      <c r="N65" s="297">
        <v>1.095344398831976</v>
      </c>
      <c r="O65" s="297">
        <v>2.0913877074951901</v>
      </c>
      <c r="P65" s="297">
        <v>1.6868748682556109</v>
      </c>
      <c r="Q65" s="297">
        <v>1.850784008336972</v>
      </c>
      <c r="R65" s="297">
        <v>1.2873308480071699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1749</v>
      </c>
    </row>
    <row r="66" spans="1:105" ht="12" customHeight="1" x14ac:dyDescent="0.25">
      <c r="A66" s="59" t="s">
        <v>162</v>
      </c>
      <c r="B66" s="297">
        <v>11.809085968903579</v>
      </c>
      <c r="C66" s="297">
        <v>12.381615992695441</v>
      </c>
      <c r="D66" s="297">
        <v>11.518704781208269</v>
      </c>
      <c r="E66" s="297">
        <v>11.954448555837979</v>
      </c>
      <c r="F66" s="297">
        <v>9.9168086781745011</v>
      </c>
      <c r="G66" s="297">
        <v>13.336712608369851</v>
      </c>
      <c r="H66" s="297">
        <v>11.49406942518641</v>
      </c>
      <c r="I66" s="297">
        <v>8.4581639783638529</v>
      </c>
      <c r="J66" s="297">
        <v>4.0582571218586247</v>
      </c>
      <c r="K66" s="297">
        <v>3.799760627314166</v>
      </c>
      <c r="L66" s="297">
        <v>2.31254984168985</v>
      </c>
      <c r="M66" s="297">
        <v>2.8427079831818598</v>
      </c>
      <c r="N66" s="297">
        <v>4.3412913025682984</v>
      </c>
      <c r="O66" s="297">
        <v>3.037200332567215</v>
      </c>
      <c r="P66" s="297">
        <v>4.9472256607563043</v>
      </c>
      <c r="Q66" s="297">
        <v>4.7979386220115323</v>
      </c>
      <c r="R66" s="297">
        <v>5.6052343060445899</v>
      </c>
      <c r="S66" s="297">
        <v>6.0720361240013219</v>
      </c>
      <c r="T66" s="297">
        <v>8.0190096522835059</v>
      </c>
      <c r="U66" s="297">
        <v>7.1039663043871171</v>
      </c>
      <c r="V66" s="297">
        <v>7.1067355699327379</v>
      </c>
      <c r="W66" s="297">
        <v>10.2637411152725</v>
      </c>
      <c r="DA66" s="122" t="s">
        <v>1750</v>
      </c>
    </row>
    <row r="67" spans="1:105" ht="12" customHeight="1" x14ac:dyDescent="0.25">
      <c r="A67" s="60" t="s">
        <v>1508</v>
      </c>
      <c r="B67" s="264">
        <v>14.111069996739809</v>
      </c>
      <c r="C67" s="264">
        <v>17.160759381672541</v>
      </c>
      <c r="D67" s="264">
        <v>15.784326022343491</v>
      </c>
      <c r="E67" s="264">
        <v>18.651741632161059</v>
      </c>
      <c r="F67" s="264">
        <v>16.161208172024882</v>
      </c>
      <c r="G67" s="264">
        <v>19.490853677542269</v>
      </c>
      <c r="H67" s="264">
        <v>19.270985993597641</v>
      </c>
      <c r="I67" s="264">
        <v>19.47871081909577</v>
      </c>
      <c r="J67" s="264">
        <v>15.55560664355883</v>
      </c>
      <c r="K67" s="264">
        <v>11.36558688088031</v>
      </c>
      <c r="L67" s="264">
        <v>7.665327635544144</v>
      </c>
      <c r="M67" s="264">
        <v>8.4313788877545655</v>
      </c>
      <c r="N67" s="264">
        <v>14.942478521354291</v>
      </c>
      <c r="O67" s="264">
        <v>10.93877805635635</v>
      </c>
      <c r="P67" s="264">
        <v>15.62030869943732</v>
      </c>
      <c r="Q67" s="264">
        <v>16.033147377073981</v>
      </c>
      <c r="R67" s="264">
        <v>14.28697674339937</v>
      </c>
      <c r="S67" s="264">
        <v>13.10537462107771</v>
      </c>
      <c r="T67" s="264">
        <v>15.506311059762909</v>
      </c>
      <c r="U67" s="264">
        <v>13.05256813404544</v>
      </c>
      <c r="V67" s="264">
        <v>11.60626499402516</v>
      </c>
      <c r="W67" s="264">
        <v>15.66154553067026</v>
      </c>
      <c r="DA67" s="72" t="s">
        <v>1751</v>
      </c>
    </row>
    <row r="68" spans="1:105" ht="12" customHeight="1" x14ac:dyDescent="0.25">
      <c r="A68" s="147" t="s">
        <v>30</v>
      </c>
      <c r="B68" s="231">
        <v>2.4957748301674938</v>
      </c>
      <c r="C68" s="231">
        <v>3.2192512755191358</v>
      </c>
      <c r="D68" s="231">
        <v>3.3066874768776322</v>
      </c>
      <c r="E68" s="231">
        <v>5.0783116041623266</v>
      </c>
      <c r="F68" s="231">
        <v>5.0759942521657324</v>
      </c>
      <c r="G68" s="231">
        <v>5.5332075459096934</v>
      </c>
      <c r="H68" s="231">
        <v>5.5247628036040197</v>
      </c>
      <c r="I68" s="231">
        <v>5.7220945875233866</v>
      </c>
      <c r="J68" s="231">
        <v>4.5309947911834403</v>
      </c>
      <c r="K68" s="231">
        <v>3.7413587912454251</v>
      </c>
      <c r="L68" s="231">
        <v>3.6226504249753511</v>
      </c>
      <c r="M68" s="231">
        <v>3.6550374115666302</v>
      </c>
      <c r="N68" s="231">
        <v>3.8468851537231128</v>
      </c>
      <c r="O68" s="231">
        <v>2.2491298184201169</v>
      </c>
      <c r="P68" s="231">
        <v>3.7566991955657261</v>
      </c>
      <c r="Q68" s="231">
        <v>3.6808405655698881</v>
      </c>
      <c r="R68" s="231">
        <v>3.3394229204540471</v>
      </c>
      <c r="S68" s="231">
        <v>2.6561624678256011</v>
      </c>
      <c r="T68" s="231">
        <v>3.0337536782016872</v>
      </c>
      <c r="U68" s="231">
        <v>2.398655453696132</v>
      </c>
      <c r="V68" s="231">
        <v>2.2196171013275752</v>
      </c>
      <c r="W68" s="231">
        <v>3.090628309487728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0.10621868044267779</v>
      </c>
      <c r="C70" s="231">
        <v>6.4161476925144123E-2</v>
      </c>
      <c r="D70" s="231">
        <v>5.691092913274378E-2</v>
      </c>
      <c r="E70" s="231">
        <v>5.5760016536280758E-2</v>
      </c>
      <c r="F70" s="231">
        <v>4.339919477719488E-2</v>
      </c>
      <c r="G70" s="231">
        <v>8.4231471196117375E-2</v>
      </c>
      <c r="H70" s="231">
        <v>5.6607908812408562E-2</v>
      </c>
      <c r="I70" s="231">
        <v>3.8799999840423191E-2</v>
      </c>
      <c r="J70" s="231">
        <v>1.2851638346562191E-2</v>
      </c>
      <c r="K70" s="231">
        <v>7.031117255259528E-2</v>
      </c>
      <c r="L70" s="231">
        <v>5.0506706032716543E-2</v>
      </c>
      <c r="M70" s="231">
        <v>5.1513233094628547E-2</v>
      </c>
      <c r="N70" s="231">
        <v>6.3540720313521787E-2</v>
      </c>
      <c r="O70" s="231">
        <v>3.743711966283516E-2</v>
      </c>
      <c r="P70" s="231">
        <v>5.1087229233940032E-2</v>
      </c>
      <c r="Q70" s="231">
        <v>3.2327662716692157E-2</v>
      </c>
      <c r="R70" s="231">
        <v>4.8366525005716303E-2</v>
      </c>
      <c r="S70" s="231">
        <v>3.2207870492055771E-2</v>
      </c>
      <c r="T70" s="231">
        <v>6.8175769684753987E-2</v>
      </c>
      <c r="U70" s="231">
        <v>4.6285099268764188E-2</v>
      </c>
      <c r="V70" s="231">
        <v>4.3566114570479153E-2</v>
      </c>
      <c r="W70" s="231">
        <v>5.5281664522850202E-2</v>
      </c>
      <c r="DA70" s="73" t="s">
        <v>1754</v>
      </c>
    </row>
    <row r="71" spans="1:105" ht="12" customHeight="1" x14ac:dyDescent="0.25">
      <c r="A71" s="147" t="s">
        <v>160</v>
      </c>
      <c r="B71" s="231">
        <v>0.35139919782799373</v>
      </c>
      <c r="C71" s="231">
        <v>0.38970261224451852</v>
      </c>
      <c r="D71" s="231">
        <v>0.49204280999835182</v>
      </c>
      <c r="E71" s="231">
        <v>0.60399621186226637</v>
      </c>
      <c r="F71" s="231">
        <v>0.4501225552876007</v>
      </c>
      <c r="G71" s="231">
        <v>0.61670963176339499</v>
      </c>
      <c r="H71" s="231">
        <v>0.36911591163897162</v>
      </c>
      <c r="I71" s="231">
        <v>0.51783048318954472</v>
      </c>
      <c r="J71" s="231">
        <v>0.8044501546608116</v>
      </c>
      <c r="K71" s="231">
        <v>0.69512911598578586</v>
      </c>
      <c r="L71" s="231">
        <v>0.3268305440064504</v>
      </c>
      <c r="M71" s="231">
        <v>0.5932567419843956</v>
      </c>
      <c r="N71" s="231">
        <v>0.68460892286375519</v>
      </c>
      <c r="O71" s="231">
        <v>0.45864861197050838</v>
      </c>
      <c r="P71" s="231">
        <v>0.86608651308398799</v>
      </c>
      <c r="Q71" s="231">
        <v>0.82291009583397212</v>
      </c>
      <c r="R71" s="231">
        <v>0.61069010601249962</v>
      </c>
      <c r="S71" s="231">
        <v>0.49313221423811199</v>
      </c>
      <c r="T71" s="231">
        <v>0.65073661294327001</v>
      </c>
      <c r="U71" s="231">
        <v>0.6096797912374764</v>
      </c>
      <c r="V71" s="231">
        <v>0.47647467290420797</v>
      </c>
      <c r="W71" s="231">
        <v>0.6981738782960023</v>
      </c>
      <c r="DA71" s="73" t="s">
        <v>1755</v>
      </c>
    </row>
    <row r="72" spans="1:105" ht="12" customHeight="1" x14ac:dyDescent="0.25">
      <c r="A72" s="147" t="s">
        <v>70</v>
      </c>
      <c r="B72" s="231">
        <v>0.69400794570667146</v>
      </c>
      <c r="C72" s="231">
        <v>0.6032226728680764</v>
      </c>
      <c r="D72" s="231">
        <v>0.5026570661836619</v>
      </c>
      <c r="E72" s="231">
        <v>0.39609537929475441</v>
      </c>
      <c r="F72" s="231">
        <v>0.28432432769691562</v>
      </c>
      <c r="G72" s="231">
        <v>0.31640735818396731</v>
      </c>
      <c r="H72" s="231">
        <v>0.3807789483011621</v>
      </c>
      <c r="I72" s="231">
        <v>0.50401947481716081</v>
      </c>
      <c r="J72" s="231">
        <v>0.22041870896237781</v>
      </c>
      <c r="K72" s="231">
        <v>0.29250475136153292</v>
      </c>
      <c r="L72" s="231">
        <v>0.2526626950743997</v>
      </c>
      <c r="M72" s="231">
        <v>7.4611965696984264E-2</v>
      </c>
      <c r="N72" s="231">
        <v>8.1303526417880606E-2</v>
      </c>
      <c r="O72" s="231">
        <v>0.13856930938210549</v>
      </c>
      <c r="P72" s="231">
        <v>0.12513586609122351</v>
      </c>
      <c r="Q72" s="231">
        <v>0.12658697449871881</v>
      </c>
      <c r="R72" s="231">
        <v>8.5877916387098796E-2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1756</v>
      </c>
    </row>
    <row r="73" spans="1:105" ht="12" customHeight="1" x14ac:dyDescent="0.25">
      <c r="A73" s="147" t="s">
        <v>34</v>
      </c>
      <c r="B73" s="231">
        <v>9.4608222017443904</v>
      </c>
      <c r="C73" s="231">
        <v>11.91726348242794</v>
      </c>
      <c r="D73" s="231">
        <v>10.46195225461619</v>
      </c>
      <c r="E73" s="231">
        <v>11.42528535589075</v>
      </c>
      <c r="F73" s="231">
        <v>9.3525317760761588</v>
      </c>
      <c r="G73" s="231">
        <v>11.70022848943807</v>
      </c>
      <c r="H73" s="231">
        <v>11.92061603137879</v>
      </c>
      <c r="I73" s="231">
        <v>11.942593869434379</v>
      </c>
      <c r="J73" s="231">
        <v>9.6424455456253035</v>
      </c>
      <c r="K73" s="231">
        <v>5.8115590796986423</v>
      </c>
      <c r="L73" s="231">
        <v>2.9454701718363059</v>
      </c>
      <c r="M73" s="231">
        <v>3.188291399452079</v>
      </c>
      <c r="N73" s="231">
        <v>7.7288338750332901</v>
      </c>
      <c r="O73" s="231">
        <v>4.7877029184022897</v>
      </c>
      <c r="P73" s="231">
        <v>7.0756994362652756</v>
      </c>
      <c r="Q73" s="231">
        <v>7.5898675938840894</v>
      </c>
      <c r="R73" s="231">
        <v>7.047565307866396</v>
      </c>
      <c r="S73" s="231">
        <v>6.0970303749009016</v>
      </c>
      <c r="T73" s="231">
        <v>7.2180590315421513</v>
      </c>
      <c r="U73" s="231">
        <v>5.899673487133783</v>
      </c>
      <c r="V73" s="231">
        <v>5.4338814793417294</v>
      </c>
      <c r="W73" s="231">
        <v>7.3130721184257812</v>
      </c>
      <c r="DA73" s="73" t="s">
        <v>1757</v>
      </c>
    </row>
    <row r="74" spans="1:105" ht="12" customHeight="1" x14ac:dyDescent="0.25">
      <c r="A74" s="147" t="s">
        <v>162</v>
      </c>
      <c r="B74" s="231">
        <v>1.002847140850583</v>
      </c>
      <c r="C74" s="231">
        <v>0.96715786168773121</v>
      </c>
      <c r="D74" s="231">
        <v>0.9640754855349134</v>
      </c>
      <c r="E74" s="231">
        <v>1.092293064414676</v>
      </c>
      <c r="F74" s="231">
        <v>0.95483606602127857</v>
      </c>
      <c r="G74" s="231">
        <v>1.2400691810510229</v>
      </c>
      <c r="H74" s="231">
        <v>1.019104389862286</v>
      </c>
      <c r="I74" s="231">
        <v>0.75337240429087204</v>
      </c>
      <c r="J74" s="231">
        <v>0.34444580478033959</v>
      </c>
      <c r="K74" s="231">
        <v>0.35576242222875198</v>
      </c>
      <c r="L74" s="231">
        <v>0.26908295370398649</v>
      </c>
      <c r="M74" s="231">
        <v>0.30864007701110052</v>
      </c>
      <c r="N74" s="231">
        <v>0.32223864246027051</v>
      </c>
      <c r="O74" s="231">
        <v>0.2012361223271216</v>
      </c>
      <c r="P74" s="231">
        <v>0.36699543010421898</v>
      </c>
      <c r="Q74" s="231">
        <v>0.32816175807393833</v>
      </c>
      <c r="R74" s="231">
        <v>0.37392550936673757</v>
      </c>
      <c r="S74" s="231">
        <v>0.36627222834502271</v>
      </c>
      <c r="T74" s="231">
        <v>0.51410912536312825</v>
      </c>
      <c r="U74" s="231">
        <v>0.45083886852599231</v>
      </c>
      <c r="V74" s="231">
        <v>0.44079998559896338</v>
      </c>
      <c r="W74" s="231">
        <v>0.67902813245461735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0.39896154780757792</v>
      </c>
      <c r="L76" s="231">
        <v>0.19812413991493391</v>
      </c>
      <c r="M76" s="231">
        <v>0.56002805894874708</v>
      </c>
      <c r="N76" s="231">
        <v>2.2150676805424592</v>
      </c>
      <c r="O76" s="231">
        <v>3.066054156191373</v>
      </c>
      <c r="P76" s="231">
        <v>3.3786050290929461</v>
      </c>
      <c r="Q76" s="231">
        <v>3.4524527264966842</v>
      </c>
      <c r="R76" s="231">
        <v>2.7811284583068741</v>
      </c>
      <c r="S76" s="231">
        <v>3.4605694652760208</v>
      </c>
      <c r="T76" s="231">
        <v>4.0214768420279254</v>
      </c>
      <c r="U76" s="231">
        <v>3.6474354341832891</v>
      </c>
      <c r="V76" s="231">
        <v>2.9919256402822092</v>
      </c>
      <c r="W76" s="231">
        <v>3.8253614274832759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343.28379986154999</v>
      </c>
      <c r="C79" s="263">
        <f t="shared" si="4"/>
        <v>417.47441479713029</v>
      </c>
      <c r="D79" s="263">
        <f t="shared" si="4"/>
        <v>383.9895497971097</v>
      </c>
      <c r="E79" s="263">
        <f t="shared" si="4"/>
        <v>453.74594151991408</v>
      </c>
      <c r="F79" s="263">
        <f t="shared" si="4"/>
        <v>393.15806334516122</v>
      </c>
      <c r="G79" s="263">
        <f t="shared" si="4"/>
        <v>474.15924621719148</v>
      </c>
      <c r="H79" s="263">
        <f t="shared" si="4"/>
        <v>468.8104658604426</v>
      </c>
      <c r="I79" s="263">
        <f t="shared" si="4"/>
        <v>473.86384362974349</v>
      </c>
      <c r="J79" s="263">
        <f t="shared" si="4"/>
        <v>378.42543187626359</v>
      </c>
      <c r="K79" s="263">
        <f t="shared" si="4"/>
        <v>276.49369275516301</v>
      </c>
      <c r="L79" s="263">
        <f t="shared" si="4"/>
        <v>186.47648962986469</v>
      </c>
      <c r="M79" s="263">
        <f t="shared" si="4"/>
        <v>205.11242473671669</v>
      </c>
      <c r="N79" s="263">
        <f t="shared" si="4"/>
        <v>363.50969893461013</v>
      </c>
      <c r="O79" s="263">
        <f t="shared" si="4"/>
        <v>266.11059954317568</v>
      </c>
      <c r="P79" s="263">
        <f t="shared" si="4"/>
        <v>379.99945621360672</v>
      </c>
      <c r="Q79" s="263">
        <f t="shared" si="4"/>
        <v>390.04269390016611</v>
      </c>
      <c r="R79" s="263">
        <f t="shared" si="4"/>
        <v>347.56313065847252</v>
      </c>
      <c r="S79" s="263">
        <f t="shared" si="4"/>
        <v>318.81797762835038</v>
      </c>
      <c r="T79" s="263">
        <f t="shared" si="4"/>
        <v>377.2262049341702</v>
      </c>
      <c r="U79" s="263">
        <f t="shared" si="4"/>
        <v>317.53333999775481</v>
      </c>
      <c r="V79" s="263">
        <f t="shared" si="4"/>
        <v>282.34873402722542</v>
      </c>
      <c r="W79" s="263">
        <f t="shared" si="4"/>
        <v>381.00263571191272</v>
      </c>
      <c r="DA79" s="70"/>
    </row>
    <row r="80" spans="1:105" ht="12" customHeight="1" x14ac:dyDescent="0.25">
      <c r="A80" s="60" t="s">
        <v>1523</v>
      </c>
      <c r="B80" s="264">
        <v>343.28379986154999</v>
      </c>
      <c r="C80" s="264">
        <v>417.47441479713029</v>
      </c>
      <c r="D80" s="264">
        <v>383.9895497971097</v>
      </c>
      <c r="E80" s="264">
        <v>453.74594151991408</v>
      </c>
      <c r="F80" s="264">
        <v>393.15806334516122</v>
      </c>
      <c r="G80" s="264">
        <v>474.15924621719148</v>
      </c>
      <c r="H80" s="264">
        <v>468.8104658604426</v>
      </c>
      <c r="I80" s="264">
        <v>473.86384362974349</v>
      </c>
      <c r="J80" s="264">
        <v>378.42543187626359</v>
      </c>
      <c r="K80" s="264">
        <v>276.49369275516301</v>
      </c>
      <c r="L80" s="264">
        <v>186.47648962986469</v>
      </c>
      <c r="M80" s="264">
        <v>205.11242473671669</v>
      </c>
      <c r="N80" s="264">
        <v>363.50969893461013</v>
      </c>
      <c r="O80" s="264">
        <v>266.11059954317568</v>
      </c>
      <c r="P80" s="264">
        <v>379.99945621360672</v>
      </c>
      <c r="Q80" s="264">
        <v>390.04269390016611</v>
      </c>
      <c r="R80" s="264">
        <v>347.56313065847252</v>
      </c>
      <c r="S80" s="264">
        <v>318.81797762835038</v>
      </c>
      <c r="T80" s="264">
        <v>377.2262049341702</v>
      </c>
      <c r="U80" s="264">
        <v>317.53333999775481</v>
      </c>
      <c r="V80" s="264">
        <v>282.34873402722542</v>
      </c>
      <c r="W80" s="264">
        <v>381.00263571191272</v>
      </c>
      <c r="DA80" s="72" t="s">
        <v>1763</v>
      </c>
    </row>
    <row r="81" spans="1:105" ht="12" customHeight="1" x14ac:dyDescent="0.25">
      <c r="A81" s="59" t="s">
        <v>30</v>
      </c>
      <c r="B81" s="232">
        <v>60.715386394983199</v>
      </c>
      <c r="C81" s="232">
        <v>78.315592710168318</v>
      </c>
      <c r="D81" s="232">
        <v>80.442676726811882</v>
      </c>
      <c r="E81" s="232">
        <v>123.5414539620748</v>
      </c>
      <c r="F81" s="232">
        <v>123.4850791160007</v>
      </c>
      <c r="G81" s="232">
        <v>134.60783003849659</v>
      </c>
      <c r="H81" s="232">
        <v>134.40239251829351</v>
      </c>
      <c r="I81" s="232">
        <v>139.20293596630609</v>
      </c>
      <c r="J81" s="232">
        <v>110.2267304626582</v>
      </c>
      <c r="K81" s="232">
        <v>91.017042846565033</v>
      </c>
      <c r="L81" s="232">
        <v>88.12919245265708</v>
      </c>
      <c r="M81" s="232">
        <v>88.917079397140199</v>
      </c>
      <c r="N81" s="232">
        <v>93.584211084358316</v>
      </c>
      <c r="O81" s="232">
        <v>54.715186773756898</v>
      </c>
      <c r="P81" s="232">
        <v>91.390232993570308</v>
      </c>
      <c r="Q81" s="232">
        <v>89.544799673256662</v>
      </c>
      <c r="R81" s="232">
        <v>81.239040678210458</v>
      </c>
      <c r="S81" s="232">
        <v>64.617179647997546</v>
      </c>
      <c r="T81" s="232">
        <v>73.802942706516262</v>
      </c>
      <c r="U81" s="232">
        <v>58.352737169731263</v>
      </c>
      <c r="V81" s="232">
        <v>53.997222957398009</v>
      </c>
      <c r="W81" s="232">
        <v>75.186547177906988</v>
      </c>
      <c r="DA81" s="71" t="s">
        <v>1764</v>
      </c>
    </row>
    <row r="82" spans="1:105" ht="12" customHeight="1" x14ac:dyDescent="0.25">
      <c r="A82" s="59" t="s">
        <v>33</v>
      </c>
      <c r="B82" s="297">
        <v>2.5840104433658468</v>
      </c>
      <c r="C82" s="297">
        <v>1.560873527569588</v>
      </c>
      <c r="D82" s="297">
        <v>1.3844874988823219</v>
      </c>
      <c r="E82" s="297">
        <v>1.3564889382123211</v>
      </c>
      <c r="F82" s="297">
        <v>1.0557838985625509</v>
      </c>
      <c r="G82" s="297">
        <v>2.0491216829632619</v>
      </c>
      <c r="H82" s="297">
        <v>1.377115841947449</v>
      </c>
      <c r="I82" s="297">
        <v>0.94389804479215889</v>
      </c>
      <c r="J82" s="297">
        <v>0.31264526694811662</v>
      </c>
      <c r="K82" s="297">
        <v>1.7104788291853501</v>
      </c>
      <c r="L82" s="297">
        <v>1.228690238898041</v>
      </c>
      <c r="M82" s="297">
        <v>1.2531762937866111</v>
      </c>
      <c r="N82" s="297">
        <v>1.545772214311548</v>
      </c>
      <c r="O82" s="297">
        <v>0.91074289169416633</v>
      </c>
      <c r="P82" s="297">
        <v>1.242812783146622</v>
      </c>
      <c r="Q82" s="297">
        <v>0.78644375661042043</v>
      </c>
      <c r="R82" s="297">
        <v>1.1766254787125989</v>
      </c>
      <c r="S82" s="297">
        <v>0.78352953890215638</v>
      </c>
      <c r="T82" s="297">
        <v>1.658530308564506</v>
      </c>
      <c r="U82" s="297">
        <v>1.125990074290707</v>
      </c>
      <c r="V82" s="297">
        <v>1.0598446013245639</v>
      </c>
      <c r="W82" s="297">
        <v>1.344851939963442</v>
      </c>
      <c r="DA82" s="122" t="s">
        <v>1765</v>
      </c>
    </row>
    <row r="83" spans="1:105" ht="12" customHeight="1" x14ac:dyDescent="0.25">
      <c r="A83" s="59" t="s">
        <v>160</v>
      </c>
      <c r="B83" s="297">
        <v>8.548582915864225</v>
      </c>
      <c r="C83" s="297">
        <v>9.4804003933208811</v>
      </c>
      <c r="D83" s="297">
        <v>11.970057943856389</v>
      </c>
      <c r="E83" s="297">
        <v>14.69357849957264</v>
      </c>
      <c r="F83" s="297">
        <v>10.95025261856245</v>
      </c>
      <c r="G83" s="297">
        <v>15.00286128917706</v>
      </c>
      <c r="H83" s="297">
        <v>8.9795821837792218</v>
      </c>
      <c r="I83" s="297">
        <v>12.597401614088749</v>
      </c>
      <c r="J83" s="297">
        <v>19.570075547423201</v>
      </c>
      <c r="K83" s="297">
        <v>16.91059319988722</v>
      </c>
      <c r="L83" s="297">
        <v>7.9508946581140396</v>
      </c>
      <c r="M83" s="297">
        <v>14.432316523760321</v>
      </c>
      <c r="N83" s="297">
        <v>16.654665628764519</v>
      </c>
      <c r="O83" s="297">
        <v>11.157668295518191</v>
      </c>
      <c r="P83" s="297">
        <v>21.069519837191791</v>
      </c>
      <c r="Q83" s="297">
        <v>20.01915550752598</v>
      </c>
      <c r="R83" s="297">
        <v>14.85642266520246</v>
      </c>
      <c r="S83" s="297">
        <v>11.996560174168939</v>
      </c>
      <c r="T83" s="297">
        <v>15.830644823660529</v>
      </c>
      <c r="U83" s="297">
        <v>14.831844465597021</v>
      </c>
      <c r="V83" s="297">
        <v>11.59132768033435</v>
      </c>
      <c r="W83" s="297">
        <v>16.984663952549319</v>
      </c>
      <c r="DA83" s="122" t="s">
        <v>1766</v>
      </c>
    </row>
    <row r="84" spans="1:105" ht="12" customHeight="1" x14ac:dyDescent="0.25">
      <c r="A84" s="59" t="s">
        <v>70</v>
      </c>
      <c r="B84" s="297">
        <v>16.88331818858083</v>
      </c>
      <c r="C84" s="297">
        <v>14.67476040815024</v>
      </c>
      <c r="D84" s="297">
        <v>12.22827381245027</v>
      </c>
      <c r="E84" s="297">
        <v>9.6359189588968199</v>
      </c>
      <c r="F84" s="297">
        <v>6.9168344872095382</v>
      </c>
      <c r="G84" s="297">
        <v>7.697327009691084</v>
      </c>
      <c r="H84" s="297">
        <v>9.2633120174662711</v>
      </c>
      <c r="I84" s="297">
        <v>12.261417494168221</v>
      </c>
      <c r="J84" s="297">
        <v>5.3621852907443488</v>
      </c>
      <c r="K84" s="297">
        <v>7.1158418566518291</v>
      </c>
      <c r="L84" s="297">
        <v>6.1465934240592066</v>
      </c>
      <c r="M84" s="297">
        <v>1.815105382194119</v>
      </c>
      <c r="N84" s="297">
        <v>1.9778927818600771</v>
      </c>
      <c r="O84" s="297">
        <v>3.3710129054614599</v>
      </c>
      <c r="P84" s="297">
        <v>3.044213912955291</v>
      </c>
      <c r="Q84" s="297">
        <v>3.0795154179617228</v>
      </c>
      <c r="R84" s="297">
        <v>2.0891751985049241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1767</v>
      </c>
    </row>
    <row r="85" spans="1:105" ht="12" customHeight="1" x14ac:dyDescent="0.25">
      <c r="A85" s="59" t="s">
        <v>34</v>
      </c>
      <c r="B85" s="297">
        <v>230.1559694608334</v>
      </c>
      <c r="C85" s="297">
        <v>289.91447800516391</v>
      </c>
      <c r="D85" s="297">
        <v>254.51072985709169</v>
      </c>
      <c r="E85" s="297">
        <v>277.94599363328621</v>
      </c>
      <c r="F85" s="297">
        <v>227.52155911345329</v>
      </c>
      <c r="G85" s="297">
        <v>284.63460928410302</v>
      </c>
      <c r="H85" s="297">
        <v>289.99603636631832</v>
      </c>
      <c r="I85" s="297">
        <v>290.53069715123451</v>
      </c>
      <c r="J85" s="297">
        <v>234.57436945781481</v>
      </c>
      <c r="K85" s="297">
        <v>141.37936275985919</v>
      </c>
      <c r="L85" s="297">
        <v>71.655246072794611</v>
      </c>
      <c r="M85" s="297">
        <v>77.562423467722653</v>
      </c>
      <c r="N85" s="297">
        <v>188.02142301987601</v>
      </c>
      <c r="O85" s="297">
        <v>116.47173820391301</v>
      </c>
      <c r="P85" s="297">
        <v>172.13244564165259</v>
      </c>
      <c r="Q85" s="297">
        <v>184.6407528753337</v>
      </c>
      <c r="R85" s="297">
        <v>171.4480191236926</v>
      </c>
      <c r="S85" s="297">
        <v>148.3240998344447</v>
      </c>
      <c r="T85" s="297">
        <v>175.59566585278401</v>
      </c>
      <c r="U85" s="297">
        <v>143.52294567836731</v>
      </c>
      <c r="V85" s="297">
        <v>132.1914980690124</v>
      </c>
      <c r="W85" s="297">
        <v>177.90707480402031</v>
      </c>
      <c r="DA85" s="122" t="s">
        <v>1768</v>
      </c>
    </row>
    <row r="86" spans="1:105" ht="12" customHeight="1" x14ac:dyDescent="0.25">
      <c r="A86" s="59" t="s">
        <v>162</v>
      </c>
      <c r="B86" s="297">
        <v>24.396532457922511</v>
      </c>
      <c r="C86" s="297">
        <v>23.528309752757419</v>
      </c>
      <c r="D86" s="297">
        <v>23.45332395801708</v>
      </c>
      <c r="E86" s="297">
        <v>26.572507527871249</v>
      </c>
      <c r="F86" s="297">
        <v>23.228554111372681</v>
      </c>
      <c r="G86" s="297">
        <v>30.167496912760519</v>
      </c>
      <c r="H86" s="297">
        <v>24.792026932637899</v>
      </c>
      <c r="I86" s="297">
        <v>18.327493359153731</v>
      </c>
      <c r="J86" s="297">
        <v>8.3794258506749077</v>
      </c>
      <c r="K86" s="297">
        <v>8.6547282508591632</v>
      </c>
      <c r="L86" s="297">
        <v>6.5460534776466597</v>
      </c>
      <c r="M86" s="297">
        <v>7.5083702689031169</v>
      </c>
      <c r="N86" s="297">
        <v>7.8391862326206549</v>
      </c>
      <c r="O86" s="297">
        <v>4.8955253398798497</v>
      </c>
      <c r="P86" s="297">
        <v>8.9279966584466752</v>
      </c>
      <c r="Q86" s="297">
        <v>7.9832794612240807</v>
      </c>
      <c r="R86" s="297">
        <v>9.0965865629067064</v>
      </c>
      <c r="S86" s="297">
        <v>8.9104031344955619</v>
      </c>
      <c r="T86" s="297">
        <v>12.506871140099751</v>
      </c>
      <c r="U86" s="297">
        <v>10.9676785636129</v>
      </c>
      <c r="V86" s="297">
        <v>10.723459955218789</v>
      </c>
      <c r="W86" s="297">
        <v>16.518900237598391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9.7056450121552107</v>
      </c>
      <c r="L87" s="297">
        <v>4.8198193056949936</v>
      </c>
      <c r="M87" s="297">
        <v>13.623953403209731</v>
      </c>
      <c r="N87" s="297">
        <v>53.886547972818903</v>
      </c>
      <c r="O87" s="297">
        <v>74.588725132952121</v>
      </c>
      <c r="P87" s="297">
        <v>82.192234386643335</v>
      </c>
      <c r="Q87" s="297">
        <v>83.988747208253557</v>
      </c>
      <c r="R87" s="297">
        <v>67.65726095124279</v>
      </c>
      <c r="S87" s="297">
        <v>84.186205298341505</v>
      </c>
      <c r="T87" s="297">
        <v>97.831550102545165</v>
      </c>
      <c r="U87" s="297">
        <v>88.732144046155639</v>
      </c>
      <c r="V87" s="297">
        <v>72.785380763937255</v>
      </c>
      <c r="W87" s="297">
        <v>93.060597599874171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29.174405658173931</v>
      </c>
      <c r="C89" s="263">
        <f t="shared" si="5"/>
        <v>35.763933206440882</v>
      </c>
      <c r="D89" s="263">
        <f t="shared" si="5"/>
        <v>33.879918434075051</v>
      </c>
      <c r="E89" s="263">
        <f t="shared" si="5"/>
        <v>42.136662042313972</v>
      </c>
      <c r="F89" s="263">
        <f t="shared" si="5"/>
        <v>37.674733725306723</v>
      </c>
      <c r="G89" s="263">
        <f t="shared" si="5"/>
        <v>44.63952527128599</v>
      </c>
      <c r="H89" s="263">
        <f t="shared" si="5"/>
        <v>44.168100329492127</v>
      </c>
      <c r="I89" s="263">
        <f t="shared" si="5"/>
        <v>45.077352414129649</v>
      </c>
      <c r="J89" s="263">
        <f t="shared" si="5"/>
        <v>37.117844603188033</v>
      </c>
      <c r="K89" s="263">
        <f t="shared" si="5"/>
        <v>29.334236865950601</v>
      </c>
      <c r="L89" s="263">
        <f t="shared" si="5"/>
        <v>20.703999062348359</v>
      </c>
      <c r="M89" s="263">
        <f t="shared" si="5"/>
        <v>22.980209195492549</v>
      </c>
      <c r="N89" s="263">
        <f t="shared" si="5"/>
        <v>35.87831766184874</v>
      </c>
      <c r="O89" s="263">
        <f t="shared" si="5"/>
        <v>24.806757370114632</v>
      </c>
      <c r="P89" s="263">
        <f t="shared" si="5"/>
        <v>37.102245968119583</v>
      </c>
      <c r="Q89" s="263">
        <f t="shared" si="5"/>
        <v>38.876182960553983</v>
      </c>
      <c r="R89" s="263">
        <f t="shared" si="5"/>
        <v>35.605794944198259</v>
      </c>
      <c r="S89" s="263">
        <f t="shared" si="5"/>
        <v>31.335077739658669</v>
      </c>
      <c r="T89" s="263">
        <f t="shared" si="5"/>
        <v>35.457618471725141</v>
      </c>
      <c r="U89" s="263">
        <f t="shared" si="5"/>
        <v>29.428548246253769</v>
      </c>
      <c r="V89" s="263">
        <f t="shared" si="5"/>
        <v>27.31886239621598</v>
      </c>
      <c r="W89" s="263">
        <f t="shared" si="5"/>
        <v>36.425006679111299</v>
      </c>
      <c r="DA89" s="70"/>
    </row>
    <row r="90" spans="1:105" ht="12" customHeight="1" x14ac:dyDescent="0.25">
      <c r="A90" s="60" t="s">
        <v>1535</v>
      </c>
      <c r="B90" s="264">
        <v>29.174405658173931</v>
      </c>
      <c r="C90" s="264">
        <v>35.763933206440882</v>
      </c>
      <c r="D90" s="264">
        <v>33.879918434075051</v>
      </c>
      <c r="E90" s="264">
        <v>42.136662042313972</v>
      </c>
      <c r="F90" s="264">
        <v>37.674733725306723</v>
      </c>
      <c r="G90" s="264">
        <v>44.63952527128599</v>
      </c>
      <c r="H90" s="264">
        <v>44.168100329492127</v>
      </c>
      <c r="I90" s="264">
        <v>45.077352414129649</v>
      </c>
      <c r="J90" s="264">
        <v>37.117844603188033</v>
      </c>
      <c r="K90" s="264">
        <v>29.334236865950601</v>
      </c>
      <c r="L90" s="264">
        <v>20.703999062348359</v>
      </c>
      <c r="M90" s="264">
        <v>22.980209195492549</v>
      </c>
      <c r="N90" s="264">
        <v>35.87831766184874</v>
      </c>
      <c r="O90" s="264">
        <v>24.806757370114632</v>
      </c>
      <c r="P90" s="264">
        <v>37.102245968119583</v>
      </c>
      <c r="Q90" s="264">
        <v>38.876182960553983</v>
      </c>
      <c r="R90" s="264">
        <v>35.605794944198259</v>
      </c>
      <c r="S90" s="264">
        <v>31.335077739658669</v>
      </c>
      <c r="T90" s="264">
        <v>35.457618471725141</v>
      </c>
      <c r="U90" s="264">
        <v>29.428548246253769</v>
      </c>
      <c r="V90" s="264">
        <v>27.31886239621598</v>
      </c>
      <c r="W90" s="264">
        <v>36.425006679111299</v>
      </c>
      <c r="DA90" s="72" t="s">
        <v>1772</v>
      </c>
    </row>
    <row r="91" spans="1:105" ht="12" customHeight="1" x14ac:dyDescent="0.25">
      <c r="A91" s="59" t="s">
        <v>30</v>
      </c>
      <c r="B91" s="232">
        <v>15.657820945612279</v>
      </c>
      <c r="C91" s="232">
        <v>21.95731431944143</v>
      </c>
      <c r="D91" s="232">
        <v>21.04893547365981</v>
      </c>
      <c r="E91" s="232">
        <v>29.61106960721688</v>
      </c>
      <c r="F91" s="232">
        <v>28.08721118767232</v>
      </c>
      <c r="G91" s="232">
        <v>31.704741546809299</v>
      </c>
      <c r="H91" s="232">
        <v>33.198094661968163</v>
      </c>
      <c r="I91" s="232">
        <v>34.226761074928007</v>
      </c>
      <c r="J91" s="232">
        <v>28.441768754748679</v>
      </c>
      <c r="K91" s="232">
        <v>21.2897176464156</v>
      </c>
      <c r="L91" s="232">
        <v>16.58730084926626</v>
      </c>
      <c r="M91" s="232">
        <v>17.935609317420909</v>
      </c>
      <c r="N91" s="232">
        <v>27.61181202147014</v>
      </c>
      <c r="O91" s="232">
        <v>18.085328439989748</v>
      </c>
      <c r="P91" s="232">
        <v>26.980616210618159</v>
      </c>
      <c r="Q91" s="232">
        <v>28.67200759517727</v>
      </c>
      <c r="R91" s="232">
        <v>26.67008988550625</v>
      </c>
      <c r="S91" s="232">
        <v>23.460073583742592</v>
      </c>
      <c r="T91" s="232">
        <v>25.21100263425188</v>
      </c>
      <c r="U91" s="232">
        <v>20.1368618094106</v>
      </c>
      <c r="V91" s="232">
        <v>19.065624057313389</v>
      </c>
      <c r="W91" s="232">
        <v>24.88909343722219</v>
      </c>
      <c r="DA91" s="71" t="s">
        <v>1773</v>
      </c>
    </row>
    <row r="92" spans="1:105" ht="12" customHeight="1" x14ac:dyDescent="0.25">
      <c r="A92" s="59" t="s">
        <v>33</v>
      </c>
      <c r="B92" s="297">
        <v>0.66638747187743785</v>
      </c>
      <c r="C92" s="297">
        <v>0.43762154472325021</v>
      </c>
      <c r="D92" s="297">
        <v>0.36227024278456788</v>
      </c>
      <c r="E92" s="297">
        <v>0.32513044878972658</v>
      </c>
      <c r="F92" s="297">
        <v>0.24014257868040609</v>
      </c>
      <c r="G92" s="297">
        <v>0.482638144732986</v>
      </c>
      <c r="H92" s="297">
        <v>0.34015482332462788</v>
      </c>
      <c r="I92" s="297">
        <v>0.23208255367553929</v>
      </c>
      <c r="J92" s="297">
        <v>8.0671760356871319E-2</v>
      </c>
      <c r="K92" s="297">
        <v>0.40009662118902761</v>
      </c>
      <c r="L92" s="297">
        <v>0.23125883803039629</v>
      </c>
      <c r="M92" s="297">
        <v>0.25278023708832081</v>
      </c>
      <c r="N92" s="297">
        <v>0.45607663210526239</v>
      </c>
      <c r="O92" s="297">
        <v>0.30103313708462109</v>
      </c>
      <c r="P92" s="297">
        <v>0.36690851555316989</v>
      </c>
      <c r="Q92" s="297">
        <v>0.25181720708509392</v>
      </c>
      <c r="R92" s="297">
        <v>0.38627619204837121</v>
      </c>
      <c r="S92" s="297">
        <v>0.28447017864002572</v>
      </c>
      <c r="T92" s="297">
        <v>0.56655209731243583</v>
      </c>
      <c r="U92" s="297">
        <v>0.38856628882391719</v>
      </c>
      <c r="V92" s="297">
        <v>0.3742155174159541</v>
      </c>
      <c r="W92" s="297">
        <v>0.44518796047087489</v>
      </c>
      <c r="DA92" s="122" t="s">
        <v>1774</v>
      </c>
    </row>
    <row r="93" spans="1:105" ht="12" customHeight="1" x14ac:dyDescent="0.25">
      <c r="A93" s="59" t="s">
        <v>160</v>
      </c>
      <c r="B93" s="297">
        <v>2.2045841850457539</v>
      </c>
      <c r="C93" s="297">
        <v>2.6580164192931561</v>
      </c>
      <c r="D93" s="297">
        <v>3.132130698880931</v>
      </c>
      <c r="E93" s="297">
        <v>3.5218346698713519</v>
      </c>
      <c r="F93" s="297">
        <v>2.490681951679397</v>
      </c>
      <c r="G93" s="297">
        <v>3.5336862610440551</v>
      </c>
      <c r="H93" s="297">
        <v>2.2180038150842458</v>
      </c>
      <c r="I93" s="297">
        <v>3.0974077681428449</v>
      </c>
      <c r="J93" s="297">
        <v>5.0496604670800451</v>
      </c>
      <c r="K93" s="297">
        <v>3.955542206154874</v>
      </c>
      <c r="L93" s="297">
        <v>1.496483492525017</v>
      </c>
      <c r="M93" s="297">
        <v>2.9111661389527002</v>
      </c>
      <c r="N93" s="297">
        <v>4.9139218175099586</v>
      </c>
      <c r="O93" s="297">
        <v>3.6880088993078561</v>
      </c>
      <c r="P93" s="297">
        <v>6.2202339336334997</v>
      </c>
      <c r="Q93" s="297">
        <v>6.4100805502415668</v>
      </c>
      <c r="R93" s="297">
        <v>4.8772378963393486</v>
      </c>
      <c r="S93" s="297">
        <v>4.3555009050371156</v>
      </c>
      <c r="T93" s="297">
        <v>5.4077305553830346</v>
      </c>
      <c r="U93" s="297">
        <v>5.1182997896681854</v>
      </c>
      <c r="V93" s="297">
        <v>4.092727065848246</v>
      </c>
      <c r="W93" s="297">
        <v>5.6224538029994369</v>
      </c>
      <c r="DA93" s="122" t="s">
        <v>1775</v>
      </c>
    </row>
    <row r="94" spans="1:105" ht="12" customHeight="1" x14ac:dyDescent="0.25">
      <c r="A94" s="59" t="s">
        <v>70</v>
      </c>
      <c r="B94" s="297">
        <v>4.3540194481318641</v>
      </c>
      <c r="C94" s="297">
        <v>4.1143572524148606</v>
      </c>
      <c r="D94" s="297">
        <v>3.1996964410648419</v>
      </c>
      <c r="E94" s="297">
        <v>2.309588060287731</v>
      </c>
      <c r="F94" s="297">
        <v>1.573263688076272</v>
      </c>
      <c r="G94" s="297">
        <v>1.812983415405601</v>
      </c>
      <c r="H94" s="297">
        <v>2.2880865695700732</v>
      </c>
      <c r="I94" s="297">
        <v>3.01479709533151</v>
      </c>
      <c r="J94" s="297">
        <v>1.3836029919360799</v>
      </c>
      <c r="K94" s="297">
        <v>1.6644604044107381</v>
      </c>
      <c r="L94" s="297">
        <v>1.156885607204015</v>
      </c>
      <c r="M94" s="297">
        <v>0.36612787133479252</v>
      </c>
      <c r="N94" s="297">
        <v>0.5835728383937957</v>
      </c>
      <c r="O94" s="297">
        <v>1.114240472627898</v>
      </c>
      <c r="P94" s="297">
        <v>0.89872587647576485</v>
      </c>
      <c r="Q94" s="297">
        <v>0.98605267726825196</v>
      </c>
      <c r="R94" s="297">
        <v>0.68585854615638298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1776</v>
      </c>
    </row>
    <row r="95" spans="1:105" ht="12" customHeight="1" x14ac:dyDescent="0.25">
      <c r="A95" s="59" t="s">
        <v>162</v>
      </c>
      <c r="B95" s="297">
        <v>6.2915936075065941</v>
      </c>
      <c r="C95" s="297">
        <v>6.5966236705681887</v>
      </c>
      <c r="D95" s="297">
        <v>6.1368855776849056</v>
      </c>
      <c r="E95" s="297">
        <v>6.3690392561482767</v>
      </c>
      <c r="F95" s="297">
        <v>5.2834343191983253</v>
      </c>
      <c r="G95" s="297">
        <v>7.1054759032940531</v>
      </c>
      <c r="H95" s="297">
        <v>6.123760459545033</v>
      </c>
      <c r="I95" s="297">
        <v>4.5063039220517531</v>
      </c>
      <c r="J95" s="297">
        <v>2.1621406290663518</v>
      </c>
      <c r="K95" s="297">
        <v>2.0244199877803628</v>
      </c>
      <c r="L95" s="297">
        <v>1.2320702753226811</v>
      </c>
      <c r="M95" s="297">
        <v>1.5145256306958279</v>
      </c>
      <c r="N95" s="297">
        <v>2.3129343523695769</v>
      </c>
      <c r="O95" s="297">
        <v>1.618146421104508</v>
      </c>
      <c r="P95" s="297">
        <v>2.6357614318389819</v>
      </c>
      <c r="Q95" s="297">
        <v>2.5562249307817888</v>
      </c>
      <c r="R95" s="297">
        <v>2.9863324241479021</v>
      </c>
      <c r="S95" s="297">
        <v>3.2350330722389331</v>
      </c>
      <c r="T95" s="297">
        <v>4.2723331847777919</v>
      </c>
      <c r="U95" s="297">
        <v>3.7848203583510669</v>
      </c>
      <c r="V95" s="297">
        <v>3.7862957556383932</v>
      </c>
      <c r="W95" s="297">
        <v>5.4682714784187967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6.734747494666248</v>
      </c>
      <c r="C97" s="281">
        <v>10.716185182807831</v>
      </c>
      <c r="D97" s="281">
        <v>8.1373768744016211</v>
      </c>
      <c r="E97" s="281">
        <v>8.5578902948976516</v>
      </c>
      <c r="F97" s="281">
        <v>9.8626377945969441</v>
      </c>
      <c r="G97" s="281">
        <v>11.782248859187479</v>
      </c>
      <c r="H97" s="281">
        <v>10.101364623150049</v>
      </c>
      <c r="I97" s="281">
        <v>9.2080258058597497</v>
      </c>
      <c r="J97" s="281">
        <v>6.7477143099371224</v>
      </c>
      <c r="K97" s="281">
        <v>2.1255118343993198</v>
      </c>
      <c r="L97" s="281">
        <v>1.5249623087156581</v>
      </c>
      <c r="M97" s="281">
        <v>1.936546289069383</v>
      </c>
      <c r="N97" s="281">
        <v>0.55509081209311262</v>
      </c>
      <c r="O97" s="281">
        <v>0.31046958379283751</v>
      </c>
      <c r="P97" s="281">
        <v>0.34853272291434217</v>
      </c>
      <c r="Q97" s="281">
        <v>1.0018335915442551</v>
      </c>
      <c r="R97" s="281">
        <v>0.9802653195899893</v>
      </c>
      <c r="S97" s="281">
        <v>1.307545200015966</v>
      </c>
      <c r="T97" s="281">
        <v>1.230573037856175</v>
      </c>
      <c r="U97" s="281">
        <v>1.6146569035486209</v>
      </c>
      <c r="V97" s="281">
        <v>2.2916530649301881</v>
      </c>
      <c r="W97" s="281">
        <v>6.118916269680085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115.86859928031029</v>
      </c>
      <c r="C99" s="225">
        <f t="shared" si="6"/>
        <v>127.51085882454241</v>
      </c>
      <c r="D99" s="225">
        <f t="shared" si="6"/>
        <v>105.40662457384084</v>
      </c>
      <c r="E99" s="225">
        <f t="shared" si="6"/>
        <v>90.377171380757318</v>
      </c>
      <c r="F99" s="225">
        <f t="shared" si="6"/>
        <v>91.37782223189059</v>
      </c>
      <c r="G99" s="225">
        <f t="shared" si="6"/>
        <v>87.185085136243899</v>
      </c>
      <c r="H99" s="225">
        <f t="shared" si="6"/>
        <v>80.347832412544093</v>
      </c>
      <c r="I99" s="225">
        <f t="shared" si="6"/>
        <v>80.454334222538293</v>
      </c>
      <c r="J99" s="225">
        <f t="shared" si="6"/>
        <v>81.698608868392867</v>
      </c>
      <c r="K99" s="225">
        <f t="shared" si="6"/>
        <v>43.420918094864284</v>
      </c>
      <c r="L99" s="225">
        <f t="shared" si="6"/>
        <v>64.895041850332987</v>
      </c>
      <c r="M99" s="225">
        <f t="shared" si="6"/>
        <v>60.094746615100682</v>
      </c>
      <c r="N99" s="225">
        <f t="shared" si="6"/>
        <v>88.412357424056353</v>
      </c>
      <c r="O99" s="225">
        <f t="shared" si="6"/>
        <v>61.983124342522842</v>
      </c>
      <c r="P99" s="225">
        <f t="shared" si="6"/>
        <v>60.769064546637971</v>
      </c>
      <c r="Q99" s="225">
        <f t="shared" si="6"/>
        <v>29.252192225962705</v>
      </c>
      <c r="R99" s="225">
        <f t="shared" si="6"/>
        <v>29.13075022105042</v>
      </c>
      <c r="S99" s="225">
        <f t="shared" si="6"/>
        <v>46.87405844654603</v>
      </c>
      <c r="T99" s="225">
        <f t="shared" si="6"/>
        <v>63.515575966907711</v>
      </c>
      <c r="U99" s="225">
        <f t="shared" si="6"/>
        <v>61.852238149128723</v>
      </c>
      <c r="V99" s="225">
        <f t="shared" si="6"/>
        <v>62.585861380500241</v>
      </c>
      <c r="W99" s="225">
        <f t="shared" si="6"/>
        <v>64.648217229165638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0.49577521335517077</v>
      </c>
      <c r="C104" s="262">
        <v>0.61235053056190991</v>
      </c>
      <c r="D104" s="262">
        <v>0.50831411773944057</v>
      </c>
      <c r="E104" s="262">
        <v>0.46324737574510649</v>
      </c>
      <c r="F104" s="262">
        <v>0.47737390049799172</v>
      </c>
      <c r="G104" s="262">
        <v>0.43036086515243688</v>
      </c>
      <c r="H104" s="262">
        <v>0.28161170930924723</v>
      </c>
      <c r="I104" s="262">
        <v>0.2700217729704758</v>
      </c>
      <c r="J104" s="262">
        <v>0.2983936736454692</v>
      </c>
      <c r="K104" s="262">
        <v>0.1170460958385241</v>
      </c>
      <c r="L104" s="262">
        <v>0.1422293364105203</v>
      </c>
      <c r="M104" s="262">
        <v>0.1572779758148572</v>
      </c>
      <c r="N104" s="262">
        <v>0.31272501015729159</v>
      </c>
      <c r="O104" s="262">
        <v>0.18168852720693909</v>
      </c>
      <c r="P104" s="262">
        <v>0.20954577612425701</v>
      </c>
      <c r="Q104" s="262">
        <v>9.5140971458710796E-2</v>
      </c>
      <c r="R104" s="262">
        <v>8.0375365254560405E-2</v>
      </c>
      <c r="S104" s="262">
        <v>0.13631962504946241</v>
      </c>
      <c r="T104" s="262">
        <v>0.18524058582190181</v>
      </c>
      <c r="U104" s="262">
        <v>0.18904570216928371</v>
      </c>
      <c r="V104" s="262">
        <v>0.20142672300626449</v>
      </c>
      <c r="W104" s="262">
        <v>0.22890760244546099</v>
      </c>
      <c r="DA104" s="68" t="s">
        <v>1784</v>
      </c>
    </row>
    <row r="105" spans="1:105" ht="12" customHeight="1" x14ac:dyDescent="0.25">
      <c r="A105" s="37" t="s">
        <v>160</v>
      </c>
      <c r="B105" s="228">
        <v>0.1286435172835704</v>
      </c>
      <c r="C105" s="228">
        <v>0.1758726162003364</v>
      </c>
      <c r="D105" s="228">
        <v>0.17176647503268291</v>
      </c>
      <c r="E105" s="228">
        <v>0.16494808050622811</v>
      </c>
      <c r="F105" s="228">
        <v>0.15294169996236801</v>
      </c>
      <c r="G105" s="228">
        <v>0.14293985306265039</v>
      </c>
      <c r="H105" s="228">
        <v>7.4878146283756608E-2</v>
      </c>
      <c r="I105" s="228">
        <v>0.1099946409389769</v>
      </c>
      <c r="J105" s="228">
        <v>0.20893348517882129</v>
      </c>
      <c r="K105" s="228">
        <v>7.7422023273738538E-2</v>
      </c>
      <c r="L105" s="228">
        <v>7.800610587161845E-2</v>
      </c>
      <c r="M105" s="228">
        <v>0.103455536767215</v>
      </c>
      <c r="N105" s="228">
        <v>0.21263827785831721</v>
      </c>
      <c r="O105" s="228">
        <v>0.12628143444343329</v>
      </c>
      <c r="P105" s="228">
        <v>0.14717981361862781</v>
      </c>
      <c r="Q105" s="228">
        <v>6.801701012410348E-2</v>
      </c>
      <c r="R105" s="228">
        <v>4.98513730245842E-2</v>
      </c>
      <c r="S105" s="228">
        <v>7.8221143868764331E-2</v>
      </c>
      <c r="T105" s="228">
        <v>0.1034839442110439</v>
      </c>
      <c r="U105" s="228">
        <v>0.1086801662298118</v>
      </c>
      <c r="V105" s="228">
        <v>0.1046303100918432</v>
      </c>
      <c r="W105" s="228">
        <v>0.11604492828447251</v>
      </c>
      <c r="DA105" s="69" t="s">
        <v>1785</v>
      </c>
    </row>
    <row r="106" spans="1:105" ht="12" customHeight="1" x14ac:dyDescent="0.25">
      <c r="A106" s="37" t="s">
        <v>162</v>
      </c>
      <c r="B106" s="228">
        <v>0.36713169607160051</v>
      </c>
      <c r="C106" s="228">
        <v>0.43647791436157352</v>
      </c>
      <c r="D106" s="228">
        <v>0.33654764270675769</v>
      </c>
      <c r="E106" s="228">
        <v>0.29829929523887838</v>
      </c>
      <c r="F106" s="228">
        <v>0.32443220053562372</v>
      </c>
      <c r="G106" s="228">
        <v>0.28742101208978638</v>
      </c>
      <c r="H106" s="228">
        <v>0.20673356302549051</v>
      </c>
      <c r="I106" s="228">
        <v>0.1600271320314989</v>
      </c>
      <c r="J106" s="228">
        <v>8.9460188466647869E-2</v>
      </c>
      <c r="K106" s="228">
        <v>3.9624072564785569E-2</v>
      </c>
      <c r="L106" s="228">
        <v>6.422323053890186E-2</v>
      </c>
      <c r="M106" s="228">
        <v>5.3822439047642251E-2</v>
      </c>
      <c r="N106" s="228">
        <v>0.1000867322989745</v>
      </c>
      <c r="O106" s="228">
        <v>5.5407092763505791E-2</v>
      </c>
      <c r="P106" s="228">
        <v>6.2365962505629181E-2</v>
      </c>
      <c r="Q106" s="228">
        <v>2.712396133460732E-2</v>
      </c>
      <c r="R106" s="228">
        <v>3.0523992229976211E-2</v>
      </c>
      <c r="S106" s="228">
        <v>5.8098481180698061E-2</v>
      </c>
      <c r="T106" s="228">
        <v>8.1756641610857966E-2</v>
      </c>
      <c r="U106" s="228">
        <v>8.0365535939471891E-2</v>
      </c>
      <c r="V106" s="228">
        <v>9.6796412914421301E-2</v>
      </c>
      <c r="W106" s="228">
        <v>0.1128626741609885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96.581747489747045</v>
      </c>
      <c r="C110" s="263">
        <f t="shared" si="7"/>
        <v>107.7517139354819</v>
      </c>
      <c r="D110" s="263">
        <f t="shared" si="7"/>
        <v>92.068309996454431</v>
      </c>
      <c r="E110" s="263">
        <f t="shared" si="7"/>
        <v>82.464561657351069</v>
      </c>
      <c r="F110" s="263">
        <f t="shared" si="7"/>
        <v>83.350121679785772</v>
      </c>
      <c r="G110" s="263">
        <f t="shared" si="7"/>
        <v>79.615928461722561</v>
      </c>
      <c r="H110" s="263">
        <f t="shared" si="7"/>
        <v>73.438239453211892</v>
      </c>
      <c r="I110" s="263">
        <f t="shared" si="7"/>
        <v>73.576452011366968</v>
      </c>
      <c r="J110" s="263">
        <f t="shared" si="7"/>
        <v>74.835014190610181</v>
      </c>
      <c r="K110" s="263">
        <f t="shared" si="7"/>
        <v>39.945999954066693</v>
      </c>
      <c r="L110" s="263">
        <f t="shared" si="7"/>
        <v>59.755713715680002</v>
      </c>
      <c r="M110" s="263">
        <f t="shared" si="7"/>
        <v>55.311979168188763</v>
      </c>
      <c r="N110" s="263">
        <f t="shared" si="7"/>
        <v>81.300814722907774</v>
      </c>
      <c r="O110" s="263">
        <f t="shared" si="7"/>
        <v>57.032100420409733</v>
      </c>
      <c r="P110" s="263">
        <f t="shared" si="7"/>
        <v>55.886024497115017</v>
      </c>
      <c r="Q110" s="263">
        <f t="shared" si="7"/>
        <v>26.90694565866059</v>
      </c>
      <c r="R110" s="263">
        <f t="shared" si="7"/>
        <v>26.808501682346009</v>
      </c>
      <c r="S110" s="263">
        <f t="shared" si="7"/>
        <v>43.130897829883203</v>
      </c>
      <c r="T110" s="263">
        <f t="shared" si="7"/>
        <v>58.44301187282781</v>
      </c>
      <c r="U110" s="263">
        <f t="shared" si="7"/>
        <v>56.904525558069601</v>
      </c>
      <c r="V110" s="263">
        <f t="shared" si="7"/>
        <v>57.570108123199098</v>
      </c>
      <c r="W110" s="263">
        <f t="shared" si="7"/>
        <v>59.44794788625402</v>
      </c>
      <c r="DA110" s="70"/>
    </row>
    <row r="111" spans="1:105" ht="12" customHeight="1" x14ac:dyDescent="0.25">
      <c r="A111" s="60" t="s">
        <v>1556</v>
      </c>
      <c r="B111" s="264">
        <v>96.581747489747045</v>
      </c>
      <c r="C111" s="264">
        <v>107.7517139354819</v>
      </c>
      <c r="D111" s="264">
        <v>92.068309996454431</v>
      </c>
      <c r="E111" s="264">
        <v>82.464561657351069</v>
      </c>
      <c r="F111" s="264">
        <v>83.350121679785772</v>
      </c>
      <c r="G111" s="264">
        <v>79.615928461722561</v>
      </c>
      <c r="H111" s="264">
        <v>73.438239453211892</v>
      </c>
      <c r="I111" s="264">
        <v>73.576452011366968</v>
      </c>
      <c r="J111" s="264">
        <v>74.835014190610181</v>
      </c>
      <c r="K111" s="264">
        <v>39.945999954066693</v>
      </c>
      <c r="L111" s="264">
        <v>59.755713715680002</v>
      </c>
      <c r="M111" s="264">
        <v>55.311979168188763</v>
      </c>
      <c r="N111" s="264">
        <v>81.300814722907774</v>
      </c>
      <c r="O111" s="264">
        <v>57.032100420409733</v>
      </c>
      <c r="P111" s="264">
        <v>55.886024497115017</v>
      </c>
      <c r="Q111" s="264">
        <v>26.90694565866059</v>
      </c>
      <c r="R111" s="264">
        <v>26.808501682346009</v>
      </c>
      <c r="S111" s="264">
        <v>43.130897829883203</v>
      </c>
      <c r="T111" s="264">
        <v>58.44301187282781</v>
      </c>
      <c r="U111" s="264">
        <v>56.904525558069601</v>
      </c>
      <c r="V111" s="264">
        <v>57.570108123199098</v>
      </c>
      <c r="W111" s="264">
        <v>59.44794788625402</v>
      </c>
      <c r="DA111" s="72" t="s">
        <v>1790</v>
      </c>
    </row>
    <row r="112" spans="1:105" ht="12" customHeight="1" x14ac:dyDescent="0.25">
      <c r="A112" s="59" t="s">
        <v>30</v>
      </c>
      <c r="B112" s="232">
        <v>51.835150526369013</v>
      </c>
      <c r="C112" s="232">
        <v>66.154307963918853</v>
      </c>
      <c r="D112" s="232">
        <v>57.200253302120572</v>
      </c>
      <c r="E112" s="232">
        <v>57.951051578606602</v>
      </c>
      <c r="F112" s="232">
        <v>62.139058160503787</v>
      </c>
      <c r="G112" s="232">
        <v>56.546354817797408</v>
      </c>
      <c r="H112" s="232">
        <v>55.198426171571008</v>
      </c>
      <c r="I112" s="232">
        <v>55.865828600541278</v>
      </c>
      <c r="J112" s="232">
        <v>57.342773836195782</v>
      </c>
      <c r="K112" s="232">
        <v>28.991347687416681</v>
      </c>
      <c r="L112" s="232">
        <v>47.874132812686867</v>
      </c>
      <c r="M112" s="232">
        <v>43.169931156612087</v>
      </c>
      <c r="N112" s="232">
        <v>62.568786933629823</v>
      </c>
      <c r="O112" s="232">
        <v>41.579165399835617</v>
      </c>
      <c r="P112" s="232">
        <v>40.6401105687642</v>
      </c>
      <c r="Q112" s="232">
        <v>19.84444180311948</v>
      </c>
      <c r="R112" s="232">
        <v>20.08058381183303</v>
      </c>
      <c r="S112" s="232">
        <v>32.291416195891841</v>
      </c>
      <c r="T112" s="232">
        <v>41.554029565025907</v>
      </c>
      <c r="U112" s="232">
        <v>38.93765189857065</v>
      </c>
      <c r="V112" s="232">
        <v>40.17773589898205</v>
      </c>
      <c r="W112" s="232">
        <v>40.620597344752262</v>
      </c>
      <c r="DA112" s="71" t="s">
        <v>1791</v>
      </c>
    </row>
    <row r="113" spans="1:105" ht="12" customHeight="1" x14ac:dyDescent="0.25">
      <c r="A113" s="59" t="s">
        <v>33</v>
      </c>
      <c r="B113" s="297">
        <v>2.2060729288983931</v>
      </c>
      <c r="C113" s="297">
        <v>1.318492326524396</v>
      </c>
      <c r="D113" s="297">
        <v>0.98446544610434161</v>
      </c>
      <c r="E113" s="297">
        <v>0.63630431651131003</v>
      </c>
      <c r="F113" s="297">
        <v>0.53128213989378137</v>
      </c>
      <c r="G113" s="297">
        <v>0.86079956653743639</v>
      </c>
      <c r="H113" s="297">
        <v>0.56557495523073242</v>
      </c>
      <c r="I113" s="297">
        <v>0.37881130897633081</v>
      </c>
      <c r="J113" s="297">
        <v>0.16264609100091579</v>
      </c>
      <c r="K113" s="297">
        <v>0.54483297740703707</v>
      </c>
      <c r="L113" s="297">
        <v>0.66745737757958234</v>
      </c>
      <c r="M113" s="297">
        <v>0.6084268027769506</v>
      </c>
      <c r="N113" s="297">
        <v>1.0334766004278439</v>
      </c>
      <c r="O113" s="297">
        <v>0.69209174935392792</v>
      </c>
      <c r="P113" s="297">
        <v>0.55266353163697191</v>
      </c>
      <c r="Q113" s="297">
        <v>0.17428747863002009</v>
      </c>
      <c r="R113" s="297">
        <v>0.29083709437208699</v>
      </c>
      <c r="S113" s="297">
        <v>0.39155652692199849</v>
      </c>
      <c r="T113" s="297">
        <v>0.93381937019289074</v>
      </c>
      <c r="U113" s="297">
        <v>0.75135137922407003</v>
      </c>
      <c r="V113" s="297">
        <v>0.78859900850042164</v>
      </c>
      <c r="W113" s="297">
        <v>0.72657531422876864</v>
      </c>
      <c r="DA113" s="122" t="s">
        <v>1792</v>
      </c>
    </row>
    <row r="114" spans="1:105" ht="12" customHeight="1" x14ac:dyDescent="0.25">
      <c r="A114" s="59" t="s">
        <v>160</v>
      </c>
      <c r="B114" s="297">
        <v>7.298266692206747</v>
      </c>
      <c r="C114" s="297">
        <v>8.0082306158627414</v>
      </c>
      <c r="D114" s="297">
        <v>8.5115311211596705</v>
      </c>
      <c r="E114" s="297">
        <v>6.8924907243234932</v>
      </c>
      <c r="F114" s="297">
        <v>5.5102882810470053</v>
      </c>
      <c r="G114" s="297">
        <v>6.3024351369261424</v>
      </c>
      <c r="H114" s="297">
        <v>3.68787188185975</v>
      </c>
      <c r="I114" s="297">
        <v>5.0556712363826071</v>
      </c>
      <c r="J114" s="297">
        <v>10.18085550903033</v>
      </c>
      <c r="K114" s="297">
        <v>5.3864734749168681</v>
      </c>
      <c r="L114" s="297">
        <v>4.3191384857714974</v>
      </c>
      <c r="M114" s="297">
        <v>7.0070015230527991</v>
      </c>
      <c r="N114" s="297">
        <v>11.13502174247837</v>
      </c>
      <c r="O114" s="297">
        <v>8.4789354270899793</v>
      </c>
      <c r="P114" s="297">
        <v>9.3693558684163456</v>
      </c>
      <c r="Q114" s="297">
        <v>4.4365386696525926</v>
      </c>
      <c r="R114" s="297">
        <v>3.6721955107063349</v>
      </c>
      <c r="S114" s="297">
        <v>5.9950917018266203</v>
      </c>
      <c r="T114" s="297">
        <v>8.9132907024008539</v>
      </c>
      <c r="U114" s="297">
        <v>9.8970026913275273</v>
      </c>
      <c r="V114" s="297">
        <v>8.6247639554809279</v>
      </c>
      <c r="W114" s="297">
        <v>9.1762053365733589</v>
      </c>
      <c r="DA114" s="122" t="s">
        <v>1793</v>
      </c>
    </row>
    <row r="115" spans="1:105" ht="12" customHeight="1" x14ac:dyDescent="0.25">
      <c r="A115" s="59" t="s">
        <v>70</v>
      </c>
      <c r="B115" s="297">
        <v>14.4139631097198</v>
      </c>
      <c r="C115" s="297">
        <v>12.39598125663484</v>
      </c>
      <c r="D115" s="297">
        <v>8.6951402909583901</v>
      </c>
      <c r="E115" s="297">
        <v>4.5200345202811487</v>
      </c>
      <c r="F115" s="297">
        <v>3.480627648005445</v>
      </c>
      <c r="G115" s="297">
        <v>3.2335101465800951</v>
      </c>
      <c r="H115" s="297">
        <v>3.8043983810090518</v>
      </c>
      <c r="I115" s="297">
        <v>4.9208319018119111</v>
      </c>
      <c r="J115" s="297">
        <v>2.78954639318723</v>
      </c>
      <c r="K115" s="297">
        <v>2.266584794483371</v>
      </c>
      <c r="L115" s="297">
        <v>3.3389938309837111</v>
      </c>
      <c r="M115" s="297">
        <v>0.88124773016146074</v>
      </c>
      <c r="N115" s="297">
        <v>1.3223849473306279</v>
      </c>
      <c r="O115" s="297">
        <v>2.5617001681951561</v>
      </c>
      <c r="P115" s="297">
        <v>1.3537244185183039</v>
      </c>
      <c r="Q115" s="297">
        <v>0.68246581282823482</v>
      </c>
      <c r="R115" s="297">
        <v>0.51640021005852599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20.828294232553102</v>
      </c>
      <c r="C116" s="297">
        <v>19.874701772541101</v>
      </c>
      <c r="D116" s="297">
        <v>16.676919836111448</v>
      </c>
      <c r="E116" s="297">
        <v>12.46468051762854</v>
      </c>
      <c r="F116" s="297">
        <v>11.68886545033574</v>
      </c>
      <c r="G116" s="297">
        <v>12.672828793881481</v>
      </c>
      <c r="H116" s="297">
        <v>10.181968063541349</v>
      </c>
      <c r="I116" s="297">
        <v>7.3553089636548306</v>
      </c>
      <c r="J116" s="297">
        <v>4.3591923611959427</v>
      </c>
      <c r="K116" s="297">
        <v>2.7567610198427261</v>
      </c>
      <c r="L116" s="297">
        <v>3.5559912086583338</v>
      </c>
      <c r="M116" s="297">
        <v>3.6453719555854569</v>
      </c>
      <c r="N116" s="297">
        <v>5.2411444990411038</v>
      </c>
      <c r="O116" s="297">
        <v>3.7202076759350531</v>
      </c>
      <c r="P116" s="297">
        <v>3.9701701097792039</v>
      </c>
      <c r="Q116" s="297">
        <v>1.7692118944302579</v>
      </c>
      <c r="R116" s="297">
        <v>2.248485055376038</v>
      </c>
      <c r="S116" s="297">
        <v>4.4528334052427514</v>
      </c>
      <c r="T116" s="297">
        <v>7.0418722352081451</v>
      </c>
      <c r="U116" s="297">
        <v>7.3185195889473524</v>
      </c>
      <c r="V116" s="297">
        <v>7.9790092602356992</v>
      </c>
      <c r="W116" s="297">
        <v>8.9245698906996385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8.0766926592080743</v>
      </c>
      <c r="C119" s="263">
        <f t="shared" si="8"/>
        <v>9.0107861948985999</v>
      </c>
      <c r="D119" s="263">
        <f t="shared" si="8"/>
        <v>7.6992543914469653</v>
      </c>
      <c r="E119" s="263">
        <f t="shared" si="8"/>
        <v>6.8961365588611327</v>
      </c>
      <c r="F119" s="263">
        <f t="shared" si="8"/>
        <v>6.9701919194068243</v>
      </c>
      <c r="G119" s="263">
        <f t="shared" si="8"/>
        <v>6.6579183093688918</v>
      </c>
      <c r="H119" s="263">
        <f t="shared" si="8"/>
        <v>6.1413062500229474</v>
      </c>
      <c r="I119" s="263">
        <f t="shared" si="8"/>
        <v>6.1528643382008363</v>
      </c>
      <c r="J119" s="263">
        <f t="shared" si="8"/>
        <v>6.2581121741372279</v>
      </c>
      <c r="K119" s="263">
        <f t="shared" si="8"/>
        <v>3.3405024549590649</v>
      </c>
      <c r="L119" s="263">
        <f t="shared" si="8"/>
        <v>4.9970987982424617</v>
      </c>
      <c r="M119" s="263">
        <f t="shared" si="8"/>
        <v>4.6254894710970609</v>
      </c>
      <c r="N119" s="263">
        <f t="shared" si="8"/>
        <v>6.7988176909912834</v>
      </c>
      <c r="O119" s="263">
        <f t="shared" si="8"/>
        <v>4.7693353949061734</v>
      </c>
      <c r="P119" s="263">
        <f t="shared" si="8"/>
        <v>4.6734942733986946</v>
      </c>
      <c r="Q119" s="263">
        <f t="shared" si="8"/>
        <v>2.2501055958434049</v>
      </c>
      <c r="R119" s="263">
        <f t="shared" si="8"/>
        <v>2.24187317344985</v>
      </c>
      <c r="S119" s="263">
        <f t="shared" si="8"/>
        <v>3.6068409916133679</v>
      </c>
      <c r="T119" s="263">
        <f t="shared" si="8"/>
        <v>4.8873235082579978</v>
      </c>
      <c r="U119" s="263">
        <f t="shared" si="8"/>
        <v>4.7586668888898416</v>
      </c>
      <c r="V119" s="263">
        <f t="shared" si="8"/>
        <v>4.8143265342948807</v>
      </c>
      <c r="W119" s="263">
        <f t="shared" si="8"/>
        <v>4.9713617404661603</v>
      </c>
      <c r="DA119" s="70"/>
    </row>
    <row r="120" spans="1:105" ht="12" customHeight="1" x14ac:dyDescent="0.25">
      <c r="A120" s="60" t="s">
        <v>1568</v>
      </c>
      <c r="B120" s="264">
        <v>8.0766926592080743</v>
      </c>
      <c r="C120" s="264">
        <v>9.0107861948985999</v>
      </c>
      <c r="D120" s="264">
        <v>7.6992543914469653</v>
      </c>
      <c r="E120" s="264">
        <v>6.8961365588611327</v>
      </c>
      <c r="F120" s="264">
        <v>6.9701919194068243</v>
      </c>
      <c r="G120" s="264">
        <v>6.6579183093688918</v>
      </c>
      <c r="H120" s="264">
        <v>6.1413062500229474</v>
      </c>
      <c r="I120" s="264">
        <v>6.1528643382008363</v>
      </c>
      <c r="J120" s="264">
        <v>6.2581121741372279</v>
      </c>
      <c r="K120" s="264">
        <v>3.3405024549590649</v>
      </c>
      <c r="L120" s="264">
        <v>4.9970987982424617</v>
      </c>
      <c r="M120" s="264">
        <v>4.6254894710970609</v>
      </c>
      <c r="N120" s="264">
        <v>6.7988176909912834</v>
      </c>
      <c r="O120" s="264">
        <v>4.7693353949061734</v>
      </c>
      <c r="P120" s="264">
        <v>4.6734942733986946</v>
      </c>
      <c r="Q120" s="264">
        <v>2.2501055958434049</v>
      </c>
      <c r="R120" s="264">
        <v>2.24187317344985</v>
      </c>
      <c r="S120" s="264">
        <v>3.6068409916133679</v>
      </c>
      <c r="T120" s="264">
        <v>4.8873235082579978</v>
      </c>
      <c r="U120" s="264">
        <v>4.7586668888898416</v>
      </c>
      <c r="V120" s="264">
        <v>4.8143265342948807</v>
      </c>
      <c r="W120" s="264">
        <v>4.9713617404661603</v>
      </c>
      <c r="DA120" s="72" t="s">
        <v>1798</v>
      </c>
    </row>
    <row r="121" spans="1:105" ht="12" customHeight="1" x14ac:dyDescent="0.25">
      <c r="A121" s="59" t="s">
        <v>30</v>
      </c>
      <c r="B121" s="232">
        <v>4.3347380910633664</v>
      </c>
      <c r="C121" s="232">
        <v>5.5321841589571026</v>
      </c>
      <c r="D121" s="232">
        <v>4.7833972562892768</v>
      </c>
      <c r="E121" s="232">
        <v>4.846183104400839</v>
      </c>
      <c r="F121" s="232">
        <v>5.19640706385358</v>
      </c>
      <c r="G121" s="232">
        <v>4.7287146974676846</v>
      </c>
      <c r="H121" s="232">
        <v>4.6159935499934317</v>
      </c>
      <c r="I121" s="232">
        <v>4.6718053823417103</v>
      </c>
      <c r="J121" s="232">
        <v>4.7953156009172186</v>
      </c>
      <c r="K121" s="232">
        <v>2.4244146656423329</v>
      </c>
      <c r="L121" s="232">
        <v>4.0034961791846646</v>
      </c>
      <c r="M121" s="232">
        <v>3.6101051713538421</v>
      </c>
      <c r="N121" s="232">
        <v>5.2323433283918286</v>
      </c>
      <c r="O121" s="232">
        <v>3.4770766598160892</v>
      </c>
      <c r="P121" s="232">
        <v>3.3985477715133219</v>
      </c>
      <c r="Q121" s="232">
        <v>1.659500491584621</v>
      </c>
      <c r="R121" s="232">
        <v>1.6792479747051741</v>
      </c>
      <c r="S121" s="232">
        <v>2.7003843989515639</v>
      </c>
      <c r="T121" s="232">
        <v>3.4749746641723251</v>
      </c>
      <c r="U121" s="232">
        <v>3.2561788891774852</v>
      </c>
      <c r="V121" s="232">
        <v>3.359881478986054</v>
      </c>
      <c r="W121" s="232">
        <v>3.396915969260506</v>
      </c>
      <c r="DA121" s="71" t="s">
        <v>1799</v>
      </c>
    </row>
    <row r="122" spans="1:105" ht="12" customHeight="1" x14ac:dyDescent="0.25">
      <c r="A122" s="59" t="s">
        <v>33</v>
      </c>
      <c r="B122" s="297">
        <v>0.18448385428522929</v>
      </c>
      <c r="C122" s="297">
        <v>0.1102595218210589</v>
      </c>
      <c r="D122" s="297">
        <v>8.2326371684660463E-2</v>
      </c>
      <c r="E122" s="297">
        <v>5.3211238518280891E-2</v>
      </c>
      <c r="F122" s="297">
        <v>4.442871112581584E-2</v>
      </c>
      <c r="G122" s="297">
        <v>7.1984756134594277E-2</v>
      </c>
      <c r="H122" s="297">
        <v>4.7296463440247058E-2</v>
      </c>
      <c r="I122" s="297">
        <v>3.1678268388744227E-2</v>
      </c>
      <c r="J122" s="297">
        <v>1.3601353499794969E-2</v>
      </c>
      <c r="K122" s="297">
        <v>4.556190608981308E-2</v>
      </c>
      <c r="L122" s="297">
        <v>5.5816427450782753E-2</v>
      </c>
      <c r="M122" s="297">
        <v>5.0879968724687911E-2</v>
      </c>
      <c r="N122" s="297">
        <v>8.6424951805981753E-2</v>
      </c>
      <c r="O122" s="297">
        <v>5.7876488019630731E-2</v>
      </c>
      <c r="P122" s="297">
        <v>4.6216739756735077E-2</v>
      </c>
      <c r="Q122" s="297">
        <v>1.4574869846835221E-2</v>
      </c>
      <c r="R122" s="297">
        <v>2.4321384590704442E-2</v>
      </c>
      <c r="S122" s="297">
        <v>3.2744093049172023E-2</v>
      </c>
      <c r="T122" s="297">
        <v>7.8091070500291904E-2</v>
      </c>
      <c r="U122" s="297">
        <v>6.2832101580157479E-2</v>
      </c>
      <c r="V122" s="297">
        <v>6.5946951557179778E-2</v>
      </c>
      <c r="W122" s="297">
        <v>6.0760191851118341E-2</v>
      </c>
      <c r="DA122" s="122" t="s">
        <v>1800</v>
      </c>
    </row>
    <row r="123" spans="1:105" ht="12" customHeight="1" x14ac:dyDescent="0.25">
      <c r="A123" s="59" t="s">
        <v>160</v>
      </c>
      <c r="B123" s="297">
        <v>0.61032087894399123</v>
      </c>
      <c r="C123" s="297">
        <v>0.66969193568640173</v>
      </c>
      <c r="D123" s="297">
        <v>0.71178066986403643</v>
      </c>
      <c r="E123" s="297">
        <v>0.57638767866270968</v>
      </c>
      <c r="F123" s="297">
        <v>0.46080036928693158</v>
      </c>
      <c r="G123" s="297">
        <v>0.52704401119839106</v>
      </c>
      <c r="H123" s="297">
        <v>0.30839996718301799</v>
      </c>
      <c r="I123" s="297">
        <v>0.42278281169633608</v>
      </c>
      <c r="J123" s="297">
        <v>0.85137868273684414</v>
      </c>
      <c r="K123" s="297">
        <v>0.45044629968512928</v>
      </c>
      <c r="L123" s="297">
        <v>0.3611899246887928</v>
      </c>
      <c r="M123" s="297">
        <v>0.58596369640452184</v>
      </c>
      <c r="N123" s="297">
        <v>0.93117126895166857</v>
      </c>
      <c r="O123" s="297">
        <v>0.70905484008918784</v>
      </c>
      <c r="P123" s="297">
        <v>0.78351665538024917</v>
      </c>
      <c r="Q123" s="297">
        <v>0.37100756858100742</v>
      </c>
      <c r="R123" s="297">
        <v>0.30708902349946893</v>
      </c>
      <c r="S123" s="297">
        <v>0.50134227634018036</v>
      </c>
      <c r="T123" s="297">
        <v>0.74537799798156357</v>
      </c>
      <c r="U123" s="297">
        <v>0.82764136146628897</v>
      </c>
      <c r="V123" s="297">
        <v>0.72124981724968384</v>
      </c>
      <c r="W123" s="297">
        <v>0.76736435411003268</v>
      </c>
      <c r="DA123" s="122" t="s">
        <v>1801</v>
      </c>
    </row>
    <row r="124" spans="1:105" ht="12" customHeight="1" x14ac:dyDescent="0.25">
      <c r="A124" s="59" t="s">
        <v>70</v>
      </c>
      <c r="B124" s="297">
        <v>1.2053742354447301</v>
      </c>
      <c r="C124" s="297">
        <v>1.036619583112967</v>
      </c>
      <c r="D124" s="297">
        <v>0.72713507038401093</v>
      </c>
      <c r="E124" s="297">
        <v>0.37798994715018341</v>
      </c>
      <c r="F124" s="297">
        <v>0.29106907365769658</v>
      </c>
      <c r="G124" s="297">
        <v>0.2704037599561005</v>
      </c>
      <c r="H124" s="297">
        <v>0.3181445487912799</v>
      </c>
      <c r="I124" s="297">
        <v>0.4115068108783218</v>
      </c>
      <c r="J124" s="297">
        <v>0.23327708870423411</v>
      </c>
      <c r="K124" s="297">
        <v>0.18954418662822259</v>
      </c>
      <c r="L124" s="297">
        <v>0.27922488114754879</v>
      </c>
      <c r="M124" s="297">
        <v>7.3694743138649849E-2</v>
      </c>
      <c r="N124" s="297">
        <v>0.1105850440103744</v>
      </c>
      <c r="O124" s="297">
        <v>0.21422334427890041</v>
      </c>
      <c r="P124" s="297">
        <v>0.1132058215740837</v>
      </c>
      <c r="Q124" s="297">
        <v>5.7071514689827157E-2</v>
      </c>
      <c r="R124" s="297">
        <v>4.3184202959632399E-2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1.7417755994707571</v>
      </c>
      <c r="C125" s="297">
        <v>1.662030995321069</v>
      </c>
      <c r="D125" s="297">
        <v>1.394615023224981</v>
      </c>
      <c r="E125" s="297">
        <v>1.0423645901291201</v>
      </c>
      <c r="F125" s="297">
        <v>0.97748670148280015</v>
      </c>
      <c r="G125" s="297">
        <v>1.0597710846121211</v>
      </c>
      <c r="H125" s="297">
        <v>0.85147172061497056</v>
      </c>
      <c r="I125" s="297">
        <v>0.61509106489572285</v>
      </c>
      <c r="J125" s="297">
        <v>0.36453944827913581</v>
      </c>
      <c r="K125" s="297">
        <v>0.23053539691356681</v>
      </c>
      <c r="L125" s="297">
        <v>0.29737138577067218</v>
      </c>
      <c r="M125" s="297">
        <v>0.30484589147536001</v>
      </c>
      <c r="N125" s="297">
        <v>0.43829309783142889</v>
      </c>
      <c r="O125" s="297">
        <v>0.31110406270236429</v>
      </c>
      <c r="P125" s="297">
        <v>0.33200728517430339</v>
      </c>
      <c r="Q125" s="297">
        <v>0.14795115114111401</v>
      </c>
      <c r="R125" s="297">
        <v>0.1880305876948703</v>
      </c>
      <c r="S125" s="297">
        <v>0.37237022327245112</v>
      </c>
      <c r="T125" s="297">
        <v>0.58887977560381721</v>
      </c>
      <c r="U125" s="297">
        <v>0.6120145366659111</v>
      </c>
      <c r="V125" s="297">
        <v>0.66724828650196211</v>
      </c>
      <c r="W125" s="297">
        <v>0.74632122524450284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10.714383917999999</v>
      </c>
      <c r="C128" s="281">
        <v>10.1360081636</v>
      </c>
      <c r="D128" s="281">
        <v>5.1307460681999997</v>
      </c>
      <c r="E128" s="281">
        <v>0.55322578879999995</v>
      </c>
      <c r="F128" s="281">
        <v>0.5801347322</v>
      </c>
      <c r="G128" s="281">
        <v>0.48087750000000001</v>
      </c>
      <c r="H128" s="281">
        <v>0.48667500000000002</v>
      </c>
      <c r="I128" s="281">
        <v>0.45499610000000001</v>
      </c>
      <c r="J128" s="281">
        <v>0.30708882999999998</v>
      </c>
      <c r="K128" s="281">
        <v>1.7369590000000001E-2</v>
      </c>
      <c r="L128" s="281">
        <v>0</v>
      </c>
      <c r="M128" s="281">
        <v>0</v>
      </c>
      <c r="N128" s="281">
        <v>0</v>
      </c>
      <c r="O128" s="281">
        <v>0</v>
      </c>
      <c r="P128" s="281">
        <v>0</v>
      </c>
      <c r="Q128" s="281">
        <v>0</v>
      </c>
      <c r="R128" s="281">
        <v>0</v>
      </c>
      <c r="S128" s="281">
        <v>0</v>
      </c>
      <c r="T128" s="281">
        <v>0</v>
      </c>
      <c r="U128" s="281">
        <v>0</v>
      </c>
      <c r="V128" s="281">
        <v>0</v>
      </c>
      <c r="W128" s="281">
        <v>0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0.99999999999999989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0.99999999999999989</v>
      </c>
      <c r="P132" s="234">
        <f t="shared" si="9"/>
        <v>1.0000000000000002</v>
      </c>
      <c r="Q132" s="234">
        <f t="shared" si="9"/>
        <v>0.99999999999999989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3.644351968471585E-4</v>
      </c>
      <c r="C137" s="270">
        <f t="shared" si="14"/>
        <v>4.7744374482182019E-4</v>
      </c>
      <c r="D137" s="270">
        <f t="shared" si="14"/>
        <v>4.6618809156958224E-4</v>
      </c>
      <c r="E137" s="270">
        <f t="shared" si="14"/>
        <v>5.0129302049990558E-4</v>
      </c>
      <c r="F137" s="270">
        <f t="shared" si="14"/>
        <v>5.6769912076669218E-4</v>
      </c>
      <c r="G137" s="270">
        <f t="shared" si="14"/>
        <v>5.2567372662368727E-4</v>
      </c>
      <c r="H137" s="270">
        <f t="shared" si="14"/>
        <v>3.6012247870858958E-4</v>
      </c>
      <c r="I137" s="270">
        <f t="shared" si="14"/>
        <v>3.3123986149017503E-4</v>
      </c>
      <c r="J137" s="270">
        <f t="shared" si="14"/>
        <v>3.8653849714826409E-4</v>
      </c>
      <c r="K137" s="270">
        <f t="shared" si="14"/>
        <v>2.8079118847965795E-4</v>
      </c>
      <c r="L137" s="270">
        <f t="shared" si="14"/>
        <v>2.2898064690647998E-4</v>
      </c>
      <c r="M137" s="270">
        <f t="shared" si="14"/>
        <v>2.5733517311389472E-4</v>
      </c>
      <c r="N137" s="270">
        <f t="shared" si="14"/>
        <v>1.8438132243292331E-4</v>
      </c>
      <c r="O137" s="270">
        <f t="shared" si="14"/>
        <v>2.4787004181400335E-4</v>
      </c>
      <c r="P137" s="270">
        <f t="shared" si="14"/>
        <v>2.9116462373370141E-4</v>
      </c>
      <c r="Q137" s="270">
        <f t="shared" si="14"/>
        <v>2.8653225595930837E-4</v>
      </c>
      <c r="R137" s="270">
        <f t="shared" si="14"/>
        <v>2.617387395059688E-4</v>
      </c>
      <c r="S137" s="270">
        <f t="shared" si="14"/>
        <v>2.7635848195022082E-4</v>
      </c>
      <c r="T137" s="270">
        <f t="shared" si="14"/>
        <v>2.6756112409522507E-4</v>
      </c>
      <c r="U137" s="270">
        <f t="shared" si="14"/>
        <v>2.9693098638218859E-4</v>
      </c>
      <c r="V137" s="270">
        <f t="shared" si="14"/>
        <v>3.2587535972166841E-4</v>
      </c>
      <c r="W137" s="270">
        <f t="shared" si="14"/>
        <v>3.269362616298918E-4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0.14606674960286073</v>
      </c>
      <c r="C139" s="271">
        <f t="shared" si="16"/>
        <v>0.17147483609609404</v>
      </c>
      <c r="D139" s="271">
        <f t="shared" si="16"/>
        <v>0.16733459422303265</v>
      </c>
      <c r="E139" s="271">
        <f t="shared" si="16"/>
        <v>0.16802278551739361</v>
      </c>
      <c r="F139" s="271">
        <f t="shared" si="16"/>
        <v>0.18086406804094701</v>
      </c>
      <c r="G139" s="271">
        <f t="shared" si="16"/>
        <v>0.18061658667208599</v>
      </c>
      <c r="H139" s="271">
        <f t="shared" si="16"/>
        <v>0.17429296875844735</v>
      </c>
      <c r="I139" s="271">
        <f t="shared" si="16"/>
        <v>0.16590036236403063</v>
      </c>
      <c r="J139" s="271">
        <f t="shared" si="16"/>
        <v>0.1728124647922987</v>
      </c>
      <c r="K139" s="271">
        <f t="shared" si="16"/>
        <v>0.15793550927040681</v>
      </c>
      <c r="L139" s="271">
        <f t="shared" si="16"/>
        <v>0.15150549634225058</v>
      </c>
      <c r="M139" s="271">
        <f t="shared" si="16"/>
        <v>0.14124007498966715</v>
      </c>
      <c r="N139" s="271">
        <f t="shared" si="16"/>
        <v>8.491856580839241E-2</v>
      </c>
      <c r="O139" s="271">
        <f t="shared" si="16"/>
        <v>0.14594109050319076</v>
      </c>
      <c r="P139" s="271">
        <f t="shared" si="16"/>
        <v>0.13906415417731519</v>
      </c>
      <c r="Q139" s="271">
        <f t="shared" si="16"/>
        <v>0.14215704254504768</v>
      </c>
      <c r="R139" s="271">
        <f t="shared" si="16"/>
        <v>0.14900475023526488</v>
      </c>
      <c r="S139" s="271">
        <f t="shared" si="16"/>
        <v>0.15555517039835129</v>
      </c>
      <c r="T139" s="271">
        <f t="shared" si="16"/>
        <v>0.15702950359533488</v>
      </c>
      <c r="U139" s="271">
        <f t="shared" si="16"/>
        <v>0.16862638248875911</v>
      </c>
      <c r="V139" s="271">
        <f t="shared" si="16"/>
        <v>0.1683155444363188</v>
      </c>
      <c r="W139" s="271">
        <f t="shared" si="16"/>
        <v>0.15528789176856847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9.9051398506465438E-2</v>
      </c>
      <c r="C140" s="271">
        <f t="shared" si="17"/>
        <v>0.11628123696984355</v>
      </c>
      <c r="D140" s="271">
        <f t="shared" si="17"/>
        <v>0.11347363873960456</v>
      </c>
      <c r="E140" s="271">
        <f t="shared" si="17"/>
        <v>0.11394031791424067</v>
      </c>
      <c r="F140" s="271">
        <f t="shared" si="17"/>
        <v>0.12264830242154895</v>
      </c>
      <c r="G140" s="271">
        <f t="shared" si="17"/>
        <v>0.12248047931494443</v>
      </c>
      <c r="H140" s="271">
        <f t="shared" si="17"/>
        <v>0.11819228094214937</v>
      </c>
      <c r="I140" s="271">
        <f t="shared" si="17"/>
        <v>0.11250105139989225</v>
      </c>
      <c r="J140" s="271">
        <f t="shared" si="17"/>
        <v>0.11718831536654709</v>
      </c>
      <c r="K140" s="271">
        <f t="shared" si="17"/>
        <v>0.10709989172483268</v>
      </c>
      <c r="L140" s="271">
        <f t="shared" si="17"/>
        <v>0.10273954431736196</v>
      </c>
      <c r="M140" s="271">
        <f t="shared" si="17"/>
        <v>9.5778313619779426E-2</v>
      </c>
      <c r="N140" s="271">
        <f t="shared" si="17"/>
        <v>5.7585334960584704E-2</v>
      </c>
      <c r="O140" s="271">
        <f t="shared" si="17"/>
        <v>9.8966186029353309E-2</v>
      </c>
      <c r="P140" s="271">
        <f t="shared" si="17"/>
        <v>9.4302769047939591E-2</v>
      </c>
      <c r="Q140" s="271">
        <f t="shared" si="17"/>
        <v>9.6400131514628493E-2</v>
      </c>
      <c r="R140" s="271">
        <f t="shared" si="17"/>
        <v>0.10104372785071215</v>
      </c>
      <c r="S140" s="271">
        <f t="shared" si="17"/>
        <v>0.10548572631869167</v>
      </c>
      <c r="T140" s="271">
        <f t="shared" si="17"/>
        <v>0.10648550734635728</v>
      </c>
      <c r="U140" s="271">
        <f t="shared" si="17"/>
        <v>0.11434963163081587</v>
      </c>
      <c r="V140" s="271">
        <f t="shared" si="17"/>
        <v>0.11413884482350388</v>
      </c>
      <c r="W140" s="271">
        <f t="shared" si="17"/>
        <v>0.10530447821025596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4.0079934294097634E-3</v>
      </c>
      <c r="C141" s="271">
        <f t="shared" si="18"/>
        <v>4.7051777235467473E-3</v>
      </c>
      <c r="D141" s="271">
        <f t="shared" si="18"/>
        <v>4.5915717025425528E-3</v>
      </c>
      <c r="E141" s="271">
        <f t="shared" si="18"/>
        <v>4.6104553033173724E-3</v>
      </c>
      <c r="F141" s="271">
        <f t="shared" si="18"/>
        <v>4.9628132226900677E-3</v>
      </c>
      <c r="G141" s="271">
        <f t="shared" si="18"/>
        <v>4.9560224663886291E-3</v>
      </c>
      <c r="H141" s="271">
        <f t="shared" si="18"/>
        <v>4.7825057754451259E-3</v>
      </c>
      <c r="I141" s="271">
        <f t="shared" si="18"/>
        <v>4.552217147979252E-3</v>
      </c>
      <c r="J141" s="271">
        <f t="shared" si="18"/>
        <v>4.7418815390280599E-3</v>
      </c>
      <c r="K141" s="271">
        <f t="shared" si="18"/>
        <v>4.3336658421396007E-3</v>
      </c>
      <c r="L141" s="271">
        <f t="shared" si="18"/>
        <v>4.1572297289438238E-3</v>
      </c>
      <c r="M141" s="271">
        <f t="shared" si="18"/>
        <v>3.8755520614175525E-3</v>
      </c>
      <c r="N141" s="271">
        <f t="shared" si="18"/>
        <v>2.3301199945937007E-3</v>
      </c>
      <c r="O141" s="271">
        <f t="shared" si="18"/>
        <v>4.0045454109716725E-3</v>
      </c>
      <c r="P141" s="271">
        <f t="shared" si="18"/>
        <v>3.8158459589504659E-3</v>
      </c>
      <c r="Q141" s="271">
        <f t="shared" si="18"/>
        <v>3.9007131603462225E-3</v>
      </c>
      <c r="R141" s="271">
        <f t="shared" si="18"/>
        <v>4.0886105942490817E-3</v>
      </c>
      <c r="S141" s="271">
        <f t="shared" si="18"/>
        <v>4.2683506175254671E-3</v>
      </c>
      <c r="T141" s="271">
        <f t="shared" si="18"/>
        <v>4.3088055313394383E-3</v>
      </c>
      <c r="U141" s="271">
        <f t="shared" si="18"/>
        <v>4.6270176811468392E-3</v>
      </c>
      <c r="V141" s="271">
        <f t="shared" si="18"/>
        <v>4.6184884513585482E-3</v>
      </c>
      <c r="W141" s="271">
        <f t="shared" si="18"/>
        <v>4.2610166349804773E-3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4.0079934294097634E-3</v>
      </c>
      <c r="C143" s="329">
        <f t="shared" si="20"/>
        <v>4.7051777235467473E-3</v>
      </c>
      <c r="D143" s="329">
        <f t="shared" si="20"/>
        <v>4.5915717025425528E-3</v>
      </c>
      <c r="E143" s="329">
        <f t="shared" si="20"/>
        <v>4.6104553033173724E-3</v>
      </c>
      <c r="F143" s="329">
        <f t="shared" si="20"/>
        <v>4.9628132226900677E-3</v>
      </c>
      <c r="G143" s="329">
        <f t="shared" si="20"/>
        <v>4.9560224663886291E-3</v>
      </c>
      <c r="H143" s="329">
        <f t="shared" si="20"/>
        <v>4.7825057754451259E-3</v>
      </c>
      <c r="I143" s="329">
        <f t="shared" si="20"/>
        <v>4.552217147979252E-3</v>
      </c>
      <c r="J143" s="329">
        <f t="shared" si="20"/>
        <v>4.7418815390280599E-3</v>
      </c>
      <c r="K143" s="329">
        <f t="shared" si="20"/>
        <v>4.3336658421396007E-3</v>
      </c>
      <c r="L143" s="329">
        <f t="shared" si="20"/>
        <v>4.1572297289438238E-3</v>
      </c>
      <c r="M143" s="329">
        <f t="shared" si="20"/>
        <v>3.8755520614175525E-3</v>
      </c>
      <c r="N143" s="329">
        <f t="shared" si="20"/>
        <v>2.3301199945937007E-3</v>
      </c>
      <c r="O143" s="329">
        <f t="shared" si="20"/>
        <v>4.0045454109716725E-3</v>
      </c>
      <c r="P143" s="329">
        <f t="shared" si="20"/>
        <v>3.8158459589504659E-3</v>
      </c>
      <c r="Q143" s="329">
        <f t="shared" si="20"/>
        <v>3.9007131603462225E-3</v>
      </c>
      <c r="R143" s="329">
        <f t="shared" si="20"/>
        <v>4.0886105942490817E-3</v>
      </c>
      <c r="S143" s="329">
        <f t="shared" si="20"/>
        <v>4.2683506175254671E-3</v>
      </c>
      <c r="T143" s="329">
        <f t="shared" si="20"/>
        <v>4.3088055313394383E-3</v>
      </c>
      <c r="U143" s="329">
        <f t="shared" si="20"/>
        <v>4.6270176811468392E-3</v>
      </c>
      <c r="V143" s="329">
        <f t="shared" si="20"/>
        <v>4.6184884513585482E-3</v>
      </c>
      <c r="W143" s="329">
        <f t="shared" si="20"/>
        <v>4.2610166349804773E-3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0.75050942326441694</v>
      </c>
      <c r="C144" s="312">
        <f t="shared" si="21"/>
        <v>0.7070613054656939</v>
      </c>
      <c r="D144" s="312">
        <f t="shared" si="21"/>
        <v>0.7141340072432506</v>
      </c>
      <c r="E144" s="312">
        <f t="shared" si="21"/>
        <v>0.71292514824454845</v>
      </c>
      <c r="F144" s="312">
        <f t="shared" si="21"/>
        <v>0.69095711719404729</v>
      </c>
      <c r="G144" s="312">
        <f t="shared" si="21"/>
        <v>0.69142123781995724</v>
      </c>
      <c r="H144" s="312">
        <f t="shared" si="21"/>
        <v>0.70237212204524946</v>
      </c>
      <c r="I144" s="312">
        <f t="shared" si="21"/>
        <v>0.71671512922660763</v>
      </c>
      <c r="J144" s="312">
        <f t="shared" si="21"/>
        <v>0.70487079980497791</v>
      </c>
      <c r="K144" s="312">
        <f t="shared" si="21"/>
        <v>0.73035014197414128</v>
      </c>
      <c r="L144" s="312">
        <f t="shared" si="21"/>
        <v>0.74136874896453719</v>
      </c>
      <c r="M144" s="312">
        <f t="shared" si="21"/>
        <v>0.758848724156022</v>
      </c>
      <c r="N144" s="312">
        <f t="shared" si="21"/>
        <v>0.85498159791399619</v>
      </c>
      <c r="O144" s="312">
        <f t="shared" si="21"/>
        <v>0.75084030801467017</v>
      </c>
      <c r="P144" s="312">
        <f t="shared" si="21"/>
        <v>0.7625260661920612</v>
      </c>
      <c r="Q144" s="312">
        <f t="shared" si="21"/>
        <v>0.7572555805240182</v>
      </c>
      <c r="R144" s="312">
        <f t="shared" si="21"/>
        <v>0.74560117258026792</v>
      </c>
      <c r="S144" s="312">
        <f t="shared" si="21"/>
        <v>0.73441439418348142</v>
      </c>
      <c r="T144" s="312">
        <f t="shared" si="21"/>
        <v>0.73190862240287324</v>
      </c>
      <c r="U144" s="312">
        <f t="shared" si="21"/>
        <v>0.71210003721289594</v>
      </c>
      <c r="V144" s="312">
        <f t="shared" si="21"/>
        <v>0.7126012469290971</v>
      </c>
      <c r="W144" s="312">
        <f t="shared" si="21"/>
        <v>0.7348196771245652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0.99999999999999978</v>
      </c>
      <c r="D146" s="234">
        <f t="shared" si="22"/>
        <v>0.99999999999999989</v>
      </c>
      <c r="E146" s="234">
        <f t="shared" si="22"/>
        <v>0.99999999999999989</v>
      </c>
      <c r="F146" s="234">
        <f t="shared" si="22"/>
        <v>0.99999999999999989</v>
      </c>
      <c r="G146" s="234">
        <f t="shared" si="22"/>
        <v>1.0000000000000002</v>
      </c>
      <c r="H146" s="234">
        <f t="shared" si="22"/>
        <v>1</v>
      </c>
      <c r="I146" s="234">
        <f t="shared" si="22"/>
        <v>1</v>
      </c>
      <c r="J146" s="234">
        <f t="shared" si="22"/>
        <v>0.99999999999999989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1.0000000000000002</v>
      </c>
      <c r="O146" s="234">
        <f t="shared" si="22"/>
        <v>1</v>
      </c>
      <c r="P146" s="234">
        <f t="shared" si="22"/>
        <v>0.99999999999999989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3.3226608819795903E-3</v>
      </c>
      <c r="C151" s="270">
        <f t="shared" si="27"/>
        <v>3.6840398750516441E-3</v>
      </c>
      <c r="D151" s="270">
        <f t="shared" si="27"/>
        <v>3.6780942824032434E-3</v>
      </c>
      <c r="E151" s="270">
        <f t="shared" si="27"/>
        <v>3.9053342725070871E-3</v>
      </c>
      <c r="F151" s="270">
        <f t="shared" si="27"/>
        <v>4.0628697863540177E-3</v>
      </c>
      <c r="G151" s="270">
        <f t="shared" si="27"/>
        <v>3.7826236694257316E-3</v>
      </c>
      <c r="H151" s="270">
        <f t="shared" si="27"/>
        <v>2.6945655364608084E-3</v>
      </c>
      <c r="I151" s="270">
        <f t="shared" si="27"/>
        <v>2.6030701929094587E-3</v>
      </c>
      <c r="J151" s="270">
        <f t="shared" si="27"/>
        <v>2.9002532606125608E-3</v>
      </c>
      <c r="K151" s="270">
        <f t="shared" si="27"/>
        <v>2.2847223056910834E-3</v>
      </c>
      <c r="L151" s="270">
        <f t="shared" si="27"/>
        <v>1.9220883195979485E-3</v>
      </c>
      <c r="M151" s="270">
        <f t="shared" si="27"/>
        <v>2.3091651640140495E-3</v>
      </c>
      <c r="N151" s="270">
        <f t="shared" si="27"/>
        <v>2.8463520601543519E-3</v>
      </c>
      <c r="O151" s="270">
        <f t="shared" si="27"/>
        <v>2.25522491140389E-3</v>
      </c>
      <c r="P151" s="270">
        <f t="shared" si="27"/>
        <v>2.7525819610856447E-3</v>
      </c>
      <c r="Q151" s="270">
        <f t="shared" si="27"/>
        <v>2.6352203530368001E-3</v>
      </c>
      <c r="R151" s="270">
        <f t="shared" si="27"/>
        <v>2.2832592432574929E-3</v>
      </c>
      <c r="S151" s="270">
        <f t="shared" si="27"/>
        <v>2.327750784278416E-3</v>
      </c>
      <c r="T151" s="270">
        <f t="shared" si="27"/>
        <v>2.2550354293365974E-3</v>
      </c>
      <c r="U151" s="270">
        <f t="shared" si="27"/>
        <v>2.3337659371391027E-3</v>
      </c>
      <c r="V151" s="270">
        <f t="shared" si="27"/>
        <v>2.5369403783150244E-3</v>
      </c>
      <c r="W151" s="270">
        <f t="shared" si="27"/>
        <v>2.7485598791921321E-3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0.15319600407622649</v>
      </c>
      <c r="C153" s="271">
        <f t="shared" si="29"/>
        <v>0.15317628323595611</v>
      </c>
      <c r="D153" s="271">
        <f t="shared" si="29"/>
        <v>0.15648288821619291</v>
      </c>
      <c r="E153" s="271">
        <f t="shared" si="29"/>
        <v>0.16167720765918786</v>
      </c>
      <c r="F153" s="271">
        <f t="shared" si="29"/>
        <v>0.16400135615431677</v>
      </c>
      <c r="G153" s="271">
        <f t="shared" si="29"/>
        <v>0.16231840097901634</v>
      </c>
      <c r="H153" s="271">
        <f t="shared" si="29"/>
        <v>0.16297016046103888</v>
      </c>
      <c r="I153" s="271">
        <f t="shared" si="29"/>
        <v>0.16420481863872388</v>
      </c>
      <c r="J153" s="271">
        <f t="shared" si="29"/>
        <v>0.16743775684450998</v>
      </c>
      <c r="K153" s="271">
        <f t="shared" si="29"/>
        <v>0.17702172216637063</v>
      </c>
      <c r="L153" s="271">
        <f t="shared" si="29"/>
        <v>0.18193894176163233</v>
      </c>
      <c r="M153" s="271">
        <f t="shared" si="29"/>
        <v>0.18269346450662466</v>
      </c>
      <c r="N153" s="271">
        <f t="shared" si="29"/>
        <v>0.1701488799470634</v>
      </c>
      <c r="O153" s="271">
        <f t="shared" si="29"/>
        <v>0.1645135030572521</v>
      </c>
      <c r="P153" s="271">
        <f t="shared" si="29"/>
        <v>0.16913357662665543</v>
      </c>
      <c r="Q153" s="271">
        <f t="shared" si="29"/>
        <v>0.17106150368994855</v>
      </c>
      <c r="R153" s="271">
        <f t="shared" si="29"/>
        <v>0.17394856042238821</v>
      </c>
      <c r="S153" s="271">
        <f t="shared" si="29"/>
        <v>0.16947566162395158</v>
      </c>
      <c r="T153" s="271">
        <f t="shared" si="29"/>
        <v>0.1650772011199256</v>
      </c>
      <c r="U153" s="271">
        <f t="shared" si="29"/>
        <v>0.16343280835051827</v>
      </c>
      <c r="V153" s="271">
        <f t="shared" si="29"/>
        <v>0.16733241976694677</v>
      </c>
      <c r="W153" s="271">
        <f t="shared" si="29"/>
        <v>0.16509622342941366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0.12180717138537579</v>
      </c>
      <c r="C154" s="320">
        <f t="shared" si="30"/>
        <v>0.12199021631499622</v>
      </c>
      <c r="D154" s="320">
        <f t="shared" si="30"/>
        <v>0.12536532986982124</v>
      </c>
      <c r="E154" s="320">
        <f t="shared" si="30"/>
        <v>0.13082453220830967</v>
      </c>
      <c r="F154" s="320">
        <f t="shared" si="30"/>
        <v>0.13349255990494288</v>
      </c>
      <c r="G154" s="320">
        <f t="shared" si="30"/>
        <v>0.13168518515124406</v>
      </c>
      <c r="H154" s="320">
        <f t="shared" si="30"/>
        <v>0.13223209839416891</v>
      </c>
      <c r="I154" s="320">
        <f t="shared" si="30"/>
        <v>0.13347579828087874</v>
      </c>
      <c r="J154" s="320">
        <f t="shared" si="30"/>
        <v>0.13687613975248536</v>
      </c>
      <c r="K154" s="320">
        <f t="shared" si="30"/>
        <v>0.14673252044858814</v>
      </c>
      <c r="L154" s="320">
        <f t="shared" si="30"/>
        <v>0.15196381379750917</v>
      </c>
      <c r="M154" s="320">
        <f t="shared" si="30"/>
        <v>0.15282094305017155</v>
      </c>
      <c r="N154" s="320">
        <f t="shared" si="30"/>
        <v>0.13925073280093386</v>
      </c>
      <c r="O154" s="320">
        <f t="shared" si="30"/>
        <v>0.13321659003902567</v>
      </c>
      <c r="P154" s="320">
        <f t="shared" si="30"/>
        <v>0.13814690382219233</v>
      </c>
      <c r="Q154" s="320">
        <f t="shared" si="30"/>
        <v>0.14024595589360933</v>
      </c>
      <c r="R154" s="320">
        <f t="shared" si="30"/>
        <v>0.14331161750410668</v>
      </c>
      <c r="S154" s="320">
        <f t="shared" si="30"/>
        <v>0.13859360394025516</v>
      </c>
      <c r="T154" s="320">
        <f t="shared" si="30"/>
        <v>0.13388329856317116</v>
      </c>
      <c r="U154" s="320">
        <f t="shared" si="30"/>
        <v>0.13219465196739424</v>
      </c>
      <c r="V154" s="320">
        <f t="shared" si="30"/>
        <v>0.13644788532337709</v>
      </c>
      <c r="W154" s="320">
        <f t="shared" si="30"/>
        <v>0.1343254933920639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3.1388832690850681E-2</v>
      </c>
      <c r="C155" s="320">
        <f t="shared" si="31"/>
        <v>3.11860669209599E-2</v>
      </c>
      <c r="D155" s="320">
        <f t="shared" si="31"/>
        <v>3.1117558346371661E-2</v>
      </c>
      <c r="E155" s="320">
        <f t="shared" si="31"/>
        <v>3.0852675450878178E-2</v>
      </c>
      <c r="F155" s="320">
        <f t="shared" si="31"/>
        <v>3.0508796249373863E-2</v>
      </c>
      <c r="G155" s="320">
        <f t="shared" si="31"/>
        <v>3.0633215827772262E-2</v>
      </c>
      <c r="H155" s="320">
        <f t="shared" si="31"/>
        <v>3.073806206686994E-2</v>
      </c>
      <c r="I155" s="320">
        <f t="shared" si="31"/>
        <v>3.0729020357845138E-2</v>
      </c>
      <c r="J155" s="320">
        <f t="shared" si="31"/>
        <v>3.056161709202462E-2</v>
      </c>
      <c r="K155" s="320">
        <f t="shared" si="31"/>
        <v>3.0289201717782488E-2</v>
      </c>
      <c r="L155" s="320">
        <f t="shared" si="31"/>
        <v>2.9975127964123171E-2</v>
      </c>
      <c r="M155" s="320">
        <f t="shared" si="31"/>
        <v>2.9872521456453114E-2</v>
      </c>
      <c r="N155" s="320">
        <f t="shared" si="31"/>
        <v>3.0898147146129561E-2</v>
      </c>
      <c r="O155" s="320">
        <f t="shared" si="31"/>
        <v>3.1296913018226451E-2</v>
      </c>
      <c r="P155" s="320">
        <f t="shared" si="31"/>
        <v>3.0986672804463111E-2</v>
      </c>
      <c r="Q155" s="320">
        <f t="shared" si="31"/>
        <v>3.0815547796339177E-2</v>
      </c>
      <c r="R155" s="320">
        <f t="shared" si="31"/>
        <v>3.0636942918281534E-2</v>
      </c>
      <c r="S155" s="320">
        <f t="shared" si="31"/>
        <v>3.0882057683696444E-2</v>
      </c>
      <c r="T155" s="320">
        <f t="shared" si="31"/>
        <v>3.1193902556754464E-2</v>
      </c>
      <c r="U155" s="320">
        <f t="shared" si="31"/>
        <v>3.1238156383124032E-2</v>
      </c>
      <c r="V155" s="320">
        <f t="shared" si="31"/>
        <v>3.0884534443569669E-2</v>
      </c>
      <c r="W155" s="320">
        <f t="shared" si="31"/>
        <v>3.0770730037349755E-2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0.76360458574885959</v>
      </c>
      <c r="C157" s="271">
        <f t="shared" si="33"/>
        <v>0.75867184826077128</v>
      </c>
      <c r="D157" s="271">
        <f t="shared" si="33"/>
        <v>0.75700522171769691</v>
      </c>
      <c r="E157" s="271">
        <f t="shared" si="33"/>
        <v>0.75056134418719433</v>
      </c>
      <c r="F157" s="271">
        <f t="shared" si="33"/>
        <v>0.74219570224699905</v>
      </c>
      <c r="G157" s="271">
        <f t="shared" si="33"/>
        <v>0.74522249083635783</v>
      </c>
      <c r="H157" s="271">
        <f t="shared" si="33"/>
        <v>0.74777311352953124</v>
      </c>
      <c r="I157" s="271">
        <f t="shared" si="33"/>
        <v>0.74755315343919115</v>
      </c>
      <c r="J157" s="271">
        <f t="shared" si="33"/>
        <v>0.74348068911059162</v>
      </c>
      <c r="K157" s="271">
        <f t="shared" si="33"/>
        <v>0.73685356694110704</v>
      </c>
      <c r="L157" s="271">
        <f t="shared" si="33"/>
        <v>0.72921301015711704</v>
      </c>
      <c r="M157" s="271">
        <f t="shared" si="33"/>
        <v>0.72671687401353269</v>
      </c>
      <c r="N157" s="271">
        <f t="shared" si="33"/>
        <v>0.75166754636290845</v>
      </c>
      <c r="O157" s="271">
        <f t="shared" si="33"/>
        <v>0.76136843111935482</v>
      </c>
      <c r="P157" s="271">
        <f t="shared" si="33"/>
        <v>0.75382113389276983</v>
      </c>
      <c r="Q157" s="271">
        <f t="shared" si="33"/>
        <v>0.74965812973690604</v>
      </c>
      <c r="R157" s="271">
        <f t="shared" si="33"/>
        <v>0.74531316077086684</v>
      </c>
      <c r="S157" s="271">
        <f t="shared" si="33"/>
        <v>0.75127613367747448</v>
      </c>
      <c r="T157" s="271">
        <f t="shared" si="33"/>
        <v>0.75886246788284883</v>
      </c>
      <c r="U157" s="271">
        <f t="shared" si="33"/>
        <v>0.75993904263430723</v>
      </c>
      <c r="V157" s="271">
        <f t="shared" si="33"/>
        <v>0.75133638648189138</v>
      </c>
      <c r="W157" s="271">
        <f t="shared" si="33"/>
        <v>0.74856783604473831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0.76360458574885959</v>
      </c>
      <c r="C158" s="320">
        <f t="shared" si="34"/>
        <v>0.75867184826077128</v>
      </c>
      <c r="D158" s="320">
        <f t="shared" si="34"/>
        <v>0.75700522171769691</v>
      </c>
      <c r="E158" s="320">
        <f t="shared" si="34"/>
        <v>0.75056134418719433</v>
      </c>
      <c r="F158" s="320">
        <f t="shared" si="34"/>
        <v>0.74219570224699905</v>
      </c>
      <c r="G158" s="320">
        <f t="shared" si="34"/>
        <v>0.74522249083635783</v>
      </c>
      <c r="H158" s="320">
        <f t="shared" si="34"/>
        <v>0.74777311352953124</v>
      </c>
      <c r="I158" s="320">
        <f t="shared" si="34"/>
        <v>0.74755315343919115</v>
      </c>
      <c r="J158" s="320">
        <f t="shared" si="34"/>
        <v>0.74348068911059162</v>
      </c>
      <c r="K158" s="320">
        <f t="shared" si="34"/>
        <v>0.73685356694110704</v>
      </c>
      <c r="L158" s="320">
        <f t="shared" si="34"/>
        <v>0.72921301015711704</v>
      </c>
      <c r="M158" s="320">
        <f t="shared" si="34"/>
        <v>0.72671687401353269</v>
      </c>
      <c r="N158" s="320">
        <f t="shared" si="34"/>
        <v>0.75166754636290845</v>
      </c>
      <c r="O158" s="320">
        <f t="shared" si="34"/>
        <v>0.76136843111935482</v>
      </c>
      <c r="P158" s="320">
        <f t="shared" si="34"/>
        <v>0.75382113389276983</v>
      </c>
      <c r="Q158" s="320">
        <f t="shared" si="34"/>
        <v>0.74965812973690604</v>
      </c>
      <c r="R158" s="320">
        <f t="shared" si="34"/>
        <v>0.74531316077086684</v>
      </c>
      <c r="S158" s="320">
        <f t="shared" si="34"/>
        <v>0.75127613367747448</v>
      </c>
      <c r="T158" s="320">
        <f t="shared" si="34"/>
        <v>0.75886246788284883</v>
      </c>
      <c r="U158" s="320">
        <f t="shared" si="34"/>
        <v>0.75993904263430723</v>
      </c>
      <c r="V158" s="320">
        <f t="shared" si="34"/>
        <v>0.75133638648189138</v>
      </c>
      <c r="W158" s="320">
        <f t="shared" si="34"/>
        <v>0.74856783604473831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6.4895896503312789E-2</v>
      </c>
      <c r="C160" s="271">
        <f t="shared" si="36"/>
        <v>6.4993418387065641E-2</v>
      </c>
      <c r="D160" s="271">
        <f t="shared" si="36"/>
        <v>6.6791596749223608E-2</v>
      </c>
      <c r="E160" s="271">
        <f t="shared" si="36"/>
        <v>6.9700126895025222E-2</v>
      </c>
      <c r="F160" s="271">
        <f t="shared" si="36"/>
        <v>7.1121587120227286E-2</v>
      </c>
      <c r="G160" s="271">
        <f t="shared" si="36"/>
        <v>7.0158661837382841E-2</v>
      </c>
      <c r="H160" s="271">
        <f t="shared" si="36"/>
        <v>7.0450043903031945E-2</v>
      </c>
      <c r="I160" s="271">
        <f t="shared" si="36"/>
        <v>7.1112656934852109E-2</v>
      </c>
      <c r="J160" s="271">
        <f t="shared" si="36"/>
        <v>7.2924276117101658E-2</v>
      </c>
      <c r="K160" s="271">
        <f t="shared" si="36"/>
        <v>7.8175515878082899E-2</v>
      </c>
      <c r="L160" s="271">
        <f t="shared" si="36"/>
        <v>8.0962621660844752E-2</v>
      </c>
      <c r="M160" s="271">
        <f t="shared" si="36"/>
        <v>8.1419279266781233E-2</v>
      </c>
      <c r="N160" s="271">
        <f t="shared" si="36"/>
        <v>7.4189401503045121E-2</v>
      </c>
      <c r="O160" s="271">
        <f t="shared" si="36"/>
        <v>7.0974557091921839E-2</v>
      </c>
      <c r="P160" s="271">
        <f t="shared" si="36"/>
        <v>7.3601308286964012E-2</v>
      </c>
      <c r="Q160" s="271">
        <f t="shared" si="36"/>
        <v>7.4719632146162507E-2</v>
      </c>
      <c r="R160" s="271">
        <f t="shared" si="36"/>
        <v>7.6352942043488442E-2</v>
      </c>
      <c r="S160" s="271">
        <f t="shared" si="36"/>
        <v>7.3839299238564915E-2</v>
      </c>
      <c r="T160" s="271">
        <f t="shared" si="36"/>
        <v>7.132976316795768E-2</v>
      </c>
      <c r="U160" s="271">
        <f t="shared" si="36"/>
        <v>7.0430093358176932E-2</v>
      </c>
      <c r="V160" s="271">
        <f t="shared" si="36"/>
        <v>7.2696112579664546E-2</v>
      </c>
      <c r="W160" s="271">
        <f t="shared" si="36"/>
        <v>7.1565353811133617E-2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6.4895896503312789E-2</v>
      </c>
      <c r="C161" s="320">
        <f t="shared" si="37"/>
        <v>6.4993418387065641E-2</v>
      </c>
      <c r="D161" s="320">
        <f t="shared" si="37"/>
        <v>6.6791596749223608E-2</v>
      </c>
      <c r="E161" s="320">
        <f t="shared" si="37"/>
        <v>6.9700126895025222E-2</v>
      </c>
      <c r="F161" s="320">
        <f t="shared" si="37"/>
        <v>7.1121587120227286E-2</v>
      </c>
      <c r="G161" s="320">
        <f t="shared" si="37"/>
        <v>7.0158661837382841E-2</v>
      </c>
      <c r="H161" s="320">
        <f t="shared" si="37"/>
        <v>7.0450043903031945E-2</v>
      </c>
      <c r="I161" s="320">
        <f t="shared" si="37"/>
        <v>7.1112656934852109E-2</v>
      </c>
      <c r="J161" s="320">
        <f t="shared" si="37"/>
        <v>7.2924276117101658E-2</v>
      </c>
      <c r="K161" s="320">
        <f t="shared" si="37"/>
        <v>7.8175515878082899E-2</v>
      </c>
      <c r="L161" s="320">
        <f t="shared" si="37"/>
        <v>8.0962621660844752E-2</v>
      </c>
      <c r="M161" s="320">
        <f t="shared" si="37"/>
        <v>8.1419279266781233E-2</v>
      </c>
      <c r="N161" s="320">
        <f t="shared" si="37"/>
        <v>7.4189401503045121E-2</v>
      </c>
      <c r="O161" s="320">
        <f t="shared" si="37"/>
        <v>7.0974557091921839E-2</v>
      </c>
      <c r="P161" s="320">
        <f t="shared" si="37"/>
        <v>7.3601308286964012E-2</v>
      </c>
      <c r="Q161" s="320">
        <f t="shared" si="37"/>
        <v>7.4719632146162507E-2</v>
      </c>
      <c r="R161" s="320">
        <f t="shared" si="37"/>
        <v>7.6352942043488442E-2</v>
      </c>
      <c r="S161" s="320">
        <f t="shared" si="37"/>
        <v>7.3839299238564915E-2</v>
      </c>
      <c r="T161" s="320">
        <f t="shared" si="37"/>
        <v>7.132976316795768E-2</v>
      </c>
      <c r="U161" s="320">
        <f t="shared" si="37"/>
        <v>7.0430093358176932E-2</v>
      </c>
      <c r="V161" s="320">
        <f t="shared" si="37"/>
        <v>7.2696112579664546E-2</v>
      </c>
      <c r="W161" s="320">
        <f t="shared" si="37"/>
        <v>7.1565353811133617E-2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1.498085278962156E-2</v>
      </c>
      <c r="C163" s="312">
        <f t="shared" si="39"/>
        <v>1.9474410241155198E-2</v>
      </c>
      <c r="D163" s="312">
        <f t="shared" si="39"/>
        <v>1.604219903448327E-2</v>
      </c>
      <c r="E163" s="312">
        <f t="shared" si="39"/>
        <v>1.4155986986085303E-2</v>
      </c>
      <c r="F163" s="312">
        <f t="shared" si="39"/>
        <v>1.8618484692102814E-2</v>
      </c>
      <c r="G163" s="312">
        <f t="shared" si="39"/>
        <v>1.8517822677817434E-2</v>
      </c>
      <c r="H163" s="312">
        <f t="shared" si="39"/>
        <v>1.6112116569937107E-2</v>
      </c>
      <c r="I163" s="312">
        <f t="shared" si="39"/>
        <v>1.4526300794323448E-2</v>
      </c>
      <c r="J163" s="312">
        <f t="shared" si="39"/>
        <v>1.3257024667184177E-2</v>
      </c>
      <c r="K163" s="312">
        <f t="shared" si="39"/>
        <v>5.664472708748358E-3</v>
      </c>
      <c r="L163" s="312">
        <f t="shared" si="39"/>
        <v>5.9633381008079561E-3</v>
      </c>
      <c r="M163" s="312">
        <f t="shared" si="39"/>
        <v>6.8612170490473844E-3</v>
      </c>
      <c r="N163" s="312">
        <f t="shared" si="39"/>
        <v>1.147820126828803E-3</v>
      </c>
      <c r="O163" s="312">
        <f t="shared" si="39"/>
        <v>8.882838200673759E-4</v>
      </c>
      <c r="P163" s="312">
        <f t="shared" si="39"/>
        <v>6.9139923252504987E-4</v>
      </c>
      <c r="Q163" s="312">
        <f t="shared" si="39"/>
        <v>1.9255140739462364E-3</v>
      </c>
      <c r="R163" s="312">
        <f t="shared" si="39"/>
        <v>2.1020775199990819E-3</v>
      </c>
      <c r="S163" s="312">
        <f t="shared" si="39"/>
        <v>3.0811546757305037E-3</v>
      </c>
      <c r="T163" s="312">
        <f t="shared" si="39"/>
        <v>2.475532399931217E-3</v>
      </c>
      <c r="U163" s="312">
        <f t="shared" si="39"/>
        <v>3.8642897198583621E-3</v>
      </c>
      <c r="V163" s="312">
        <f t="shared" si="39"/>
        <v>6.0981407931822865E-3</v>
      </c>
      <c r="W163" s="312">
        <f t="shared" si="39"/>
        <v>1.2022026835522358E-2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0.99999999999999989</v>
      </c>
      <c r="C165" s="234">
        <f t="shared" si="40"/>
        <v>1</v>
      </c>
      <c r="D165" s="234">
        <f t="shared" si="40"/>
        <v>0.99999999999999989</v>
      </c>
      <c r="E165" s="234">
        <f t="shared" si="40"/>
        <v>0.99999999999999989</v>
      </c>
      <c r="F165" s="234">
        <f t="shared" si="40"/>
        <v>1</v>
      </c>
      <c r="G165" s="234">
        <f t="shared" si="40"/>
        <v>0.99999999999999978</v>
      </c>
      <c r="H165" s="234">
        <f t="shared" si="40"/>
        <v>0.99999999999999989</v>
      </c>
      <c r="I165" s="234">
        <f t="shared" si="40"/>
        <v>0.99999999999999978</v>
      </c>
      <c r="J165" s="234">
        <f t="shared" si="40"/>
        <v>1</v>
      </c>
      <c r="K165" s="234">
        <f t="shared" si="40"/>
        <v>1</v>
      </c>
      <c r="L165" s="234">
        <f t="shared" si="40"/>
        <v>1</v>
      </c>
      <c r="M165" s="234">
        <f t="shared" si="40"/>
        <v>0.99999999999999989</v>
      </c>
      <c r="N165" s="234">
        <f t="shared" si="40"/>
        <v>0.99999999999999989</v>
      </c>
      <c r="O165" s="234">
        <f t="shared" si="40"/>
        <v>1</v>
      </c>
      <c r="P165" s="234">
        <f t="shared" si="40"/>
        <v>1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4.2787710944514586E-3</v>
      </c>
      <c r="C170" s="270">
        <f t="shared" si="45"/>
        <v>4.8023402571895227E-3</v>
      </c>
      <c r="D170" s="270">
        <f t="shared" si="45"/>
        <v>4.822411492584602E-3</v>
      </c>
      <c r="E170" s="270">
        <f t="shared" si="45"/>
        <v>5.1257122641452674E-3</v>
      </c>
      <c r="F170" s="270">
        <f t="shared" si="45"/>
        <v>5.2241768170678687E-3</v>
      </c>
      <c r="G170" s="270">
        <f t="shared" si="45"/>
        <v>4.9361753157654556E-3</v>
      </c>
      <c r="H170" s="270">
        <f t="shared" si="45"/>
        <v>3.5049073615740921E-3</v>
      </c>
      <c r="I170" s="270">
        <f t="shared" si="45"/>
        <v>3.3562116395567973E-3</v>
      </c>
      <c r="J170" s="270">
        <f t="shared" si="45"/>
        <v>3.6523715370251572E-3</v>
      </c>
      <c r="K170" s="270">
        <f t="shared" si="45"/>
        <v>2.6956154078273168E-3</v>
      </c>
      <c r="L170" s="270">
        <f t="shared" si="45"/>
        <v>2.1916826363798775E-3</v>
      </c>
      <c r="M170" s="270">
        <f t="shared" si="45"/>
        <v>2.6171668019869176E-3</v>
      </c>
      <c r="N170" s="270">
        <f t="shared" si="45"/>
        <v>3.5371187837165557E-3</v>
      </c>
      <c r="O170" s="270">
        <f t="shared" si="45"/>
        <v>2.9312579695550079E-3</v>
      </c>
      <c r="P170" s="270">
        <f t="shared" si="45"/>
        <v>3.4482310644001852E-3</v>
      </c>
      <c r="Q170" s="270">
        <f t="shared" si="45"/>
        <v>3.2524390214511405E-3</v>
      </c>
      <c r="R170" s="270">
        <f t="shared" si="45"/>
        <v>2.7591244524996709E-3</v>
      </c>
      <c r="S170" s="270">
        <f t="shared" si="45"/>
        <v>2.9082104167472036E-3</v>
      </c>
      <c r="T170" s="270">
        <f t="shared" si="45"/>
        <v>2.9164591992114522E-3</v>
      </c>
      <c r="U170" s="270">
        <f t="shared" si="45"/>
        <v>3.0564084312274266E-3</v>
      </c>
      <c r="V170" s="270">
        <f t="shared" si="45"/>
        <v>3.2184061793391347E-3</v>
      </c>
      <c r="W170" s="270">
        <f t="shared" si="45"/>
        <v>3.5408184828055978E-3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0.83354548246583759</v>
      </c>
      <c r="C171" s="271">
        <f t="shared" si="46"/>
        <v>0.84503951215441575</v>
      </c>
      <c r="D171" s="271">
        <f t="shared" si="46"/>
        <v>0.87345847918654795</v>
      </c>
      <c r="E171" s="271">
        <f t="shared" si="46"/>
        <v>0.91244902221966462</v>
      </c>
      <c r="F171" s="271">
        <f t="shared" si="46"/>
        <v>0.91214826140490823</v>
      </c>
      <c r="G171" s="271">
        <f t="shared" si="46"/>
        <v>0.91318289518564977</v>
      </c>
      <c r="H171" s="271">
        <f t="shared" si="46"/>
        <v>0.91400399050151027</v>
      </c>
      <c r="I171" s="271">
        <f t="shared" si="46"/>
        <v>0.91451197405789264</v>
      </c>
      <c r="J171" s="271">
        <f t="shared" si="46"/>
        <v>0.91598884273734504</v>
      </c>
      <c r="K171" s="271">
        <f t="shared" si="46"/>
        <v>0.91997133424941113</v>
      </c>
      <c r="L171" s="271">
        <f t="shared" si="46"/>
        <v>0.92080553478175142</v>
      </c>
      <c r="M171" s="271">
        <f t="shared" si="46"/>
        <v>0.92041288604568139</v>
      </c>
      <c r="N171" s="271">
        <f t="shared" si="46"/>
        <v>0.91956392852371127</v>
      </c>
      <c r="O171" s="271">
        <f t="shared" si="46"/>
        <v>0.92012303389623562</v>
      </c>
      <c r="P171" s="271">
        <f t="shared" si="46"/>
        <v>0.9196459566071582</v>
      </c>
      <c r="Q171" s="271">
        <f t="shared" si="46"/>
        <v>0.91982663900244033</v>
      </c>
      <c r="R171" s="271">
        <f t="shared" si="46"/>
        <v>0.92028188353946649</v>
      </c>
      <c r="S171" s="271">
        <f t="shared" si="46"/>
        <v>0.92014430282516646</v>
      </c>
      <c r="T171" s="271">
        <f t="shared" si="46"/>
        <v>0.92013669061707382</v>
      </c>
      <c r="U171" s="271">
        <f t="shared" si="46"/>
        <v>0.9200075415358463</v>
      </c>
      <c r="V171" s="271">
        <f t="shared" si="46"/>
        <v>0.91985804546481975</v>
      </c>
      <c r="W171" s="271">
        <f t="shared" si="46"/>
        <v>0.91956051433750052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0.83354548246583759</v>
      </c>
      <c r="C172" s="320">
        <f t="shared" si="47"/>
        <v>0.84503951215441575</v>
      </c>
      <c r="D172" s="320">
        <f t="shared" si="47"/>
        <v>0.87345847918654795</v>
      </c>
      <c r="E172" s="320">
        <f t="shared" si="47"/>
        <v>0.91244902221966462</v>
      </c>
      <c r="F172" s="320">
        <f t="shared" si="47"/>
        <v>0.91214826140490823</v>
      </c>
      <c r="G172" s="320">
        <f t="shared" si="47"/>
        <v>0.91318289518564977</v>
      </c>
      <c r="H172" s="320">
        <f t="shared" si="47"/>
        <v>0.91400399050151027</v>
      </c>
      <c r="I172" s="320">
        <f t="shared" si="47"/>
        <v>0.91451197405789264</v>
      </c>
      <c r="J172" s="320">
        <f t="shared" si="47"/>
        <v>0.91598884273734504</v>
      </c>
      <c r="K172" s="320">
        <f t="shared" si="47"/>
        <v>0.91997133424941113</v>
      </c>
      <c r="L172" s="320">
        <f t="shared" si="47"/>
        <v>0.92080553478175142</v>
      </c>
      <c r="M172" s="320">
        <f t="shared" si="47"/>
        <v>0.92041288604568139</v>
      </c>
      <c r="N172" s="320">
        <f t="shared" si="47"/>
        <v>0.91956392852371127</v>
      </c>
      <c r="O172" s="320">
        <f t="shared" si="47"/>
        <v>0.92012303389623562</v>
      </c>
      <c r="P172" s="320">
        <f t="shared" si="47"/>
        <v>0.9196459566071582</v>
      </c>
      <c r="Q172" s="320">
        <f t="shared" si="47"/>
        <v>0.91982663900244033</v>
      </c>
      <c r="R172" s="320">
        <f t="shared" si="47"/>
        <v>0.92028188353946649</v>
      </c>
      <c r="S172" s="320">
        <f t="shared" si="47"/>
        <v>0.92014430282516646</v>
      </c>
      <c r="T172" s="320">
        <f t="shared" si="47"/>
        <v>0.92013669061707382</v>
      </c>
      <c r="U172" s="320">
        <f t="shared" si="47"/>
        <v>0.9200075415358463</v>
      </c>
      <c r="V172" s="320">
        <f t="shared" si="47"/>
        <v>0.91985804546481975</v>
      </c>
      <c r="W172" s="320">
        <f t="shared" si="47"/>
        <v>0.91956051433750052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6.9705620930730947E-2</v>
      </c>
      <c r="C175" s="271">
        <f t="shared" si="50"/>
        <v>7.0666814402823755E-2</v>
      </c>
      <c r="D175" s="271">
        <f t="shared" si="50"/>
        <v>7.3043363475256542E-2</v>
      </c>
      <c r="E175" s="271">
        <f t="shared" si="50"/>
        <v>7.6303965409670105E-2</v>
      </c>
      <c r="F175" s="271">
        <f t="shared" si="50"/>
        <v>7.6278814149438628E-2</v>
      </c>
      <c r="G175" s="271">
        <f t="shared" si="50"/>
        <v>7.6365335870975881E-2</v>
      </c>
      <c r="H175" s="271">
        <f t="shared" si="50"/>
        <v>7.6434000341049052E-2</v>
      </c>
      <c r="I175" s="271">
        <f t="shared" si="50"/>
        <v>7.647648069750837E-2</v>
      </c>
      <c r="J175" s="271">
        <f t="shared" si="50"/>
        <v>7.6599984514036615E-2</v>
      </c>
      <c r="K175" s="271">
        <f t="shared" si="50"/>
        <v>7.6933022182093636E-2</v>
      </c>
      <c r="L175" s="271">
        <f t="shared" si="50"/>
        <v>7.7002782581868712E-2</v>
      </c>
      <c r="M175" s="271">
        <f t="shared" si="50"/>
        <v>7.6969947152331644E-2</v>
      </c>
      <c r="N175" s="271">
        <f t="shared" si="50"/>
        <v>7.6898952692572076E-2</v>
      </c>
      <c r="O175" s="271">
        <f t="shared" si="50"/>
        <v>7.6945708134209409E-2</v>
      </c>
      <c r="P175" s="271">
        <f t="shared" si="50"/>
        <v>7.6905812328441611E-2</v>
      </c>
      <c r="Q175" s="271">
        <f t="shared" si="50"/>
        <v>7.6920921976108503E-2</v>
      </c>
      <c r="R175" s="271">
        <f t="shared" si="50"/>
        <v>7.6958992008033869E-2</v>
      </c>
      <c r="S175" s="271">
        <f t="shared" si="50"/>
        <v>7.6947486758086381E-2</v>
      </c>
      <c r="T175" s="271">
        <f t="shared" si="50"/>
        <v>7.6946850183714707E-2</v>
      </c>
      <c r="U175" s="271">
        <f t="shared" si="50"/>
        <v>7.693605003292632E-2</v>
      </c>
      <c r="V175" s="271">
        <f t="shared" si="50"/>
        <v>7.6923548355841143E-2</v>
      </c>
      <c r="W175" s="271">
        <f t="shared" si="50"/>
        <v>7.6898667179693889E-2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6.9705620930730947E-2</v>
      </c>
      <c r="C176" s="320">
        <f t="shared" si="51"/>
        <v>7.0666814402823755E-2</v>
      </c>
      <c r="D176" s="320">
        <f t="shared" si="51"/>
        <v>7.3043363475256542E-2</v>
      </c>
      <c r="E176" s="320">
        <f t="shared" si="51"/>
        <v>7.6303965409670105E-2</v>
      </c>
      <c r="F176" s="320">
        <f t="shared" si="51"/>
        <v>7.6278814149438628E-2</v>
      </c>
      <c r="G176" s="320">
        <f t="shared" si="51"/>
        <v>7.6365335870975881E-2</v>
      </c>
      <c r="H176" s="320">
        <f t="shared" si="51"/>
        <v>7.6434000341049052E-2</v>
      </c>
      <c r="I176" s="320">
        <f t="shared" si="51"/>
        <v>7.647648069750837E-2</v>
      </c>
      <c r="J176" s="320">
        <f t="shared" si="51"/>
        <v>7.6599984514036615E-2</v>
      </c>
      <c r="K176" s="320">
        <f t="shared" si="51"/>
        <v>7.6933022182093636E-2</v>
      </c>
      <c r="L176" s="320">
        <f t="shared" si="51"/>
        <v>7.7002782581868712E-2</v>
      </c>
      <c r="M176" s="320">
        <f t="shared" si="51"/>
        <v>7.6969947152331644E-2</v>
      </c>
      <c r="N176" s="320">
        <f t="shared" si="51"/>
        <v>7.6898952692572076E-2</v>
      </c>
      <c r="O176" s="320">
        <f t="shared" si="51"/>
        <v>7.6945708134209409E-2</v>
      </c>
      <c r="P176" s="320">
        <f t="shared" si="51"/>
        <v>7.6905812328441611E-2</v>
      </c>
      <c r="Q176" s="320">
        <f t="shared" si="51"/>
        <v>7.6920921976108503E-2</v>
      </c>
      <c r="R176" s="320">
        <f t="shared" si="51"/>
        <v>7.6958992008033869E-2</v>
      </c>
      <c r="S176" s="320">
        <f t="shared" si="51"/>
        <v>7.6947486758086381E-2</v>
      </c>
      <c r="T176" s="320">
        <f t="shared" si="51"/>
        <v>7.6946850183714707E-2</v>
      </c>
      <c r="U176" s="320">
        <f t="shared" si="51"/>
        <v>7.693605003292632E-2</v>
      </c>
      <c r="V176" s="320">
        <f t="shared" si="51"/>
        <v>7.6923548355841143E-2</v>
      </c>
      <c r="W176" s="320">
        <f t="shared" si="51"/>
        <v>7.6898667179693889E-2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9.247012550897997E-2</v>
      </c>
      <c r="C179" s="312">
        <f t="shared" si="54"/>
        <v>7.9491333185570945E-2</v>
      </c>
      <c r="D179" s="312">
        <f t="shared" si="54"/>
        <v>4.8675745845610886E-2</v>
      </c>
      <c r="E179" s="312">
        <f t="shared" si="54"/>
        <v>6.1213001065199323E-3</v>
      </c>
      <c r="F179" s="312">
        <f t="shared" si="54"/>
        <v>6.3487476285852508E-3</v>
      </c>
      <c r="G179" s="312">
        <f t="shared" si="54"/>
        <v>5.5155936276088278E-3</v>
      </c>
      <c r="H179" s="312">
        <f t="shared" si="54"/>
        <v>6.0571017958664826E-3</v>
      </c>
      <c r="I179" s="312">
        <f t="shared" si="54"/>
        <v>5.655333605041982E-3</v>
      </c>
      <c r="J179" s="312">
        <f t="shared" si="54"/>
        <v>3.7588012115932724E-3</v>
      </c>
      <c r="K179" s="312">
        <f t="shared" si="54"/>
        <v>4.000281606678978E-4</v>
      </c>
      <c r="L179" s="312">
        <f t="shared" si="54"/>
        <v>0</v>
      </c>
      <c r="M179" s="312">
        <f t="shared" si="54"/>
        <v>0</v>
      </c>
      <c r="N179" s="312">
        <f t="shared" si="54"/>
        <v>0</v>
      </c>
      <c r="O179" s="312">
        <f t="shared" si="54"/>
        <v>0</v>
      </c>
      <c r="P179" s="312">
        <f t="shared" si="54"/>
        <v>0</v>
      </c>
      <c r="Q179" s="312">
        <f t="shared" si="54"/>
        <v>0</v>
      </c>
      <c r="R179" s="312">
        <f t="shared" si="54"/>
        <v>0</v>
      </c>
      <c r="S179" s="312">
        <f t="shared" si="54"/>
        <v>0</v>
      </c>
      <c r="T179" s="312">
        <f t="shared" si="54"/>
        <v>0</v>
      </c>
      <c r="U179" s="312">
        <f t="shared" si="54"/>
        <v>0</v>
      </c>
      <c r="V179" s="312">
        <f t="shared" si="54"/>
        <v>0</v>
      </c>
      <c r="W179" s="312">
        <f t="shared" si="54"/>
        <v>0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239.97453871980568</v>
      </c>
      <c r="C183" s="322">
        <f t="shared" si="55"/>
        <v>245.0503154375501</v>
      </c>
      <c r="D183" s="322">
        <f t="shared" si="55"/>
        <v>247.18497632549565</v>
      </c>
      <c r="E183" s="322">
        <f t="shared" si="55"/>
        <v>245.30461079431578</v>
      </c>
      <c r="F183" s="322">
        <f t="shared" si="55"/>
        <v>223.33154630862117</v>
      </c>
      <c r="G183" s="322">
        <f t="shared" si="55"/>
        <v>223.06319313403364</v>
      </c>
      <c r="H183" s="322">
        <f t="shared" si="55"/>
        <v>215.07679746392861</v>
      </c>
      <c r="I183" s="322">
        <f t="shared" si="55"/>
        <v>216.1933643136658</v>
      </c>
      <c r="J183" s="322">
        <f t="shared" si="55"/>
        <v>213.82564101478775</v>
      </c>
      <c r="K183" s="322">
        <f t="shared" si="55"/>
        <v>195.78094033231159</v>
      </c>
      <c r="L183" s="322">
        <f t="shared" si="55"/>
        <v>190.26876518905752</v>
      </c>
      <c r="M183" s="322">
        <f t="shared" si="55"/>
        <v>176.09438086784533</v>
      </c>
      <c r="N183" s="322">
        <f t="shared" si="55"/>
        <v>196.99966864108376</v>
      </c>
      <c r="O183" s="322">
        <f t="shared" si="55"/>
        <v>215.92645311739031</v>
      </c>
      <c r="P183" s="322">
        <f t="shared" si="55"/>
        <v>202.87920894585815</v>
      </c>
      <c r="Q183" s="322">
        <f t="shared" si="55"/>
        <v>201.44855015239273</v>
      </c>
      <c r="R183" s="322">
        <f t="shared" si="55"/>
        <v>191.50779207593865</v>
      </c>
      <c r="S183" s="322">
        <f t="shared" si="55"/>
        <v>203.0675967425876</v>
      </c>
      <c r="T183" s="322">
        <f t="shared" si="55"/>
        <v>203.14613062025612</v>
      </c>
      <c r="U183" s="322">
        <f t="shared" si="55"/>
        <v>201.16730831010838</v>
      </c>
      <c r="V183" s="322">
        <f t="shared" si="55"/>
        <v>194.85889597757858</v>
      </c>
      <c r="W183" s="322">
        <f t="shared" si="55"/>
        <v>203.9104869421169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0.35053495567227694</v>
      </c>
      <c r="C188" s="277">
        <f>IF(C$10=0,0,C$10/NMM!C$9*1000)</f>
        <v>0.39939326028016608</v>
      </c>
      <c r="D188" s="277">
        <f>IF(D$10=0,0,D$10/NMM!D$9*1000)</f>
        <v>0.40310738352117081</v>
      </c>
      <c r="E188" s="277">
        <f>IF(E$10=0,0,E$10/NMM!E$9*1000)</f>
        <v>0.42835340168490083</v>
      </c>
      <c r="F188" s="277">
        <f>IF(F$10=0,0,F$10/NMM!F$9*1000)</f>
        <v>0.41025090540097675</v>
      </c>
      <c r="G188" s="277">
        <f>IF(G$10=0,0,G$10/NMM!G$9*1000)</f>
        <v>0.37999523745231495</v>
      </c>
      <c r="H188" s="277">
        <f>IF(H$10=0,0,H$10/NMM!H$9*1000)</f>
        <v>0.26023768320248181</v>
      </c>
      <c r="I188" s="277">
        <f>IF(I$10=0,0,I$10/NMM!I$9*1000)</f>
        <v>0.25279097981776089</v>
      </c>
      <c r="J188" s="277">
        <f>IF(J$10=0,0,J$10/NMM!J$9*1000)</f>
        <v>0.28005308141317004</v>
      </c>
      <c r="K188" s="277">
        <f>IF(K$10=0,0,K$10/NMM!K$9*1000)</f>
        <v>0.2038701719334966</v>
      </c>
      <c r="L188" s="277">
        <f>IF(L$10=0,0,L$10/NMM!L$9*1000)</f>
        <v>0.16845553182246187</v>
      </c>
      <c r="M188" s="277">
        <f>IF(M$10=0,0,M$10/NMM!M$9*1000)</f>
        <v>0.18791224647855292</v>
      </c>
      <c r="N188" s="277">
        <f>IF(N$10=0,0,N$10/NMM!N$9*1000)</f>
        <v>0.2504720704435095</v>
      </c>
      <c r="O188" s="277">
        <f>IF(O$10=0,0,O$10/NMM!O$9*1000)</f>
        <v>0.21480881813784014</v>
      </c>
      <c r="P188" s="277">
        <f>IF(P$10=0,0,P$10/NMM!P$9*1000)</f>
        <v>0.2487483471928614</v>
      </c>
      <c r="Q188" s="277">
        <f>IF(Q$10=0,0,Q$10/NMM!Q$9*1000)</f>
        <v>0.23778716585741413</v>
      </c>
      <c r="R188" s="277">
        <f>IF(R$10=0,0,R$10/NMM!R$9*1000)</f>
        <v>0.19703317272302598</v>
      </c>
      <c r="S188" s="277">
        <f>IF(S$10=0,0,S$10/NMM!S$9*1000)</f>
        <v>0.21130457200994379</v>
      </c>
      <c r="T188" s="277">
        <f>IF(T$10=0,0,T$10/NMM!T$9*1000)</f>
        <v>0.20274433124824853</v>
      </c>
      <c r="U188" s="277">
        <f>IF(U$10=0,0,U$10/NMM!U$9*1000)</f>
        <v>0.20747764850717082</v>
      </c>
      <c r="V188" s="277">
        <f>IF(V$10=0,0,V$10/NMM!V$9*1000)</f>
        <v>0.22094637552583551</v>
      </c>
      <c r="W188" s="277">
        <f>IF(W$10=0,0,W$10/NMM!W$9*1000)</f>
        <v>0.25139773413467781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140.49549011783819</v>
      </c>
      <c r="C190" s="278">
        <f>IF(C$17=0,0,C$17/NMM!C$9*1000)</f>
        <v>143.44285496919588</v>
      </c>
      <c r="D190" s="278">
        <f>IF(D$17=0,0,D$17/NMM!D$9*1000)</f>
        <v>144.69226406602775</v>
      </c>
      <c r="E190" s="278">
        <f>IF(E$17=0,0,E$17/NMM!E$9*1000)</f>
        <v>143.57497270792663</v>
      </c>
      <c r="F190" s="278">
        <f>IF(F$17=0,0,F$17/NMM!F$9*1000)</f>
        <v>130.702417802046</v>
      </c>
      <c r="G190" s="278">
        <f>IF(G$17=0,0,G$17/NMM!G$9*1000)</f>
        <v>130.56281732227106</v>
      </c>
      <c r="H190" s="278">
        <f>IF(H$17=0,0,H$17/NMM!H$9*1000)</f>
        <v>125.95047815630572</v>
      </c>
      <c r="I190" s="278">
        <f>IF(I$17=0,0,I$17/NMM!I$9*1000)</f>
        <v>126.60950576858279</v>
      </c>
      <c r="J190" s="278">
        <f>IF(J$17=0,0,J$17/NMM!J$9*1000)</f>
        <v>125.20528648178802</v>
      </c>
      <c r="K190" s="278">
        <f>IF(K$17=0,0,K$17/NMM!K$9*1000)</f>
        <v>114.67004931208803</v>
      </c>
      <c r="L190" s="278">
        <f>IF(L$17=0,0,L$17/NMM!L$9*1000)</f>
        <v>111.45893465303865</v>
      </c>
      <c r="M190" s="278">
        <f>IF(M$17=0,0,M$17/NMM!M$9*1000)</f>
        <v>103.13685246734958</v>
      </c>
      <c r="N190" s="278">
        <f>IF(N$17=0,0,N$17/NMM!N$9*1000)</f>
        <v>115.35728628293815</v>
      </c>
      <c r="O190" s="278">
        <f>IF(O$17=0,0,O$17/NMM!O$9*1000)</f>
        <v>126.47528091459296</v>
      </c>
      <c r="P190" s="278">
        <f>IF(P$17=0,0,P$17/NMM!P$9*1000)</f>
        <v>118.80556800409296</v>
      </c>
      <c r="Q190" s="278">
        <f>IF(Q$17=0,0,Q$17/NMM!Q$9*1000)</f>
        <v>117.97317597031466</v>
      </c>
      <c r="R190" s="278">
        <f>IF(R$17=0,0,R$17/NMM!R$9*1000)</f>
        <v>112.16864093206493</v>
      </c>
      <c r="S190" s="278">
        <f>IF(S$17=0,0,S$17/NMM!S$9*1000)</f>
        <v>118.93797676482437</v>
      </c>
      <c r="T190" s="278">
        <f>IF(T$17=0,0,T$17/NMM!T$9*1000)</f>
        <v>118.9890414773032</v>
      </c>
      <c r="U190" s="278">
        <f>IF(U$17=0,0,U$17/NMM!U$9*1000)</f>
        <v>117.82605022571384</v>
      </c>
      <c r="V190" s="278">
        <f>IF(V$17=0,0,V$17/NMM!V$9*1000)</f>
        <v>114.11942750021171</v>
      </c>
      <c r="W190" s="278">
        <f>IF(W$17=0,0,W$17/NMM!W$9*1000)</f>
        <v>119.40866985676651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95.273392595234498</v>
      </c>
      <c r="C191" s="278">
        <f>IF(C$25=0,0,C$25/NMM!C$9*1000)</f>
        <v>97.272072043017999</v>
      </c>
      <c r="D191" s="278">
        <f>IF(D$25=0,0,D$25/NMM!D$9*1000)</f>
        <v>98.119326593998167</v>
      </c>
      <c r="E191" s="278">
        <f>IF(E$25=0,0,E$25/NMM!E$9*1000)</f>
        <v>97.361664279611148</v>
      </c>
      <c r="F191" s="278">
        <f>IF(F$25=0,0,F$25/NMM!F$9*1000)</f>
        <v>88.632473212886865</v>
      </c>
      <c r="G191" s="278">
        <f>IF(G$25=0,0,G$25/NMM!G$9*1000)</f>
        <v>88.537806748469208</v>
      </c>
      <c r="H191" s="278">
        <f>IF(H$25=0,0,H$25/NMM!H$9*1000)</f>
        <v>85.410067916618956</v>
      </c>
      <c r="I191" s="278">
        <f>IF(I$25=0,0,I$25/NMM!I$9*1000)</f>
        <v>85.856970492515984</v>
      </c>
      <c r="J191" s="278">
        <f>IF(J$25=0,0,J$25/NMM!J$9*1000)</f>
        <v>84.904735404482963</v>
      </c>
      <c r="K191" s="278">
        <f>IF(K$25=0,0,K$25/NMM!K$9*1000)</f>
        <v>77.760536070320157</v>
      </c>
      <c r="L191" s="278">
        <f>IF(L$25=0,0,L$25/NMM!L$9*1000)</f>
        <v>75.583001493777431</v>
      </c>
      <c r="M191" s="278">
        <f>IF(M$25=0,0,M$25/NMM!M$9*1000)</f>
        <v>69.939596124523476</v>
      </c>
      <c r="N191" s="278">
        <f>IF(N$25=0,0,N$25/NMM!N$9*1000)</f>
        <v>78.226568095083721</v>
      </c>
      <c r="O191" s="278">
        <f>IF(O$25=0,0,O$25/NMM!O$9*1000)</f>
        <v>85.765949370062202</v>
      </c>
      <c r="P191" s="278">
        <f>IF(P$25=0,0,P$25/NMM!P$9*1000)</f>
        <v>80.564931397158432</v>
      </c>
      <c r="Q191" s="278">
        <f>IF(Q$25=0,0,Q$25/NMM!Q$9*1000)</f>
        <v>80.000466210690249</v>
      </c>
      <c r="R191" s="278">
        <f>IF(R$25=0,0,R$25/NMM!R$9*1000)</f>
        <v>76.064270500293233</v>
      </c>
      <c r="S191" s="278">
        <f>IF(S$25=0,0,S$25/NMM!S$9*1000)</f>
        <v>80.654720982814396</v>
      </c>
      <c r="T191" s="278">
        <f>IF(T$25=0,0,T$25/NMM!T$9*1000)</f>
        <v>80.689349200386872</v>
      </c>
      <c r="U191" s="278">
        <f>IF(U$25=0,0,U$25/NMM!U$9*1000)</f>
        <v>79.90069668204228</v>
      </c>
      <c r="V191" s="278">
        <f>IF(V$25=0,0,V$25/NMM!V$9*1000)</f>
        <v>77.387146091678247</v>
      </c>
      <c r="W191" s="278">
        <f>IF(W$25=0,0,W$25/NMM!W$9*1000)</f>
        <v>80.973909361764228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3.8551210510606948</v>
      </c>
      <c r="C192" s="279">
        <f>IF(C$33=0,0,C$33/NMM!C$9*1000)</f>
        <v>3.9359951650560636</v>
      </c>
      <c r="D192" s="279">
        <f>IF(D$33=0,0,D$33/NMM!D$9*1000)</f>
        <v>3.9702782819485964</v>
      </c>
      <c r="E192" s="279">
        <f>IF(E$33=0,0,E$33/NMM!E$9*1000)</f>
        <v>3.9396204050931121</v>
      </c>
      <c r="F192" s="279">
        <f>IF(F$33=0,0,F$33/NMM!F$9*1000)</f>
        <v>3.5864043882873582</v>
      </c>
      <c r="G192" s="279">
        <f>IF(G$33=0,0,G$33/NMM!G$9*1000)</f>
        <v>3.582573825841068</v>
      </c>
      <c r="H192" s="279">
        <f>IF(H$33=0,0,H$33/NMM!H$9*1000)</f>
        <v>3.4560137078014694</v>
      </c>
      <c r="I192" s="279">
        <f>IF(I$33=0,0,I$33/NMM!I$9*1000)</f>
        <v>3.4740970727492617</v>
      </c>
      <c r="J192" s="279">
        <f>IF(J$33=0,0,J$33/NMM!J$9*1000)</f>
        <v>3.4355660471036145</v>
      </c>
      <c r="K192" s="279">
        <f>IF(K$33=0,0,K$33/NMM!K$9*1000)</f>
        <v>3.1464847779699037</v>
      </c>
      <c r="L192" s="279">
        <f>IF(L$33=0,0,L$33/NMM!L$9*1000)</f>
        <v>3.0583735104189826</v>
      </c>
      <c r="M192" s="279">
        <f>IF(M$33=0,0,M$33/NMM!M$9*1000)</f>
        <v>2.8300200294937321</v>
      </c>
      <c r="N192" s="279">
        <f>IF(N$33=0,0,N$33/NMM!N$9*1000)</f>
        <v>3.1653421926183656</v>
      </c>
      <c r="O192" s="279">
        <f>IF(O$33=0,0,O$33/NMM!O$9*1000)</f>
        <v>3.4704140145973015</v>
      </c>
      <c r="P192" s="279">
        <f>IF(P$33=0,0,P$33/NMM!P$9*1000)</f>
        <v>3.2599611974139093</v>
      </c>
      <c r="Q192" s="279">
        <f>IF(Q$33=0,0,Q$33/NMM!Q$9*1000)</f>
        <v>3.2371208055304215</v>
      </c>
      <c r="R192" s="279">
        <f>IF(R$33=0,0,R$33/NMM!R$9*1000)</f>
        <v>3.0778474708574888</v>
      </c>
      <c r="S192" s="279">
        <f>IF(S$33=0,0,S$33/NMM!S$9*1000)</f>
        <v>3.2635944229388891</v>
      </c>
      <c r="T192" s="279">
        <f>IF(T$33=0,0,T$33/NMM!T$9*1000)</f>
        <v>3.2649956113178056</v>
      </c>
      <c r="U192" s="279">
        <f>IF(U$33=0,0,U$33/NMM!U$9*1000)</f>
        <v>3.2330837538450794</v>
      </c>
      <c r="V192" s="279">
        <f>IF(V$33=0,0,V$33/NMM!V$9*1000)</f>
        <v>3.1313760101627852</v>
      </c>
      <c r="W192" s="279">
        <f>IF(W$33=0,0,W$33/NMM!W$9*1000)</f>
        <v>3.2765099894514749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157.14286817825408</v>
      </c>
      <c r="C194" s="322">
        <f t="shared" si="56"/>
        <v>165.72212893455361</v>
      </c>
      <c r="D194" s="322">
        <f t="shared" si="56"/>
        <v>166.18941369468297</v>
      </c>
      <c r="E194" s="322">
        <f t="shared" si="56"/>
        <v>166.72452481497976</v>
      </c>
      <c r="F194" s="322">
        <f t="shared" si="56"/>
        <v>166.05406072767414</v>
      </c>
      <c r="G194" s="322">
        <f t="shared" si="56"/>
        <v>158.83029854124769</v>
      </c>
      <c r="H194" s="322">
        <f t="shared" si="56"/>
        <v>151.29007045935211</v>
      </c>
      <c r="I194" s="322">
        <f t="shared" si="56"/>
        <v>150.74398315497393</v>
      </c>
      <c r="J194" s="322">
        <f t="shared" si="56"/>
        <v>150.14578429767687</v>
      </c>
      <c r="K194" s="322">
        <f t="shared" si="56"/>
        <v>136.24318465621738</v>
      </c>
      <c r="L194" s="322">
        <f t="shared" si="56"/>
        <v>133.18616016321891</v>
      </c>
      <c r="M194" s="322">
        <f t="shared" si="56"/>
        <v>123.75752319099087</v>
      </c>
      <c r="N194" s="322">
        <f t="shared" si="56"/>
        <v>143.0323418199514</v>
      </c>
      <c r="O194" s="322">
        <f t="shared" si="56"/>
        <v>151.67139482899125</v>
      </c>
      <c r="P194" s="322">
        <f t="shared" si="56"/>
        <v>143.21225570648019</v>
      </c>
      <c r="Q194" s="322">
        <f t="shared" si="56"/>
        <v>142.17093958914333</v>
      </c>
      <c r="R194" s="322">
        <f t="shared" si="56"/>
        <v>134.59588859180494</v>
      </c>
      <c r="S194" s="322">
        <f t="shared" si="56"/>
        <v>139.46323488942483</v>
      </c>
      <c r="T194" s="322">
        <f t="shared" si="56"/>
        <v>135.00771557093921</v>
      </c>
      <c r="U194" s="322">
        <f t="shared" si="56"/>
        <v>136.56792977098007</v>
      </c>
      <c r="V194" s="322">
        <f t="shared" si="56"/>
        <v>134.45282171955952</v>
      </c>
      <c r="W194" s="322">
        <f t="shared" si="56"/>
        <v>137.8351452437411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0.53007341274193953</v>
      </c>
      <c r="C199" s="277">
        <f>IF(C$53=0,0,C$53/NMM!C$10*1000)</f>
        <v>0.62265272579321596</v>
      </c>
      <c r="D199" s="277">
        <f>IF(D$53=0,0,D$53/NMM!D$10*1000)</f>
        <v>0.62122616610850223</v>
      </c>
      <c r="E199" s="277">
        <f>IF(E$53=0,0,E$53/NMM!E$10*1000)</f>
        <v>0.66046452809183787</v>
      </c>
      <c r="F199" s="277">
        <f>IF(F$53=0,0,F$53/NMM!F$10*1000)</f>
        <v>0.68745540415054285</v>
      </c>
      <c r="G199" s="277">
        <f>IF(G$53=0,0,G$53/NMM!G$10*1000)</f>
        <v>0.61213057207340493</v>
      </c>
      <c r="H199" s="277">
        <f>IF(H$53=0,0,H$53/NMM!H$10*1000)</f>
        <v>0.41433685355215083</v>
      </c>
      <c r="I199" s="277">
        <f>IF(I$53=0,0,I$53/NMM!I$10*1000)</f>
        <v>0.39818127021293709</v>
      </c>
      <c r="J199" s="277">
        <f>IF(J$53=0,0,J$53/NMM!J$10*1000)</f>
        <v>0.4413112749342778</v>
      </c>
      <c r="K199" s="277">
        <f>IF(K$53=0,0,K$53/NMM!K$10*1000)</f>
        <v>0.31305111246545286</v>
      </c>
      <c r="L199" s="277">
        <f>IF(L$53=0,0,L$53/NMM!L$10*1000)</f>
        <v>0.25753130904922888</v>
      </c>
      <c r="M199" s="277">
        <f>IF(M$53=0,0,M$53/NMM!M$10*1000)</f>
        <v>0.28775088259886267</v>
      </c>
      <c r="N199" s="277">
        <f>IF(N$53=0,0,N$53/NMM!N$10*1000)</f>
        <v>0.40758823879186412</v>
      </c>
      <c r="O199" s="277">
        <f>IF(O$53=0,0,O$53/NMM!O$10*1000)</f>
        <v>0.34235721834345395</v>
      </c>
      <c r="P199" s="277">
        <f>IF(P$53=0,0,P$53/NMM!P$10*1000)</f>
        <v>0.39447621221441648</v>
      </c>
      <c r="Q199" s="277">
        <f>IF(Q$53=0,0,Q$53/NMM!Q$10*1000)</f>
        <v>0.37537454258041553</v>
      </c>
      <c r="R199" s="277">
        <f>IF(R$53=0,0,R$53/NMM!R$10*1000)</f>
        <v>0.30796467234638758</v>
      </c>
      <c r="S199" s="277">
        <f>IF(S$53=0,0,S$53/NMM!S$10*1000)</f>
        <v>0.32563899851473749</v>
      </c>
      <c r="T199" s="277">
        <f>IF(T$53=0,0,T$53/NMM!T$10*1000)</f>
        <v>0.30520272107082413</v>
      </c>
      <c r="U199" s="277">
        <f>IF(U$53=0,0,U$53/NMM!U$10*1000)</f>
        <v>0.31995397747108778</v>
      </c>
      <c r="V199" s="277">
        <f>IF(V$53=0,0,V$53/NMM!V$10*1000)</f>
        <v>0.34319162323627744</v>
      </c>
      <c r="W199" s="277">
        <f>IF(W$53=0,0,W$53/NMM!W$10*1000)</f>
        <v>0.38345809365174649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24.439788345397645</v>
      </c>
      <c r="C201" s="278">
        <f>IF(C$60=0,0,C$60/NMM!C$10*1000)</f>
        <v>25.888870239876205</v>
      </c>
      <c r="D201" s="278">
        <f>IF(D$60=0,0,D$60/NMM!D$10*1000)</f>
        <v>26.42979142030411</v>
      </c>
      <c r="E201" s="278">
        <f>IF(E$60=0,0,E$60/NMM!E$10*1000)</f>
        <v>27.342617355845768</v>
      </c>
      <c r="F201" s="278">
        <f>IF(F$60=0,0,F$60/NMM!F$10*1000)</f>
        <v>27.749749439417311</v>
      </c>
      <c r="G201" s="278">
        <f>IF(G$60=0,0,G$60/NMM!G$10*1000)</f>
        <v>26.267496936699015</v>
      </c>
      <c r="H201" s="278">
        <f>IF(H$60=0,0,H$60/NMM!H$10*1000)</f>
        <v>25.059529113181807</v>
      </c>
      <c r="I201" s="278">
        <f>IF(I$60=0,0,I$60/NMM!I$10*1000)</f>
        <v>25.117756501054227</v>
      </c>
      <c r="J201" s="278">
        <f>IF(J$60=0,0,J$60/NMM!J$10*1000)</f>
        <v>25.477833590842888</v>
      </c>
      <c r="K201" s="278">
        <f>IF(K$60=0,0,K$60/NMM!K$10*1000)</f>
        <v>24.255397216849136</v>
      </c>
      <c r="L201" s="278">
        <f>IF(L$60=0,0,L$60/NMM!L$10*1000)</f>
        <v>24.377118034152279</v>
      </c>
      <c r="M201" s="278">
        <f>IF(M$60=0,0,M$60/NMM!M$10*1000)</f>
        <v>22.765892399589909</v>
      </c>
      <c r="N201" s="278">
        <f>IF(N$60=0,0,N$60/NMM!N$10*1000)</f>
        <v>24.364759117770959</v>
      </c>
      <c r="O201" s="278">
        <f>IF(O$60=0,0,O$60/NMM!O$10*1000)</f>
        <v>24.974176633920358</v>
      </c>
      <c r="P201" s="278">
        <f>IF(P$60=0,0,P$60/NMM!P$10*1000)</f>
        <v>24.238759684251189</v>
      </c>
      <c r="Q201" s="278">
        <f>IF(Q$60=0,0,Q$60/NMM!Q$10*1000)</f>
        <v>24.366893503511051</v>
      </c>
      <c r="R201" s="278">
        <f>IF(R$60=0,0,R$60/NMM!R$10*1000)</f>
        <v>23.462080170615682</v>
      </c>
      <c r="S201" s="278">
        <f>IF(S$60=0,0,S$60/NMM!S$10*1000)</f>
        <v>23.708674097151654</v>
      </c>
      <c r="T201" s="278">
        <f>IF(T$60=0,0,T$60/NMM!T$10*1000)</f>
        <v>22.342004171250974</v>
      </c>
      <c r="U201" s="278">
        <f>IF(U$60=0,0,U$60/NMM!U$10*1000)</f>
        <v>22.406264591007083</v>
      </c>
      <c r="V201" s="278">
        <f>IF(V$60=0,0,V$60/NMM!V$10*1000)</f>
        <v>22.636355686850756</v>
      </c>
      <c r="W201" s="278">
        <f>IF(W$60=0,0,W$60/NMM!W$10*1000)</f>
        <v>23.032964857201279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121.81998197545197</v>
      </c>
      <c r="C202" s="278">
        <f>IF(C$79=0,0,C$79/NMM!C$10*1000)</f>
        <v>128.22583639801789</v>
      </c>
      <c r="D202" s="278">
        <f>IF(D$79=0,0,D$79/NMM!D$10*1000)</f>
        <v>127.85736729525301</v>
      </c>
      <c r="E202" s="278">
        <f>IF(E$79=0,0,E$79/NMM!E$10*1000)</f>
        <v>126.93385748880765</v>
      </c>
      <c r="F202" s="278">
        <f>IF(F$79=0,0,F$79/NMM!F$10*1000)</f>
        <v>125.58277111432587</v>
      </c>
      <c r="G202" s="278">
        <f>IF(G$79=0,0,G$79/NMM!G$10*1000)</f>
        <v>120.59710653343491</v>
      </c>
      <c r="H202" s="278">
        <f>IF(H$79=0,0,H$79/NMM!H$10*1000)</f>
        <v>114.98327089778974</v>
      </c>
      <c r="I202" s="278">
        <f>IF(I$79=0,0,I$79/NMM!I$10*1000)</f>
        <v>114.35022574454918</v>
      </c>
      <c r="J202" s="278">
        <f>IF(J$79=0,0,J$79/NMM!J$10*1000)</f>
        <v>113.1302618486192</v>
      </c>
      <c r="K202" s="278">
        <f>IF(K$79=0,0,K$79/NMM!K$10*1000)</f>
        <v>100.96317976169827</v>
      </c>
      <c r="L202" s="278">
        <f>IF(L$79=0,0,L$79/NMM!L$10*1000)</f>
        <v>97.703721086434214</v>
      </c>
      <c r="M202" s="278">
        <f>IF(M$79=0,0,M$79/NMM!M$10*1000)</f>
        <v>90.558018610230619</v>
      </c>
      <c r="N202" s="278">
        <f>IF(N$79=0,0,N$79/NMM!N$10*1000)</f>
        <v>107.63631655686535</v>
      </c>
      <c r="O202" s="278">
        <f>IF(O$79=0,0,O$79/NMM!O$10*1000)</f>
        <v>115.58048019710802</v>
      </c>
      <c r="P202" s="278">
        <f>IF(P$79=0,0,P$79/NMM!P$10*1000)</f>
        <v>108.0311176158086</v>
      </c>
      <c r="Q202" s="278">
        <f>IF(Q$79=0,0,Q$79/NMM!Q$10*1000)</f>
        <v>106.7852171137778</v>
      </c>
      <c r="R202" s="278">
        <f>IF(R$79=0,0,R$79/NMM!R$10*1000)</f>
        <v>100.52740354826427</v>
      </c>
      <c r="S202" s="278">
        <f>IF(S$79=0,0,S$79/NMM!S$10*1000)</f>
        <v>105.0992268721734</v>
      </c>
      <c r="T202" s="278">
        <f>IF(T$79=0,0,T$79/NMM!T$10*1000)</f>
        <v>102.70654159278648</v>
      </c>
      <c r="U202" s="278">
        <f>IF(U$79=0,0,U$79/NMM!U$10*1000)</f>
        <v>104.18590633149884</v>
      </c>
      <c r="V202" s="278">
        <f>IF(V$79=0,0,V$79/NMM!V$10*1000)</f>
        <v>101.63910680646694</v>
      </c>
      <c r="W202" s="278">
        <f>IF(W$79=0,0,W$79/NMM!W$10*1000)</f>
        <v>104.43447041186447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10.353024444662545</v>
      </c>
      <c r="C203" s="279">
        <f>IF(C$89=0,0,C$89/NMM!C$10*1000)</f>
        <v>10.984769570866288</v>
      </c>
      <c r="D203" s="279">
        <f>IF(D$89=0,0,D$89/NMM!D$10*1000)</f>
        <v>11.281028813017329</v>
      </c>
      <c r="E203" s="279">
        <f>IF(E$89=0,0,E$89/NMM!E$10*1000)</f>
        <v>11.787585442234512</v>
      </c>
      <c r="F203" s="279">
        <f>IF(F$89=0,0,F$89/NMM!F$10*1000)</f>
        <v>12.034084769780414</v>
      </c>
      <c r="G203" s="279">
        <f>IF(G$89=0,0,G$89/NMM!G$10*1000)</f>
        <v>11.353564499040347</v>
      </c>
      <c r="H203" s="279">
        <f>IF(H$89=0,0,H$89/NMM!H$10*1000)</f>
        <v>10.832933594828416</v>
      </c>
      <c r="I203" s="279">
        <f>IF(I$89=0,0,I$89/NMM!I$10*1000)</f>
        <v>10.877819639157588</v>
      </c>
      <c r="J203" s="279">
        <f>IF(J$89=0,0,J$89/NMM!J$10*1000)</f>
        <v>11.096377583280516</v>
      </c>
      <c r="K203" s="279">
        <f>IF(K$89=0,0,K$89/NMM!K$10*1000)</f>
        <v>10.711556565204518</v>
      </c>
      <c r="L203" s="279">
        <f>IF(L$89=0,0,L$89/NMM!L$10*1000)</f>
        <v>10.847789733583197</v>
      </c>
      <c r="M203" s="279">
        <f>IF(M$89=0,0,M$89/NMM!M$10*1000)</f>
        <v>10.145861298571468</v>
      </c>
      <c r="N203" s="279">
        <f>IF(N$89=0,0,N$89/NMM!N$10*1000)</f>
        <v>10.62367790652322</v>
      </c>
      <c r="O203" s="279">
        <f>IF(O$89=0,0,O$89/NMM!O$10*1000)</f>
        <v>10.774380779619438</v>
      </c>
      <c r="P203" s="279">
        <f>IF(P$89=0,0,P$89/NMM!P$10*1000)</f>
        <v>10.547902194205992</v>
      </c>
      <c r="Q203" s="279">
        <f>IF(Q$89=0,0,Q$89/NMM!Q$10*1000)</f>
        <v>10.643454429274053</v>
      </c>
      <c r="R203" s="279">
        <f>IF(R$89=0,0,R$89/NMM!R$10*1000)</f>
        <v>10.298440200578602</v>
      </c>
      <c r="S203" s="279">
        <f>IF(S$89=0,0,S$89/NMM!S$10*1000)</f>
        <v>10.329694921585018</v>
      </c>
      <c r="T203" s="279">
        <f>IF(T$89=0,0,T$89/NMM!T$10*1000)</f>
        <v>9.6539670858309297</v>
      </c>
      <c r="U203" s="279">
        <f>IF(U$89=0,0,U$89/NMM!U$10*1000)</f>
        <v>9.6558048710030526</v>
      </c>
      <c r="V203" s="279">
        <f>IF(V$89=0,0,V$89/NMM!V$10*1000)</f>
        <v>9.8341676030055449</v>
      </c>
      <c r="W203" s="279">
        <f>IF(W$89=0,0,W$89/NMM!W$10*1000)</f>
        <v>9.9842518810236012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469.98052295723659</v>
      </c>
      <c r="C205" s="322">
        <f t="shared" si="57"/>
        <v>526.91722946734046</v>
      </c>
      <c r="D205" s="322">
        <f t="shared" si="57"/>
        <v>522.36894682656475</v>
      </c>
      <c r="E205" s="322">
        <f t="shared" si="57"/>
        <v>555.7994966831277</v>
      </c>
      <c r="F205" s="322">
        <f t="shared" si="57"/>
        <v>561.42494690524973</v>
      </c>
      <c r="G205" s="322">
        <f t="shared" si="57"/>
        <v>537.1066840672953</v>
      </c>
      <c r="H205" s="322">
        <f t="shared" si="57"/>
        <v>494.77512042416527</v>
      </c>
      <c r="I205" s="322">
        <f t="shared" si="57"/>
        <v>495.96939770675669</v>
      </c>
      <c r="J205" s="322">
        <f t="shared" si="57"/>
        <v>505.90752102667466</v>
      </c>
      <c r="K205" s="322">
        <f t="shared" si="57"/>
        <v>433.7614779230388</v>
      </c>
      <c r="L205" s="322">
        <f t="shared" si="57"/>
        <v>463.53601321666417</v>
      </c>
      <c r="M205" s="322">
        <f t="shared" si="57"/>
        <v>429.248190107862</v>
      </c>
      <c r="N205" s="322">
        <f t="shared" si="57"/>
        <v>491.17976346697969</v>
      </c>
      <c r="O205" s="322">
        <f t="shared" si="57"/>
        <v>442.73660244659175</v>
      </c>
      <c r="P205" s="322">
        <f t="shared" si="57"/>
        <v>434.06474676169978</v>
      </c>
      <c r="Q205" s="322">
        <f t="shared" si="57"/>
        <v>436.59988396959255</v>
      </c>
      <c r="R205" s="322">
        <f t="shared" si="57"/>
        <v>388.41000294733891</v>
      </c>
      <c r="S205" s="322">
        <f t="shared" si="57"/>
        <v>390.61715372121694</v>
      </c>
      <c r="T205" s="322">
        <f t="shared" si="57"/>
        <v>352.86431092726502</v>
      </c>
      <c r="U205" s="322">
        <f t="shared" si="57"/>
        <v>343.62354527293735</v>
      </c>
      <c r="V205" s="322">
        <f t="shared" si="57"/>
        <v>347.69922989166804</v>
      </c>
      <c r="W205" s="322">
        <f t="shared" si="57"/>
        <v>359.15676238425351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2.2158378838078705</v>
      </c>
      <c r="C210" s="277">
        <f>IF(C$104=0,0,C$104/NMM!C$11*1000)</f>
        <v>2.7489538279251251</v>
      </c>
      <c r="D210" s="277">
        <f>IF(D$104=0,0,D$104/NMM!D$11*1000)</f>
        <v>2.6479699235513481</v>
      </c>
      <c r="E210" s="277">
        <f>IF(E$104=0,0,E$104/NMM!E$11*1000)</f>
        <v>2.8664144798150981</v>
      </c>
      <c r="F210" s="277">
        <f>IF(F$104=0,0,F$104/NMM!F$11*1000)</f>
        <v>2.9517229361370054</v>
      </c>
      <c r="G210" s="277">
        <f>IF(G$104=0,0,G$104/NMM!G$11*1000)</f>
        <v>2.6659570917724773</v>
      </c>
      <c r="H210" s="277">
        <f>IF(H$104=0,0,H$104/NMM!H$11*1000)</f>
        <v>1.7447088409521603</v>
      </c>
      <c r="I210" s="277">
        <f>IF(I$104=0,0,I$104/NMM!I$11*1000)</f>
        <v>1.674045551511224</v>
      </c>
      <c r="J210" s="277">
        <f>IF(J$104=0,0,J$104/NMM!J$11*1000)</f>
        <v>1.854733805841362</v>
      </c>
      <c r="K210" s="277">
        <f>IF(K$104=0,0,K$104/NMM!K$11*1000)</f>
        <v>1.1697220449694337</v>
      </c>
      <c r="L210" s="277">
        <f>IF(L$104=0,0,L$104/NMM!L$11*1000)</f>
        <v>1.0159238315037162</v>
      </c>
      <c r="M210" s="277">
        <f>IF(M$104=0,0,M$104/NMM!M$11*1000)</f>
        <v>1.1234141129632658</v>
      </c>
      <c r="N210" s="277">
        <f>IF(N$104=0,0,N$104/NMM!N$11*1000)</f>
        <v>1.7373611675405087</v>
      </c>
      <c r="O210" s="277">
        <f>IF(O$104=0,0,O$104/NMM!O$11*1000)</f>
        <v>1.2977751943352791</v>
      </c>
      <c r="P210" s="277">
        <f>IF(P$104=0,0,P$104/NMM!P$11*1000)</f>
        <v>1.4967555437446929</v>
      </c>
      <c r="Q210" s="277">
        <f>IF(Q$104=0,0,Q$104/NMM!Q$11*1000)</f>
        <v>1.4200144993837431</v>
      </c>
      <c r="R210" s="277">
        <f>IF(R$104=0,0,R$104/NMM!R$11*1000)</f>
        <v>1.0716715367274721</v>
      </c>
      <c r="S210" s="277">
        <f>IF(S$104=0,0,S$104/NMM!S$11*1000)</f>
        <v>1.1359968754121867</v>
      </c>
      <c r="T210" s="277">
        <f>IF(T$104=0,0,T$104/NMM!T$11*1000)</f>
        <v>1.0291143656772321</v>
      </c>
      <c r="U210" s="277">
        <f>IF(U$104=0,0,U$104/NMM!U$11*1000)</f>
        <v>1.0502539009404652</v>
      </c>
      <c r="V210" s="277">
        <f>IF(V$104=0,0,V$104/NMM!V$11*1000)</f>
        <v>1.1190373500348028</v>
      </c>
      <c r="W210" s="277">
        <f>IF(W$104=0,0,W$104/NMM!W$11*1000)</f>
        <v>1.2717089024747834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431.66638671552931</v>
      </c>
      <c r="C211" s="278">
        <f>IF(C$110=0,0,C$110/NMM!C$11*1000)</f>
        <v>483.71720396262339</v>
      </c>
      <c r="D211" s="278">
        <f>IF(D$110=0,0,D$110/NMM!D$11*1000)</f>
        <v>479.61311180379408</v>
      </c>
      <c r="E211" s="278">
        <f>IF(E$110=0,0,E$110/NMM!E$11*1000)</f>
        <v>510.26217520614415</v>
      </c>
      <c r="F211" s="278">
        <f>IF(F$110=0,0,F$110/NMM!F$11*1000)</f>
        <v>515.37477360069659</v>
      </c>
      <c r="G211" s="278">
        <f>IF(G$110=0,0,G$110/NMM!G$11*1000)</f>
        <v>493.19691051694042</v>
      </c>
      <c r="H211" s="278">
        <f>IF(H$110=0,0,H$110/NMM!H$11*1000)</f>
        <v>454.98230862722585</v>
      </c>
      <c r="I211" s="278">
        <f>IF(I$110=0,0,I$110/NMM!I$11*1000)</f>
        <v>456.14963130797372</v>
      </c>
      <c r="J211" s="278">
        <f>IF(J$110=0,0,J$110/NMM!J$11*1000)</f>
        <v>465.15406638565065</v>
      </c>
      <c r="K211" s="278">
        <f>IF(K$110=0,0,K$110/NMM!K$11*1000)</f>
        <v>399.20781996079768</v>
      </c>
      <c r="L211" s="278">
        <f>IF(L$110=0,0,L$110/NMM!L$11*1000)</f>
        <v>426.82652654057148</v>
      </c>
      <c r="M211" s="278">
        <f>IF(M$110=0,0,M$110/NMM!M$11*1000)</f>
        <v>395.08556548706258</v>
      </c>
      <c r="N211" s="278">
        <f>IF(N$110=0,0,N$110/NMM!N$11*1000)</f>
        <v>451.6711929050432</v>
      </c>
      <c r="O211" s="278">
        <f>IF(O$110=0,0,O$110/NMM!O$11*1000)</f>
        <v>407.37214586006951</v>
      </c>
      <c r="P211" s="278">
        <f>IF(P$110=0,0,P$110/NMM!P$11*1000)</f>
        <v>399.18588926510728</v>
      </c>
      <c r="Q211" s="278">
        <f>IF(Q$110=0,0,Q$110/NMM!Q$11*1000)</f>
        <v>401.59620386060578</v>
      </c>
      <c r="R211" s="278">
        <f>IF(R$110=0,0,R$110/NMM!R$11*1000)</f>
        <v>357.44668909794677</v>
      </c>
      <c r="S211" s="278">
        <f>IF(S$110=0,0,S$110/NMM!S$11*1000)</f>
        <v>359.42414858236003</v>
      </c>
      <c r="T211" s="278">
        <f>IF(T$110=0,0,T$110/NMM!T$11*1000)</f>
        <v>324.68339929348781</v>
      </c>
      <c r="U211" s="278">
        <f>IF(U$110=0,0,U$110/NMM!U$11*1000)</f>
        <v>316.13625310038668</v>
      </c>
      <c r="V211" s="278">
        <f>IF(V$110=0,0,V$110/NMM!V$11*1000)</f>
        <v>319.83393401777278</v>
      </c>
      <c r="W211" s="278">
        <f>IF(W$110=0,0,W$110/NMM!W$11*1000)</f>
        <v>330.26637714585564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36.098298357899388</v>
      </c>
      <c r="C213" s="278">
        <f>IF(C$119=0,0,C$119/NMM!C$11*1000)</f>
        <v>40.451071676791919</v>
      </c>
      <c r="D213" s="278">
        <f>IF(D$119=0,0,D$119/NMM!D$11*1000)</f>
        <v>40.107865099219381</v>
      </c>
      <c r="E213" s="278">
        <f>IF(E$119=0,0,E$119/NMM!E$11*1000)</f>
        <v>42.670906997168508</v>
      </c>
      <c r="F213" s="278">
        <f>IF(F$119=0,0,F$119/NMM!F$11*1000)</f>
        <v>43.098450368416181</v>
      </c>
      <c r="G213" s="278">
        <f>IF(G$119=0,0,G$119/NMM!G$11*1000)</f>
        <v>41.243816458582366</v>
      </c>
      <c r="H213" s="278">
        <f>IF(H$119=0,0,H$119/NMM!H$11*1000)</f>
        <v>38.048102955987261</v>
      </c>
      <c r="I213" s="278">
        <f>IF(I$119=0,0,I$119/NMM!I$11*1000)</f>
        <v>38.145720847271761</v>
      </c>
      <c r="J213" s="278">
        <f>IF(J$119=0,0,J$119/NMM!J$11*1000)</f>
        <v>38.898720835182637</v>
      </c>
      <c r="K213" s="278">
        <f>IF(K$119=0,0,K$119/NMM!K$11*1000)</f>
        <v>33.383935917271707</v>
      </c>
      <c r="L213" s="278">
        <f>IF(L$119=0,0,L$119/NMM!L$11*1000)</f>
        <v>35.693562844589017</v>
      </c>
      <c r="M213" s="278">
        <f>IF(M$119=0,0,M$119/NMM!M$11*1000)</f>
        <v>33.039210507836145</v>
      </c>
      <c r="N213" s="278">
        <f>IF(N$119=0,0,N$119/NMM!N$11*1000)</f>
        <v>37.771209394396017</v>
      </c>
      <c r="O213" s="278">
        <f>IF(O$119=0,0,O$119/NMM!O$11*1000)</f>
        <v>34.06668139218695</v>
      </c>
      <c r="P213" s="278">
        <f>IF(P$119=0,0,P$119/NMM!P$11*1000)</f>
        <v>33.382101952847819</v>
      </c>
      <c r="Q213" s="278">
        <f>IF(Q$119=0,0,Q$119/NMM!Q$11*1000)</f>
        <v>33.583665609603052</v>
      </c>
      <c r="R213" s="278">
        <f>IF(R$119=0,0,R$119/NMM!R$11*1000)</f>
        <v>29.891642312664668</v>
      </c>
      <c r="S213" s="278">
        <f>IF(S$119=0,0,S$119/NMM!S$11*1000)</f>
        <v>30.057008263444732</v>
      </c>
      <c r="T213" s="278">
        <f>IF(T$119=0,0,T$119/NMM!T$11*1000)</f>
        <v>27.151797268099987</v>
      </c>
      <c r="U213" s="278">
        <f>IF(U$119=0,0,U$119/NMM!U$11*1000)</f>
        <v>26.437038271610231</v>
      </c>
      <c r="V213" s="278">
        <f>IF(V$119=0,0,V$119/NMM!V$11*1000)</f>
        <v>26.746258523860448</v>
      </c>
      <c r="W213" s="278">
        <f>IF(W$119=0,0,W$119/NMM!W$11*1000)</f>
        <v>27.618676335923112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IE: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958.84482783491762</v>
      </c>
      <c r="C3" s="205">
        <f t="shared" si="0"/>
        <v>1243.2115855606432</v>
      </c>
      <c r="D3" s="205">
        <f t="shared" si="0"/>
        <v>1176.3731573381579</v>
      </c>
      <c r="E3" s="205">
        <f t="shared" si="0"/>
        <v>1179.9630733585141</v>
      </c>
      <c r="F3" s="205">
        <f t="shared" si="0"/>
        <v>1157.4344370703109</v>
      </c>
      <c r="G3" s="205">
        <f t="shared" si="0"/>
        <v>1245.3816660857442</v>
      </c>
      <c r="H3" s="205">
        <f t="shared" si="0"/>
        <v>1200.3084591571019</v>
      </c>
      <c r="I3" s="205">
        <f t="shared" si="0"/>
        <v>812.08106263218542</v>
      </c>
      <c r="J3" s="205">
        <f t="shared" si="0"/>
        <v>739.88875918423412</v>
      </c>
      <c r="K3" s="205">
        <f t="shared" si="0"/>
        <v>737.63256082202417</v>
      </c>
      <c r="L3" s="205">
        <f t="shared" si="0"/>
        <v>686.72562130035726</v>
      </c>
      <c r="M3" s="205">
        <f t="shared" si="0"/>
        <v>578.53312472381128</v>
      </c>
      <c r="N3" s="205">
        <f t="shared" si="0"/>
        <v>504.79174767274321</v>
      </c>
      <c r="O3" s="205">
        <f t="shared" si="0"/>
        <v>539.65484459058916</v>
      </c>
      <c r="P3" s="205">
        <f t="shared" si="0"/>
        <v>618.06865958221613</v>
      </c>
      <c r="Q3" s="205">
        <f t="shared" si="0"/>
        <v>559.29999999999995</v>
      </c>
      <c r="R3" s="205">
        <f t="shared" si="0"/>
        <v>492.42161744760477</v>
      </c>
      <c r="S3" s="205">
        <f t="shared" si="0"/>
        <v>471.34873072520367</v>
      </c>
      <c r="T3" s="205">
        <f t="shared" si="0"/>
        <v>479.06586917596871</v>
      </c>
      <c r="U3" s="205">
        <f t="shared" si="0"/>
        <v>459.77646939584065</v>
      </c>
      <c r="V3" s="205">
        <f t="shared" si="0"/>
        <v>455.12257968146082</v>
      </c>
      <c r="W3" s="205">
        <f t="shared" si="0"/>
        <v>419.1107790024285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392.22191768965558</v>
      </c>
      <c r="C4" s="243">
        <f t="shared" si="1"/>
        <v>364.17846874667242</v>
      </c>
      <c r="D4" s="243">
        <f t="shared" si="1"/>
        <v>389.87348223272647</v>
      </c>
      <c r="E4" s="243">
        <f t="shared" si="1"/>
        <v>390.74661807474632</v>
      </c>
      <c r="F4" s="243">
        <f t="shared" si="1"/>
        <v>324.09117447305391</v>
      </c>
      <c r="G4" s="243">
        <f t="shared" si="1"/>
        <v>281.16649238991522</v>
      </c>
      <c r="H4" s="243">
        <f t="shared" si="1"/>
        <v>257.60810040569078</v>
      </c>
      <c r="I4" s="243">
        <f t="shared" si="1"/>
        <v>258.16053623983078</v>
      </c>
      <c r="J4" s="243">
        <f t="shared" si="1"/>
        <v>232.43837121472231</v>
      </c>
      <c r="K4" s="243">
        <f t="shared" si="1"/>
        <v>198.91479620060969</v>
      </c>
      <c r="L4" s="243">
        <f t="shared" si="1"/>
        <v>223.47640616387471</v>
      </c>
      <c r="M4" s="243">
        <f t="shared" si="1"/>
        <v>179.38826452005881</v>
      </c>
      <c r="N4" s="243">
        <f t="shared" si="1"/>
        <v>181.14864710322269</v>
      </c>
      <c r="O4" s="243">
        <f t="shared" si="1"/>
        <v>190.36114932501201</v>
      </c>
      <c r="P4" s="243">
        <f t="shared" si="1"/>
        <v>215.40261087385929</v>
      </c>
      <c r="Q4" s="243">
        <f t="shared" si="1"/>
        <v>189.3</v>
      </c>
      <c r="R4" s="243">
        <f t="shared" si="1"/>
        <v>182.1583787904288</v>
      </c>
      <c r="S4" s="243">
        <f t="shared" si="1"/>
        <v>204.21905210808319</v>
      </c>
      <c r="T4" s="243">
        <f t="shared" si="1"/>
        <v>213.15097718008309</v>
      </c>
      <c r="U4" s="243">
        <f t="shared" si="1"/>
        <v>200.1271526107748</v>
      </c>
      <c r="V4" s="243">
        <f t="shared" si="1"/>
        <v>221.91310192878609</v>
      </c>
      <c r="W4" s="243">
        <f t="shared" si="1"/>
        <v>227.25574444236881</v>
      </c>
      <c r="DA4" s="83"/>
    </row>
    <row r="5" spans="1:105" ht="12" customHeight="1" x14ac:dyDescent="0.25">
      <c r="A5" s="99" t="s">
        <v>52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1812</v>
      </c>
    </row>
    <row r="6" spans="1:105" ht="12" customHeight="1" x14ac:dyDescent="0.25">
      <c r="A6" s="99" t="s">
        <v>59</v>
      </c>
      <c r="B6" s="284">
        <v>392.22191768965558</v>
      </c>
      <c r="C6" s="284">
        <v>364.17846874667242</v>
      </c>
      <c r="D6" s="284">
        <v>389.87348223272647</v>
      </c>
      <c r="E6" s="284">
        <v>390.74661807474632</v>
      </c>
      <c r="F6" s="284">
        <v>324.09117447305391</v>
      </c>
      <c r="G6" s="284">
        <v>281.16649238991522</v>
      </c>
      <c r="H6" s="284">
        <v>257.60810040569078</v>
      </c>
      <c r="I6" s="284">
        <v>258.16053623983078</v>
      </c>
      <c r="J6" s="284">
        <v>232.43837121472231</v>
      </c>
      <c r="K6" s="284">
        <v>198.91479620060969</v>
      </c>
      <c r="L6" s="284">
        <v>223.47640616387471</v>
      </c>
      <c r="M6" s="284">
        <v>179.38826452005881</v>
      </c>
      <c r="N6" s="284">
        <v>181.14864710322269</v>
      </c>
      <c r="O6" s="284">
        <v>190.36114932501201</v>
      </c>
      <c r="P6" s="284">
        <v>215.40261087385929</v>
      </c>
      <c r="Q6" s="284">
        <v>189.3</v>
      </c>
      <c r="R6" s="284">
        <v>182.1583787904288</v>
      </c>
      <c r="S6" s="284">
        <v>204.21905210808319</v>
      </c>
      <c r="T6" s="284">
        <v>213.15097718008309</v>
      </c>
      <c r="U6" s="284">
        <v>200.1271526107748</v>
      </c>
      <c r="V6" s="284">
        <v>221.91310192878609</v>
      </c>
      <c r="W6" s="284">
        <v>227.25574444236881</v>
      </c>
      <c r="DA6" s="94" t="s">
        <v>1813</v>
      </c>
    </row>
    <row r="7" spans="1:105" ht="12" customHeight="1" x14ac:dyDescent="0.25">
      <c r="A7" s="49" t="s">
        <v>60</v>
      </c>
      <c r="B7" s="244">
        <v>566.62291014526204</v>
      </c>
      <c r="C7" s="244">
        <v>879.03311681397088</v>
      </c>
      <c r="D7" s="244">
        <v>786.49967510543138</v>
      </c>
      <c r="E7" s="244">
        <v>789.2164552837678</v>
      </c>
      <c r="F7" s="244">
        <v>833.34326259725697</v>
      </c>
      <c r="G7" s="244">
        <v>964.21517369582898</v>
      </c>
      <c r="H7" s="244">
        <v>942.70035875141104</v>
      </c>
      <c r="I7" s="244">
        <v>553.92052639235465</v>
      </c>
      <c r="J7" s="244">
        <v>507.45038796951178</v>
      </c>
      <c r="K7" s="244">
        <v>538.71776462141452</v>
      </c>
      <c r="L7" s="244">
        <v>463.24921513648252</v>
      </c>
      <c r="M7" s="244">
        <v>399.1448602037525</v>
      </c>
      <c r="N7" s="244">
        <v>323.64310056952053</v>
      </c>
      <c r="O7" s="244">
        <v>349.29369526557718</v>
      </c>
      <c r="P7" s="244">
        <v>402.66604870835681</v>
      </c>
      <c r="Q7" s="244">
        <v>369.99999999999989</v>
      </c>
      <c r="R7" s="244">
        <v>310.26323865717598</v>
      </c>
      <c r="S7" s="244">
        <v>267.12967861712048</v>
      </c>
      <c r="T7" s="244">
        <v>265.91489199588563</v>
      </c>
      <c r="U7" s="244">
        <v>259.64931678506588</v>
      </c>
      <c r="V7" s="244">
        <v>233.2094777526747</v>
      </c>
      <c r="W7" s="244">
        <v>191.85503456005969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1816</v>
      </c>
    </row>
    <row r="11" spans="1:105" ht="12" customHeight="1" x14ac:dyDescent="0.25">
      <c r="A11" s="107" t="s">
        <v>1817</v>
      </c>
      <c r="B11" s="284">
        <v>43</v>
      </c>
      <c r="C11" s="284">
        <v>43</v>
      </c>
      <c r="D11" s="284">
        <v>44</v>
      </c>
      <c r="E11" s="284">
        <v>45</v>
      </c>
      <c r="F11" s="284">
        <v>45</v>
      </c>
      <c r="G11" s="284">
        <v>45</v>
      </c>
      <c r="H11" s="284">
        <v>45</v>
      </c>
      <c r="I11" s="284">
        <v>35</v>
      </c>
      <c r="J11" s="284">
        <v>48</v>
      </c>
      <c r="K11" s="284">
        <v>45</v>
      </c>
      <c r="L11" s="284">
        <v>45</v>
      </c>
      <c r="M11" s="284">
        <v>47</v>
      </c>
      <c r="N11" s="284">
        <v>53</v>
      </c>
      <c r="O11" s="284">
        <v>60</v>
      </c>
      <c r="P11" s="284">
        <v>60</v>
      </c>
      <c r="Q11" s="284">
        <v>60</v>
      </c>
      <c r="R11" s="284">
        <v>60</v>
      </c>
      <c r="S11" s="284">
        <v>60</v>
      </c>
      <c r="T11" s="284">
        <v>60</v>
      </c>
      <c r="U11" s="284">
        <v>50</v>
      </c>
      <c r="V11" s="284">
        <v>70</v>
      </c>
      <c r="W11" s="284">
        <v>60</v>
      </c>
      <c r="DA11" s="94" t="s">
        <v>1818</v>
      </c>
    </row>
    <row r="12" spans="1:105" ht="12" customHeight="1" x14ac:dyDescent="0.25">
      <c r="A12" s="49" t="s">
        <v>1819</v>
      </c>
      <c r="B12" s="244">
        <v>89.307692307692321</v>
      </c>
      <c r="C12" s="244">
        <v>104.766323024055</v>
      </c>
      <c r="D12" s="244">
        <v>97.93548387096773</v>
      </c>
      <c r="E12" s="244">
        <v>100.1612903225806</v>
      </c>
      <c r="F12" s="244">
        <v>121.6666666666667</v>
      </c>
      <c r="G12" s="244">
        <v>131.47058823529409</v>
      </c>
      <c r="H12" s="244">
        <v>121.6666666666667</v>
      </c>
      <c r="I12" s="244">
        <v>59.594594594594589</v>
      </c>
      <c r="J12" s="244">
        <v>83.506849315068507</v>
      </c>
      <c r="K12" s="244">
        <v>85.434782608695656</v>
      </c>
      <c r="L12" s="244">
        <v>83.571428571428569</v>
      </c>
      <c r="M12" s="244">
        <v>56.982118440623161</v>
      </c>
      <c r="N12" s="244">
        <v>57.416666666666657</v>
      </c>
      <c r="O12" s="244">
        <v>57.647058823529413</v>
      </c>
      <c r="P12" s="244">
        <v>60</v>
      </c>
      <c r="Q12" s="244">
        <v>39.999999999999993</v>
      </c>
      <c r="R12" s="244">
        <v>59.999999999999993</v>
      </c>
      <c r="S12" s="244">
        <v>60.000000000000007</v>
      </c>
      <c r="T12" s="244">
        <v>79.534883720930253</v>
      </c>
      <c r="U12" s="244">
        <v>50</v>
      </c>
      <c r="V12" s="244">
        <v>85.555555555555586</v>
      </c>
      <c r="W12" s="244">
        <v>60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1821</v>
      </c>
    </row>
    <row r="16" spans="1:105" ht="12" customHeight="1" x14ac:dyDescent="0.25">
      <c r="A16" s="107" t="s">
        <v>1817</v>
      </c>
      <c r="B16" s="284">
        <v>55.555555555555557</v>
      </c>
      <c r="C16" s="284">
        <v>51.087472808693732</v>
      </c>
      <c r="D16" s="284">
        <v>51.087472808693732</v>
      </c>
      <c r="E16" s="284">
        <v>51.087472808693732</v>
      </c>
      <c r="F16" s="284">
        <v>51.087472808693732</v>
      </c>
      <c r="G16" s="284">
        <v>51.087472808693732</v>
      </c>
      <c r="H16" s="284">
        <v>51.087472808693732</v>
      </c>
      <c r="I16" s="284">
        <v>51.087472808693732</v>
      </c>
      <c r="J16" s="284">
        <v>51.087472808693732</v>
      </c>
      <c r="K16" s="284">
        <v>51.087472808693732</v>
      </c>
      <c r="L16" s="284">
        <v>51.087472808693732</v>
      </c>
      <c r="M16" s="284">
        <v>51.087472808693732</v>
      </c>
      <c r="N16" s="284">
        <v>60.023638302417382</v>
      </c>
      <c r="O16" s="284">
        <v>64.491721049279207</v>
      </c>
      <c r="P16" s="284">
        <v>64.491721049279207</v>
      </c>
      <c r="Q16" s="284">
        <v>64.491721049279207</v>
      </c>
      <c r="R16" s="284">
        <v>64.491721049279207</v>
      </c>
      <c r="S16" s="284">
        <v>64.491721049279207</v>
      </c>
      <c r="T16" s="284">
        <v>64.491721049279207</v>
      </c>
      <c r="U16" s="284">
        <v>64.491721049279207</v>
      </c>
      <c r="V16" s="284">
        <v>77.895969289864681</v>
      </c>
      <c r="W16" s="284">
        <v>77.895969289864681</v>
      </c>
      <c r="DA16" s="94" t="s">
        <v>1822</v>
      </c>
    </row>
    <row r="17" spans="1:105" ht="12" customHeight="1" x14ac:dyDescent="0.25">
      <c r="A17" s="49" t="s">
        <v>1819</v>
      </c>
      <c r="B17" s="244">
        <v>99.230769230769241</v>
      </c>
      <c r="C17" s="244">
        <v>114.2972908284478</v>
      </c>
      <c r="D17" s="244">
        <v>114.2972908284478</v>
      </c>
      <c r="E17" s="244">
        <v>106.76403002960851</v>
      </c>
      <c r="F17" s="244">
        <v>129.3638124261264</v>
      </c>
      <c r="G17" s="244">
        <v>144.43033402380499</v>
      </c>
      <c r="H17" s="244">
        <v>136.89707322496571</v>
      </c>
      <c r="I17" s="244">
        <v>129.3638124261264</v>
      </c>
      <c r="J17" s="244">
        <v>129.3638124261264</v>
      </c>
      <c r="K17" s="244">
        <v>121.83055162728709</v>
      </c>
      <c r="L17" s="244">
        <v>114.2972908284478</v>
      </c>
      <c r="M17" s="244">
        <v>114.2972908284478</v>
      </c>
      <c r="N17" s="244">
        <v>106.76403002960851</v>
      </c>
      <c r="O17" s="244">
        <v>99.230769230769255</v>
      </c>
      <c r="P17" s="244">
        <v>99.230769230769255</v>
      </c>
      <c r="Q17" s="244">
        <v>91.697508431929961</v>
      </c>
      <c r="R17" s="244">
        <v>84.164247633090667</v>
      </c>
      <c r="S17" s="244">
        <v>84.164247633090667</v>
      </c>
      <c r="T17" s="244">
        <v>84.164247633090667</v>
      </c>
      <c r="U17" s="244">
        <v>76.630986834251374</v>
      </c>
      <c r="V17" s="244">
        <v>91.697508431929961</v>
      </c>
      <c r="W17" s="244">
        <v>84.164247633090667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4.4680827468618238</v>
      </c>
      <c r="F20" s="284">
        <v>0</v>
      </c>
      <c r="G20" s="284">
        <v>0</v>
      </c>
      <c r="H20" s="284">
        <v>4.4680827468618238</v>
      </c>
      <c r="I20" s="284">
        <v>0</v>
      </c>
      <c r="J20" s="284">
        <v>4.4680827468618238</v>
      </c>
      <c r="K20" s="284">
        <v>0</v>
      </c>
      <c r="L20" s="284">
        <v>0</v>
      </c>
      <c r="M20" s="284">
        <v>4.4680827468618238</v>
      </c>
      <c r="N20" s="284">
        <v>8.9361654937236477</v>
      </c>
      <c r="O20" s="284">
        <v>8.9361654937236477</v>
      </c>
      <c r="P20" s="284">
        <v>0</v>
      </c>
      <c r="Q20" s="284">
        <v>0</v>
      </c>
      <c r="R20" s="284">
        <v>4.4680827468618238</v>
      </c>
      <c r="S20" s="284">
        <v>0</v>
      </c>
      <c r="T20" s="284">
        <v>4.4680827468618238</v>
      </c>
      <c r="U20" s="284">
        <v>0</v>
      </c>
      <c r="V20" s="284">
        <v>17.872330987447299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22.599782396517881</v>
      </c>
      <c r="D21" s="244">
        <v>0</v>
      </c>
      <c r="E21" s="244">
        <v>0</v>
      </c>
      <c r="F21" s="244">
        <v>30.133043195357171</v>
      </c>
      <c r="G21" s="244">
        <v>15.066521597678589</v>
      </c>
      <c r="H21" s="244">
        <v>0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7.5332607988392928</v>
      </c>
      <c r="U21" s="244">
        <v>0</v>
      </c>
      <c r="V21" s="244">
        <v>15.066521597678589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4.4680827468618247</v>
      </c>
      <c r="D24" s="284">
        <f t="shared" si="3"/>
        <v>0</v>
      </c>
      <c r="E24" s="284">
        <f t="shared" si="3"/>
        <v>4.4680827468618247</v>
      </c>
      <c r="F24" s="284">
        <f t="shared" si="3"/>
        <v>0</v>
      </c>
      <c r="G24" s="284">
        <f t="shared" si="3"/>
        <v>0</v>
      </c>
      <c r="H24" s="284">
        <f t="shared" si="3"/>
        <v>4.4680827468618247</v>
      </c>
      <c r="I24" s="284">
        <f t="shared" si="3"/>
        <v>0</v>
      </c>
      <c r="J24" s="284">
        <f t="shared" si="3"/>
        <v>4.4680827468618247</v>
      </c>
      <c r="K24" s="284">
        <f t="shared" si="3"/>
        <v>0</v>
      </c>
      <c r="L24" s="284">
        <f t="shared" si="3"/>
        <v>0</v>
      </c>
      <c r="M24" s="284">
        <f t="shared" si="3"/>
        <v>4.4680827468618247</v>
      </c>
      <c r="N24" s="284">
        <f t="shared" si="3"/>
        <v>0</v>
      </c>
      <c r="O24" s="284">
        <f t="shared" si="3"/>
        <v>4.4680827468618247</v>
      </c>
      <c r="P24" s="284">
        <f t="shared" si="3"/>
        <v>0</v>
      </c>
      <c r="Q24" s="284">
        <f t="shared" si="3"/>
        <v>0</v>
      </c>
      <c r="R24" s="284">
        <f t="shared" si="3"/>
        <v>4.4680827468618247</v>
      </c>
      <c r="S24" s="284">
        <f t="shared" si="3"/>
        <v>0</v>
      </c>
      <c r="T24" s="284">
        <f t="shared" si="3"/>
        <v>4.4680827468618247</v>
      </c>
      <c r="U24" s="284">
        <f t="shared" si="3"/>
        <v>0</v>
      </c>
      <c r="V24" s="284">
        <f t="shared" si="3"/>
        <v>4.4680827468618247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7.5332607988393221</v>
      </c>
      <c r="D25" s="244">
        <f t="shared" si="4"/>
        <v>0</v>
      </c>
      <c r="E25" s="244">
        <f t="shared" si="4"/>
        <v>7.5332607988392937</v>
      </c>
      <c r="F25" s="244">
        <f t="shared" si="4"/>
        <v>7.5332607988392795</v>
      </c>
      <c r="G25" s="244">
        <f t="shared" si="4"/>
        <v>0</v>
      </c>
      <c r="H25" s="244">
        <f t="shared" si="4"/>
        <v>7.5332607988392795</v>
      </c>
      <c r="I25" s="244">
        <f t="shared" si="4"/>
        <v>7.5332607988393079</v>
      </c>
      <c r="J25" s="244">
        <f t="shared" si="4"/>
        <v>0</v>
      </c>
      <c r="K25" s="244">
        <f t="shared" si="4"/>
        <v>7.5332607988393079</v>
      </c>
      <c r="L25" s="244">
        <f t="shared" si="4"/>
        <v>7.5332607988392937</v>
      </c>
      <c r="M25" s="244">
        <f t="shared" si="4"/>
        <v>0</v>
      </c>
      <c r="N25" s="244">
        <f t="shared" si="4"/>
        <v>7.5332607988392937</v>
      </c>
      <c r="O25" s="244">
        <f t="shared" si="4"/>
        <v>7.533260798839251</v>
      </c>
      <c r="P25" s="244">
        <f t="shared" si="4"/>
        <v>0</v>
      </c>
      <c r="Q25" s="244">
        <f t="shared" si="4"/>
        <v>7.5332607988392937</v>
      </c>
      <c r="R25" s="244">
        <f t="shared" si="4"/>
        <v>7.5332607988392937</v>
      </c>
      <c r="S25" s="244">
        <f t="shared" si="4"/>
        <v>0</v>
      </c>
      <c r="T25" s="244">
        <f t="shared" si="4"/>
        <v>7.5332607988392937</v>
      </c>
      <c r="U25" s="244">
        <f t="shared" si="4"/>
        <v>7.5332607988392937</v>
      </c>
      <c r="V25" s="244">
        <f t="shared" si="4"/>
        <v>0</v>
      </c>
      <c r="W25" s="244">
        <f t="shared" si="4"/>
        <v>7.5332607988392937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12.555555555555557</v>
      </c>
      <c r="C28" s="284">
        <f t="shared" si="6"/>
        <v>8.0874728086937324</v>
      </c>
      <c r="D28" s="284">
        <f t="shared" si="6"/>
        <v>7.0874728086937324</v>
      </c>
      <c r="E28" s="284">
        <f t="shared" si="6"/>
        <v>6.0874728086937324</v>
      </c>
      <c r="F28" s="284">
        <f t="shared" si="6"/>
        <v>6.0874728086937324</v>
      </c>
      <c r="G28" s="284">
        <f t="shared" si="6"/>
        <v>6.0874728086937324</v>
      </c>
      <c r="H28" s="284">
        <f t="shared" si="6"/>
        <v>6.0874728086937324</v>
      </c>
      <c r="I28" s="284">
        <f t="shared" si="6"/>
        <v>16.087472808693732</v>
      </c>
      <c r="J28" s="284">
        <f t="shared" si="6"/>
        <v>3.0874728086937324</v>
      </c>
      <c r="K28" s="284">
        <f t="shared" si="6"/>
        <v>6.0874728086937324</v>
      </c>
      <c r="L28" s="284">
        <f t="shared" si="6"/>
        <v>6.0874728086937324</v>
      </c>
      <c r="M28" s="284">
        <f t="shared" si="6"/>
        <v>4.0874728086937324</v>
      </c>
      <c r="N28" s="284">
        <f t="shared" si="6"/>
        <v>7.0236383024173819</v>
      </c>
      <c r="O28" s="284">
        <f t="shared" si="6"/>
        <v>4.4917210492792066</v>
      </c>
      <c r="P28" s="284">
        <f t="shared" si="6"/>
        <v>4.4917210492792066</v>
      </c>
      <c r="Q28" s="284">
        <f t="shared" si="6"/>
        <v>4.4917210492792066</v>
      </c>
      <c r="R28" s="284">
        <f t="shared" si="6"/>
        <v>4.4917210492792066</v>
      </c>
      <c r="S28" s="284">
        <f t="shared" si="6"/>
        <v>4.4917210492792066</v>
      </c>
      <c r="T28" s="284">
        <f t="shared" si="6"/>
        <v>4.4917210492792066</v>
      </c>
      <c r="U28" s="284">
        <f t="shared" si="6"/>
        <v>14.491721049279207</v>
      </c>
      <c r="V28" s="284">
        <f t="shared" si="6"/>
        <v>7.8959692898646807</v>
      </c>
      <c r="W28" s="284">
        <f t="shared" si="6"/>
        <v>17.895969289864681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9.9230769230769198</v>
      </c>
      <c r="C29" s="244">
        <f t="shared" si="7"/>
        <v>9.5309678043928017</v>
      </c>
      <c r="D29" s="244">
        <f t="shared" si="7"/>
        <v>16.36180695748007</v>
      </c>
      <c r="E29" s="244">
        <f t="shared" si="7"/>
        <v>6.6027397070279079</v>
      </c>
      <c r="F29" s="244">
        <f t="shared" si="7"/>
        <v>7.6971457594597013</v>
      </c>
      <c r="G29" s="244">
        <f t="shared" si="7"/>
        <v>12.959745788510901</v>
      </c>
      <c r="H29" s="244">
        <f t="shared" si="7"/>
        <v>15.230406558299009</v>
      </c>
      <c r="I29" s="244">
        <f t="shared" si="7"/>
        <v>69.769217831531819</v>
      </c>
      <c r="J29" s="244">
        <f t="shared" si="7"/>
        <v>45.856963111057894</v>
      </c>
      <c r="K29" s="244">
        <f t="shared" si="7"/>
        <v>36.395769018591437</v>
      </c>
      <c r="L29" s="244">
        <f t="shared" si="7"/>
        <v>30.72586225701923</v>
      </c>
      <c r="M29" s="244">
        <f t="shared" si="7"/>
        <v>57.315172387824639</v>
      </c>
      <c r="N29" s="244">
        <f t="shared" si="7"/>
        <v>49.347363362941849</v>
      </c>
      <c r="O29" s="244">
        <f t="shared" si="7"/>
        <v>41.583710407239842</v>
      </c>
      <c r="P29" s="244">
        <f t="shared" si="7"/>
        <v>39.230769230769255</v>
      </c>
      <c r="Q29" s="244">
        <f t="shared" si="7"/>
        <v>51.697508431929968</v>
      </c>
      <c r="R29" s="244">
        <f t="shared" si="7"/>
        <v>24.164247633090675</v>
      </c>
      <c r="S29" s="244">
        <f t="shared" si="7"/>
        <v>24.16424763309066</v>
      </c>
      <c r="T29" s="244">
        <f t="shared" si="7"/>
        <v>4.6293639121604144</v>
      </c>
      <c r="U29" s="244">
        <f t="shared" si="7"/>
        <v>26.630986834251374</v>
      </c>
      <c r="V29" s="244">
        <f t="shared" si="7"/>
        <v>6.1419528763743756</v>
      </c>
      <c r="W29" s="244">
        <f t="shared" si="7"/>
        <v>24.164247633090667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63.473774720550303</v>
      </c>
      <c r="C32" s="212">
        <v>64.327429062768715</v>
      </c>
      <c r="D32" s="212">
        <v>61.147979363714533</v>
      </c>
      <c r="E32" s="212">
        <v>59.687274290627677</v>
      </c>
      <c r="F32" s="212">
        <v>54.872828890799653</v>
      </c>
      <c r="G32" s="212">
        <v>37.865262252794487</v>
      </c>
      <c r="H32" s="212">
        <v>37.203783319002582</v>
      </c>
      <c r="I32" s="212">
        <v>16.903697334479791</v>
      </c>
      <c r="J32" s="212">
        <v>19.099312123817711</v>
      </c>
      <c r="K32" s="212">
        <v>15.412639724849519</v>
      </c>
      <c r="L32" s="212">
        <v>14.314961306964751</v>
      </c>
      <c r="M32" s="212">
        <v>14.43035253654342</v>
      </c>
      <c r="N32" s="212">
        <v>15.611951848667241</v>
      </c>
      <c r="O32" s="212">
        <v>15.41195184866724</v>
      </c>
      <c r="P32" s="212">
        <v>14.538349097162509</v>
      </c>
      <c r="Q32" s="212">
        <v>11.68125537403267</v>
      </c>
      <c r="R32" s="212">
        <v>14.77119518486672</v>
      </c>
      <c r="S32" s="212">
        <v>15.11960447119518</v>
      </c>
      <c r="T32" s="212">
        <v>18.603525365434219</v>
      </c>
      <c r="U32" s="212">
        <v>13.81006018916595</v>
      </c>
      <c r="V32" s="212">
        <v>23.973602751504721</v>
      </c>
      <c r="W32" s="212">
        <v>15.095356835769561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8.7704213241616508E-2</v>
      </c>
      <c r="E33" s="215">
        <v>0.34686156491831471</v>
      </c>
      <c r="F33" s="215">
        <v>0.63895098882201196</v>
      </c>
      <c r="G33" s="215">
        <v>0</v>
      </c>
      <c r="H33" s="215">
        <v>0</v>
      </c>
      <c r="I33" s="215">
        <v>0</v>
      </c>
      <c r="J33" s="215">
        <v>0</v>
      </c>
      <c r="K33" s="215">
        <v>0.29656061908856401</v>
      </c>
      <c r="L33" s="215">
        <v>0.27730008598452283</v>
      </c>
      <c r="M33" s="215">
        <v>0.23404987102321581</v>
      </c>
      <c r="N33" s="215">
        <v>0.1529664660361135</v>
      </c>
      <c r="O33" s="215">
        <v>2.3301805674978509E-2</v>
      </c>
      <c r="P33" s="215">
        <v>0</v>
      </c>
      <c r="Q33" s="215">
        <v>7.3086844368013756E-3</v>
      </c>
      <c r="R33" s="215">
        <v>0</v>
      </c>
      <c r="S33" s="215">
        <v>1.066208082545142E-2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6.93645743766122</v>
      </c>
      <c r="C34" s="206">
        <f t="shared" si="8"/>
        <v>7.1550300945829743</v>
      </c>
      <c r="D34" s="206">
        <f t="shared" si="8"/>
        <v>6.6903697334479784</v>
      </c>
      <c r="E34" s="206">
        <f t="shared" si="8"/>
        <v>6.1197764402407557</v>
      </c>
      <c r="F34" s="206">
        <f t="shared" si="8"/>
        <v>5.2422184006878751</v>
      </c>
      <c r="G34" s="206">
        <f t="shared" si="8"/>
        <v>6.1125537403267396</v>
      </c>
      <c r="H34" s="206">
        <f t="shared" si="8"/>
        <v>10.312037833190026</v>
      </c>
      <c r="I34" s="206">
        <f t="shared" si="8"/>
        <v>1.1050730868443679</v>
      </c>
      <c r="J34" s="206">
        <f t="shared" si="8"/>
        <v>2.2428202923473775</v>
      </c>
      <c r="K34" s="206">
        <f t="shared" si="8"/>
        <v>2.9043852106620802</v>
      </c>
      <c r="L34" s="206">
        <f t="shared" si="8"/>
        <v>2.6963886500429921</v>
      </c>
      <c r="M34" s="206">
        <f t="shared" si="8"/>
        <v>1.8428202923473773</v>
      </c>
      <c r="N34" s="206">
        <f t="shared" si="8"/>
        <v>1.3481513327601031</v>
      </c>
      <c r="O34" s="206">
        <f t="shared" si="8"/>
        <v>2.2995700773860701</v>
      </c>
      <c r="P34" s="206">
        <f t="shared" si="8"/>
        <v>2.1134995700773862</v>
      </c>
      <c r="Q34" s="206">
        <f t="shared" si="8"/>
        <v>1.6338779019776442</v>
      </c>
      <c r="R34" s="206">
        <f t="shared" si="8"/>
        <v>1.4990541702493549</v>
      </c>
      <c r="S34" s="206">
        <f t="shared" si="8"/>
        <v>1.3769561478933789</v>
      </c>
      <c r="T34" s="206">
        <f t="shared" si="8"/>
        <v>1.6911435941530524</v>
      </c>
      <c r="U34" s="206">
        <f t="shared" si="8"/>
        <v>0.66440240756663793</v>
      </c>
      <c r="V34" s="206">
        <f t="shared" si="8"/>
        <v>3.4659501289767838</v>
      </c>
      <c r="W34" s="206">
        <f t="shared" si="8"/>
        <v>0.94264832330180548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1.238177128116939E-2</v>
      </c>
      <c r="C36" s="206">
        <v>0</v>
      </c>
      <c r="D36" s="206">
        <v>0.18469475494411011</v>
      </c>
      <c r="E36" s="206">
        <v>0.34918314703353392</v>
      </c>
      <c r="F36" s="206">
        <v>0.5079965606190886</v>
      </c>
      <c r="G36" s="206">
        <v>0.47308684436801368</v>
      </c>
      <c r="H36" s="206">
        <v>0</v>
      </c>
      <c r="I36" s="206">
        <v>1.461736887360275E-2</v>
      </c>
      <c r="J36" s="206">
        <v>7.2055030094582972E-2</v>
      </c>
      <c r="K36" s="206">
        <v>0.3998280309544282</v>
      </c>
      <c r="L36" s="206">
        <v>0.42347377472055031</v>
      </c>
      <c r="M36" s="206">
        <v>0.51358555460017197</v>
      </c>
      <c r="N36" s="206">
        <v>0.28718830610490109</v>
      </c>
      <c r="O36" s="206">
        <v>0.49441100601891658</v>
      </c>
      <c r="P36" s="206">
        <v>0.41109200343938079</v>
      </c>
      <c r="Q36" s="206">
        <v>0.22072226999140149</v>
      </c>
      <c r="R36" s="206">
        <v>0.34015477214101458</v>
      </c>
      <c r="S36" s="206">
        <v>0.42012037833190019</v>
      </c>
      <c r="T36" s="206">
        <v>0.68478073946689599</v>
      </c>
      <c r="U36" s="206">
        <v>0.36268271711091998</v>
      </c>
      <c r="V36" s="206">
        <v>1.076784178847807</v>
      </c>
      <c r="W36" s="206">
        <v>0.35253654342218388</v>
      </c>
      <c r="DA36" s="71" t="s">
        <v>1830</v>
      </c>
    </row>
    <row r="37" spans="1:105" ht="12" customHeight="1" x14ac:dyDescent="0.25">
      <c r="A37" s="18" t="s">
        <v>69</v>
      </c>
      <c r="B37" s="206">
        <v>4.7758383490971621</v>
      </c>
      <c r="C37" s="206">
        <v>4.0082545141874464</v>
      </c>
      <c r="D37" s="206">
        <v>3.3472914875322441</v>
      </c>
      <c r="E37" s="206">
        <v>2.5963026655202062</v>
      </c>
      <c r="F37" s="206">
        <v>1.5546861564918311</v>
      </c>
      <c r="G37" s="206">
        <v>2.2477214101461729</v>
      </c>
      <c r="H37" s="206">
        <v>1.150214961306965</v>
      </c>
      <c r="I37" s="206">
        <v>0.6216680997420464</v>
      </c>
      <c r="J37" s="206">
        <v>0.8875322441960446</v>
      </c>
      <c r="K37" s="206">
        <v>1.372656921754084</v>
      </c>
      <c r="L37" s="206">
        <v>1.091315563198624</v>
      </c>
      <c r="M37" s="206">
        <v>0.96818572656921742</v>
      </c>
      <c r="N37" s="206">
        <v>0.70756663800515895</v>
      </c>
      <c r="O37" s="206">
        <v>1.007480653482373</v>
      </c>
      <c r="P37" s="206">
        <v>0.90300945829750645</v>
      </c>
      <c r="Q37" s="206">
        <v>0.94436801375752366</v>
      </c>
      <c r="R37" s="206">
        <v>0.79750644883920896</v>
      </c>
      <c r="S37" s="206">
        <v>0.85442820292347366</v>
      </c>
      <c r="T37" s="206">
        <v>0.90713671539122953</v>
      </c>
      <c r="U37" s="206">
        <v>0.26895958727429059</v>
      </c>
      <c r="V37" s="206">
        <v>2.2466895958727431</v>
      </c>
      <c r="W37" s="206">
        <v>0.56371453138435079</v>
      </c>
      <c r="DA37" s="71" t="s">
        <v>1831</v>
      </c>
    </row>
    <row r="38" spans="1:105" ht="12" customHeight="1" x14ac:dyDescent="0.25">
      <c r="A38" s="18" t="s">
        <v>70</v>
      </c>
      <c r="B38" s="206">
        <v>1.969819432502149</v>
      </c>
      <c r="C38" s="206">
        <v>2.9546861564918312</v>
      </c>
      <c r="D38" s="206">
        <v>2.9546861564918312</v>
      </c>
      <c r="E38" s="206">
        <v>2.9546861564918312</v>
      </c>
      <c r="F38" s="206">
        <v>2.9546861564918312</v>
      </c>
      <c r="G38" s="206">
        <v>2.9546861564918312</v>
      </c>
      <c r="H38" s="206">
        <v>8.8641444539982803</v>
      </c>
      <c r="I38" s="206">
        <v>0.40971625107480653</v>
      </c>
      <c r="J38" s="206">
        <v>1.1375752364574381</v>
      </c>
      <c r="K38" s="206">
        <v>0.99570077386070499</v>
      </c>
      <c r="L38" s="206">
        <v>0.97996560619088557</v>
      </c>
      <c r="M38" s="206">
        <v>0.24918314703353389</v>
      </c>
      <c r="N38" s="206">
        <v>0.22355975924333621</v>
      </c>
      <c r="O38" s="206">
        <v>0.51900257953568352</v>
      </c>
      <c r="P38" s="206">
        <v>0.39294926913155631</v>
      </c>
      <c r="Q38" s="206">
        <v>0.3959587274290628</v>
      </c>
      <c r="R38" s="206">
        <v>0.30335339638865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0.1784178847807395</v>
      </c>
      <c r="C39" s="206">
        <v>0.19208942390369729</v>
      </c>
      <c r="D39" s="206">
        <v>0.2036973344797936</v>
      </c>
      <c r="E39" s="206">
        <v>0.21960447119518481</v>
      </c>
      <c r="F39" s="206">
        <v>0.22484952708512471</v>
      </c>
      <c r="G39" s="206">
        <v>0.43705932932072228</v>
      </c>
      <c r="H39" s="206">
        <v>0.29767841788478072</v>
      </c>
      <c r="I39" s="206">
        <v>5.9071367153912299E-2</v>
      </c>
      <c r="J39" s="206">
        <v>0.14565778159931209</v>
      </c>
      <c r="K39" s="206">
        <v>0.13619948409286331</v>
      </c>
      <c r="L39" s="206">
        <v>0.20163370593293209</v>
      </c>
      <c r="M39" s="206">
        <v>0.111865864144454</v>
      </c>
      <c r="N39" s="206">
        <v>0.12983662940670679</v>
      </c>
      <c r="O39" s="206">
        <v>0.27867583834909709</v>
      </c>
      <c r="P39" s="206">
        <v>0.40644883920894243</v>
      </c>
      <c r="Q39" s="206">
        <v>7.2828890799656057E-2</v>
      </c>
      <c r="R39" s="206">
        <v>5.8039552880481522E-2</v>
      </c>
      <c r="S39" s="206">
        <v>0.1024075666380052</v>
      </c>
      <c r="T39" s="206">
        <v>9.9226139294926893E-2</v>
      </c>
      <c r="U39" s="206">
        <v>3.2760103181427337E-2</v>
      </c>
      <c r="V39" s="206">
        <v>0.14247635425623389</v>
      </c>
      <c r="W39" s="206">
        <v>2.639724849527085E-2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30.214961306964739</v>
      </c>
      <c r="C40" s="206">
        <f t="shared" si="9"/>
        <v>31.016595012897682</v>
      </c>
      <c r="D40" s="206">
        <f t="shared" si="9"/>
        <v>26.64926913155632</v>
      </c>
      <c r="E40" s="206">
        <f t="shared" si="9"/>
        <v>24.109372312983659</v>
      </c>
      <c r="F40" s="206">
        <f t="shared" si="9"/>
        <v>21.25288048151333</v>
      </c>
      <c r="G40" s="206">
        <f t="shared" si="9"/>
        <v>9.336113499570077</v>
      </c>
      <c r="H40" s="206">
        <f t="shared" si="9"/>
        <v>5.8687016337059328</v>
      </c>
      <c r="I40" s="206">
        <f t="shared" si="9"/>
        <v>2.1854686156491829</v>
      </c>
      <c r="J40" s="206">
        <f t="shared" si="9"/>
        <v>3.7825451418744618</v>
      </c>
      <c r="K40" s="206">
        <f t="shared" si="9"/>
        <v>3.1186586414445401</v>
      </c>
      <c r="L40" s="206">
        <f t="shared" si="9"/>
        <v>2.7251934651762681</v>
      </c>
      <c r="M40" s="206">
        <f t="shared" si="9"/>
        <v>2.7647463456577821</v>
      </c>
      <c r="N40" s="206">
        <f t="shared" si="9"/>
        <v>4.2393809114359424</v>
      </c>
      <c r="O40" s="206">
        <f t="shared" si="9"/>
        <v>2.692777300085984</v>
      </c>
      <c r="P40" s="206">
        <f t="shared" si="9"/>
        <v>2.349355116079106</v>
      </c>
      <c r="Q40" s="206">
        <f t="shared" si="9"/>
        <v>2.0990541702493548</v>
      </c>
      <c r="R40" s="206">
        <f t="shared" si="9"/>
        <v>3.6875322441960452</v>
      </c>
      <c r="S40" s="206">
        <f t="shared" si="9"/>
        <v>4.2523645743766121</v>
      </c>
      <c r="T40" s="206">
        <f t="shared" si="9"/>
        <v>6.6785898538263107</v>
      </c>
      <c r="U40" s="206">
        <f t="shared" si="9"/>
        <v>6.7381771281169378</v>
      </c>
      <c r="V40" s="206">
        <f t="shared" si="9"/>
        <v>6.8558039552880476</v>
      </c>
      <c r="W40" s="206">
        <f t="shared" si="9"/>
        <v>6.4312123817712807</v>
      </c>
      <c r="DA40" s="71"/>
    </row>
    <row r="41" spans="1:105" ht="12" customHeight="1" x14ac:dyDescent="0.25">
      <c r="A41" s="18" t="s">
        <v>72</v>
      </c>
      <c r="B41" s="206">
        <v>30.214961306964739</v>
      </c>
      <c r="C41" s="206">
        <v>31.016595012897682</v>
      </c>
      <c r="D41" s="206">
        <v>26.64926913155632</v>
      </c>
      <c r="E41" s="206">
        <v>24.109372312983659</v>
      </c>
      <c r="F41" s="206">
        <v>21.25288048151333</v>
      </c>
      <c r="G41" s="206">
        <v>9.336113499570077</v>
      </c>
      <c r="H41" s="206">
        <v>5.8687016337059328</v>
      </c>
      <c r="I41" s="206">
        <v>2.1854686156491829</v>
      </c>
      <c r="J41" s="206">
        <v>3.7825451418744618</v>
      </c>
      <c r="K41" s="206">
        <v>3.1186586414445401</v>
      </c>
      <c r="L41" s="206">
        <v>2.7251934651762681</v>
      </c>
      <c r="M41" s="206">
        <v>2.7647463456577821</v>
      </c>
      <c r="N41" s="206">
        <v>4.2393809114359424</v>
      </c>
      <c r="O41" s="206">
        <v>2.692777300085984</v>
      </c>
      <c r="P41" s="206">
        <v>2.349355116079106</v>
      </c>
      <c r="Q41" s="206">
        <v>2.0990541702493548</v>
      </c>
      <c r="R41" s="206">
        <v>3.6875322441960452</v>
      </c>
      <c r="S41" s="206">
        <v>4.2523645743766121</v>
      </c>
      <c r="T41" s="206">
        <v>6.6785898538263107</v>
      </c>
      <c r="U41" s="206">
        <v>6.7381771281169378</v>
      </c>
      <c r="V41" s="206">
        <v>6.8558039552880476</v>
      </c>
      <c r="W41" s="206">
        <v>6.4312123817712807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0</v>
      </c>
      <c r="L43" s="206">
        <f t="shared" si="10"/>
        <v>0</v>
      </c>
      <c r="M43" s="206">
        <f t="shared" si="10"/>
        <v>0</v>
      </c>
      <c r="N43" s="206">
        <f t="shared" si="10"/>
        <v>0</v>
      </c>
      <c r="O43" s="206">
        <f t="shared" si="10"/>
        <v>0</v>
      </c>
      <c r="P43" s="206">
        <f t="shared" si="10"/>
        <v>0</v>
      </c>
      <c r="Q43" s="206">
        <f t="shared" si="10"/>
        <v>0</v>
      </c>
      <c r="R43" s="206">
        <f t="shared" si="10"/>
        <v>0</v>
      </c>
      <c r="S43" s="206">
        <f t="shared" si="10"/>
        <v>0</v>
      </c>
      <c r="T43" s="206">
        <f t="shared" si="10"/>
        <v>0</v>
      </c>
      <c r="U43" s="206">
        <f t="shared" si="10"/>
        <v>0</v>
      </c>
      <c r="V43" s="206">
        <f t="shared" si="10"/>
        <v>0</v>
      </c>
      <c r="W43" s="206">
        <f t="shared" si="10"/>
        <v>0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1842</v>
      </c>
    </row>
    <row r="51" spans="1:105" ht="12" customHeight="1" x14ac:dyDescent="0.25">
      <c r="A51" s="21" t="s">
        <v>38</v>
      </c>
      <c r="B51" s="209">
        <v>26.322355975924339</v>
      </c>
      <c r="C51" s="209">
        <v>26.15580395528805</v>
      </c>
      <c r="D51" s="209">
        <v>27.720636285468611</v>
      </c>
      <c r="E51" s="209">
        <v>29.111263972484949</v>
      </c>
      <c r="F51" s="209">
        <v>27.738779019776441</v>
      </c>
      <c r="G51" s="209">
        <v>22.41659501289768</v>
      </c>
      <c r="H51" s="209">
        <v>21.023043852106621</v>
      </c>
      <c r="I51" s="209">
        <v>13.61315563198624</v>
      </c>
      <c r="J51" s="209">
        <v>13.07394668959587</v>
      </c>
      <c r="K51" s="209">
        <v>9.0930352536543406</v>
      </c>
      <c r="L51" s="209">
        <v>8.6160791057609618</v>
      </c>
      <c r="M51" s="209">
        <v>9.5887360275150471</v>
      </c>
      <c r="N51" s="209">
        <v>9.871453138435081</v>
      </c>
      <c r="O51" s="209">
        <v>10.39630266552021</v>
      </c>
      <c r="P51" s="209">
        <v>10.075494411006019</v>
      </c>
      <c r="Q51" s="209">
        <v>7.9410146173688734</v>
      </c>
      <c r="R51" s="209">
        <v>9.5846087704213225</v>
      </c>
      <c r="S51" s="209">
        <v>9.4796216680997425</v>
      </c>
      <c r="T51" s="209">
        <v>10.233791917454861</v>
      </c>
      <c r="U51" s="209">
        <v>6.4074806534823736</v>
      </c>
      <c r="V51" s="209">
        <v>13.651848667239889</v>
      </c>
      <c r="W51" s="209">
        <v>7.7214961306964742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63.473774720550281</v>
      </c>
      <c r="C52" s="286">
        <f t="shared" si="11"/>
        <v>64.327429062768715</v>
      </c>
      <c r="D52" s="286">
        <f t="shared" si="11"/>
        <v>61.147979363714512</v>
      </c>
      <c r="E52" s="286">
        <f t="shared" si="11"/>
        <v>59.68727429062767</v>
      </c>
      <c r="F52" s="286">
        <f t="shared" si="11"/>
        <v>54.872828890799653</v>
      </c>
      <c r="G52" s="286">
        <f t="shared" si="11"/>
        <v>37.865262252794494</v>
      </c>
      <c r="H52" s="286">
        <f t="shared" si="11"/>
        <v>37.203783319002589</v>
      </c>
      <c r="I52" s="286">
        <f t="shared" si="11"/>
        <v>16.903697334479791</v>
      </c>
      <c r="J52" s="286">
        <f t="shared" si="11"/>
        <v>19.099312123817711</v>
      </c>
      <c r="K52" s="286">
        <f t="shared" si="11"/>
        <v>15.412639724849527</v>
      </c>
      <c r="L52" s="286">
        <f t="shared" si="11"/>
        <v>14.314961306964744</v>
      </c>
      <c r="M52" s="286">
        <f t="shared" si="11"/>
        <v>14.43035253654342</v>
      </c>
      <c r="N52" s="286">
        <f t="shared" si="11"/>
        <v>15.611951848667239</v>
      </c>
      <c r="O52" s="286">
        <f t="shared" si="11"/>
        <v>15.411951848667245</v>
      </c>
      <c r="P52" s="286">
        <f t="shared" si="11"/>
        <v>14.538349097162511</v>
      </c>
      <c r="Q52" s="286">
        <f t="shared" si="11"/>
        <v>11.681255374032673</v>
      </c>
      <c r="R52" s="286">
        <f t="shared" si="11"/>
        <v>14.771195184866727</v>
      </c>
      <c r="S52" s="286">
        <f t="shared" si="11"/>
        <v>15.119604471195185</v>
      </c>
      <c r="T52" s="286">
        <f t="shared" si="11"/>
        <v>18.603525365434226</v>
      </c>
      <c r="U52" s="286">
        <f t="shared" si="11"/>
        <v>13.810060189165949</v>
      </c>
      <c r="V52" s="286">
        <f t="shared" si="11"/>
        <v>23.973602751504721</v>
      </c>
      <c r="W52" s="286">
        <f t="shared" si="11"/>
        <v>15.095356835769559</v>
      </c>
      <c r="DA52" s="118"/>
    </row>
    <row r="53" spans="1:105" ht="12" customHeight="1" x14ac:dyDescent="0.25">
      <c r="A53" s="51" t="s">
        <v>52</v>
      </c>
      <c r="B53" s="243">
        <f>PPA_fec!B5</f>
        <v>0</v>
      </c>
      <c r="C53" s="243">
        <f>PPA_fec!C5</f>
        <v>0</v>
      </c>
      <c r="D53" s="243">
        <f>PPA_fec!D5</f>
        <v>0</v>
      </c>
      <c r="E53" s="243">
        <f>PPA_fec!E5</f>
        <v>0</v>
      </c>
      <c r="F53" s="243">
        <f>PPA_fec!F5</f>
        <v>0</v>
      </c>
      <c r="G53" s="243">
        <f>PPA_fec!G5</f>
        <v>0</v>
      </c>
      <c r="H53" s="243">
        <f>PPA_fec!H5</f>
        <v>0</v>
      </c>
      <c r="I53" s="243">
        <f>PPA_fec!I5</f>
        <v>0</v>
      </c>
      <c r="J53" s="243">
        <f>PPA_fec!J5</f>
        <v>0</v>
      </c>
      <c r="K53" s="243">
        <f>PPA_fec!K5</f>
        <v>0</v>
      </c>
      <c r="L53" s="243">
        <f>PPA_fec!L5</f>
        <v>0</v>
      </c>
      <c r="M53" s="243">
        <f>PPA_fec!M5</f>
        <v>0</v>
      </c>
      <c r="N53" s="243">
        <f>PPA_fec!N5</f>
        <v>0</v>
      </c>
      <c r="O53" s="243">
        <f>PPA_fec!O5</f>
        <v>0</v>
      </c>
      <c r="P53" s="243">
        <f>PPA_fec!P5</f>
        <v>0</v>
      </c>
      <c r="Q53" s="243">
        <f>PPA_fec!Q5</f>
        <v>0</v>
      </c>
      <c r="R53" s="243">
        <f>PPA_fec!R5</f>
        <v>0</v>
      </c>
      <c r="S53" s="243">
        <f>PPA_fec!S5</f>
        <v>0</v>
      </c>
      <c r="T53" s="243">
        <f>PPA_fec!T5</f>
        <v>0</v>
      </c>
      <c r="U53" s="243">
        <f>PPA_fec!U5</f>
        <v>0</v>
      </c>
      <c r="V53" s="243">
        <f>PPA_fec!V5</f>
        <v>0</v>
      </c>
      <c r="W53" s="243">
        <f>PPA_fec!W5</f>
        <v>0</v>
      </c>
      <c r="DA53" s="83"/>
    </row>
    <row r="54" spans="1:105" ht="12" customHeight="1" x14ac:dyDescent="0.25">
      <c r="A54" s="99" t="s">
        <v>59</v>
      </c>
      <c r="B54" s="284">
        <f>PPA_fec!B32</f>
        <v>25.766474440817522</v>
      </c>
      <c r="C54" s="284">
        <f>PPA_fec!C32</f>
        <v>26.113005947520911</v>
      </c>
      <c r="D54" s="284">
        <f>PPA_fec!D32</f>
        <v>24.82234362647225</v>
      </c>
      <c r="E54" s="284">
        <f>PPA_fec!E32</f>
        <v>24.229386612383109</v>
      </c>
      <c r="F54" s="284">
        <f>PPA_fec!F32</f>
        <v>22.275015931144619</v>
      </c>
      <c r="G54" s="284">
        <f>PPA_fec!G32</f>
        <v>15.370982997732501</v>
      </c>
      <c r="H54" s="284">
        <f>PPA_fec!H32</f>
        <v>15.10246296539275</v>
      </c>
      <c r="I54" s="284">
        <f>PPA_fec!I32</f>
        <v>6.8618683423466793</v>
      </c>
      <c r="J54" s="284">
        <f>PPA_fec!J32</f>
        <v>7.7531538000089304</v>
      </c>
      <c r="K54" s="284">
        <f>PPA_fec!K32</f>
        <v>7.1721950200843709</v>
      </c>
      <c r="L54" s="284">
        <f>PPA_fec!L32</f>
        <v>6.6613958433726594</v>
      </c>
      <c r="M54" s="284">
        <f>PPA_fec!M32</f>
        <v>7.5723436831745206</v>
      </c>
      <c r="N54" s="284">
        <f>PPA_fec!N32</f>
        <v>8.1923892478650266</v>
      </c>
      <c r="O54" s="284">
        <f>PPA_fec!O32</f>
        <v>9.0030031266302508</v>
      </c>
      <c r="P54" s="284">
        <f>PPA_fec!P32</f>
        <v>8.4926817617273329</v>
      </c>
      <c r="Q54" s="284">
        <f>PPA_fec!Q32</f>
        <v>8.5810356358077762</v>
      </c>
      <c r="R54" s="284">
        <f>PPA_fec!R32</f>
        <v>9.0314894430113721</v>
      </c>
      <c r="S54" s="284">
        <f>PPA_fec!S32</f>
        <v>9.3529091430209252</v>
      </c>
      <c r="T54" s="284">
        <f>PPA_fec!T32</f>
        <v>9.2121047100410856</v>
      </c>
      <c r="U54" s="284">
        <f>PPA_fec!U32</f>
        <v>7.4283366771758859</v>
      </c>
      <c r="V54" s="284">
        <f>PPA_fec!V32</f>
        <v>13.363112639724839</v>
      </c>
      <c r="W54" s="284">
        <f>PPA_fec!W32</f>
        <v>8.4142944981670631</v>
      </c>
      <c r="DA54" s="94"/>
    </row>
    <row r="55" spans="1:105" ht="12" customHeight="1" x14ac:dyDescent="0.25">
      <c r="A55" s="52" t="s">
        <v>60</v>
      </c>
      <c r="B55" s="244">
        <f>PPA_fec!B83</f>
        <v>37.707300279732763</v>
      </c>
      <c r="C55" s="244">
        <f>PPA_fec!C83</f>
        <v>38.214423115247811</v>
      </c>
      <c r="D55" s="244">
        <f>PPA_fec!D83</f>
        <v>36.325635737242258</v>
      </c>
      <c r="E55" s="244">
        <f>PPA_fec!E83</f>
        <v>35.45788767824456</v>
      </c>
      <c r="F55" s="244">
        <f>PPA_fec!F83</f>
        <v>32.59781295965503</v>
      </c>
      <c r="G55" s="244">
        <f>PPA_fec!G83</f>
        <v>22.49427925506199</v>
      </c>
      <c r="H55" s="244">
        <f>PPA_fec!H83</f>
        <v>22.101320353609839</v>
      </c>
      <c r="I55" s="244">
        <f>PPA_fec!I83</f>
        <v>10.041828992133111</v>
      </c>
      <c r="J55" s="244">
        <f>PPA_fec!J83</f>
        <v>11.34615832380878</v>
      </c>
      <c r="K55" s="244">
        <f>PPA_fec!K83</f>
        <v>8.2404447047651548</v>
      </c>
      <c r="L55" s="244">
        <f>PPA_fec!L83</f>
        <v>7.6535654635920842</v>
      </c>
      <c r="M55" s="244">
        <f>PPA_fec!M83</f>
        <v>6.8580088533688999</v>
      </c>
      <c r="N55" s="244">
        <f>PPA_fec!N83</f>
        <v>7.4195626008022124</v>
      </c>
      <c r="O55" s="244">
        <f>PPA_fec!O83</f>
        <v>6.4089487220369943</v>
      </c>
      <c r="P55" s="244">
        <f>PPA_fec!P83</f>
        <v>6.0456673354351782</v>
      </c>
      <c r="Q55" s="244">
        <f>PPA_fec!Q83</f>
        <v>3.1002197382248968</v>
      </c>
      <c r="R55" s="244">
        <f>PPA_fec!R83</f>
        <v>5.7397057418553548</v>
      </c>
      <c r="S55" s="244">
        <f>PPA_fec!S83</f>
        <v>5.7666953281742606</v>
      </c>
      <c r="T55" s="244">
        <f>PPA_fec!T83</f>
        <v>9.3914206553931407</v>
      </c>
      <c r="U55" s="244">
        <f>PPA_fec!U83</f>
        <v>6.3817235119900619</v>
      </c>
      <c r="V55" s="244">
        <f>PPA_fec!V83</f>
        <v>10.61049011177988</v>
      </c>
      <c r="W55" s="244">
        <f>PPA_fec!W83</f>
        <v>6.681062337602496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92.738562477859546</v>
      </c>
      <c r="C57" s="205">
        <f t="shared" si="12"/>
        <v>95.440056117855278</v>
      </c>
      <c r="D57" s="205">
        <f t="shared" si="12"/>
        <v>84.001773957484062</v>
      </c>
      <c r="E57" s="205">
        <f t="shared" si="12"/>
        <v>77.215085997913633</v>
      </c>
      <c r="F57" s="205">
        <f t="shared" si="12"/>
        <v>68.866478277690859</v>
      </c>
      <c r="G57" s="205">
        <f t="shared" si="12"/>
        <v>41.0424123579091</v>
      </c>
      <c r="H57" s="205">
        <f t="shared" si="12"/>
        <v>46.973926077316008</v>
      </c>
      <c r="I57" s="205">
        <f t="shared" si="12"/>
        <v>8.6060520022755451</v>
      </c>
      <c r="J57" s="205">
        <f t="shared" si="12"/>
        <v>15.953161322144597</v>
      </c>
      <c r="K57" s="205">
        <f t="shared" si="12"/>
        <v>17.451185037770053</v>
      </c>
      <c r="L57" s="205">
        <f t="shared" si="12"/>
        <v>15.786347037326951</v>
      </c>
      <c r="M57" s="205">
        <f t="shared" si="12"/>
        <v>12.925620002099723</v>
      </c>
      <c r="N57" s="205">
        <f t="shared" si="12"/>
        <v>14.632486922170822</v>
      </c>
      <c r="O57" s="205">
        <f t="shared" si="12"/>
        <v>13.369641482084553</v>
      </c>
      <c r="P57" s="205">
        <f t="shared" si="12"/>
        <v>11.902640041956754</v>
      </c>
      <c r="Q57" s="205">
        <f t="shared" si="12"/>
        <v>9.9745146023867441</v>
      </c>
      <c r="R57" s="205">
        <f t="shared" si="12"/>
        <v>13.191859442415806</v>
      </c>
      <c r="S57" s="205">
        <f t="shared" si="12"/>
        <v>14.099137562429643</v>
      </c>
      <c r="T57" s="205">
        <f t="shared" si="12"/>
        <v>20.608758717720622</v>
      </c>
      <c r="U57" s="205">
        <f t="shared" si="12"/>
        <v>17.717799597686341</v>
      </c>
      <c r="V57" s="205">
        <f t="shared" si="12"/>
        <v>26.346671282338306</v>
      </c>
      <c r="W57" s="205">
        <f t="shared" si="12"/>
        <v>17.865296638009063</v>
      </c>
      <c r="DA57" s="112"/>
    </row>
    <row r="58" spans="1:105" ht="12" customHeight="1" x14ac:dyDescent="0.25">
      <c r="A58" s="51" t="s">
        <v>52</v>
      </c>
      <c r="B58" s="243">
        <f>PPA_emi!B5</f>
        <v>0</v>
      </c>
      <c r="C58" s="243">
        <f>PPA_emi!C5</f>
        <v>0</v>
      </c>
      <c r="D58" s="243">
        <f>PPA_emi!D5</f>
        <v>0</v>
      </c>
      <c r="E58" s="243">
        <f>PPA_emi!E5</f>
        <v>0</v>
      </c>
      <c r="F58" s="243">
        <f>PPA_emi!F5</f>
        <v>0</v>
      </c>
      <c r="G58" s="243">
        <f>PPA_emi!G5</f>
        <v>0</v>
      </c>
      <c r="H58" s="243">
        <f>PPA_emi!H5</f>
        <v>0</v>
      </c>
      <c r="I58" s="243">
        <f>PPA_emi!I5</f>
        <v>0</v>
      </c>
      <c r="J58" s="243">
        <f>PPA_emi!J5</f>
        <v>0</v>
      </c>
      <c r="K58" s="243">
        <f>PPA_emi!K5</f>
        <v>0</v>
      </c>
      <c r="L58" s="243">
        <f>PPA_emi!L5</f>
        <v>0</v>
      </c>
      <c r="M58" s="243">
        <f>PPA_emi!M5</f>
        <v>0</v>
      </c>
      <c r="N58" s="243">
        <f>PPA_emi!N5</f>
        <v>0</v>
      </c>
      <c r="O58" s="243">
        <f>PPA_emi!O5</f>
        <v>0</v>
      </c>
      <c r="P58" s="243">
        <f>PPA_emi!P5</f>
        <v>0</v>
      </c>
      <c r="Q58" s="243">
        <f>PPA_emi!Q5</f>
        <v>0</v>
      </c>
      <c r="R58" s="243">
        <f>PPA_emi!R5</f>
        <v>0</v>
      </c>
      <c r="S58" s="243">
        <f>PPA_emi!S5</f>
        <v>0</v>
      </c>
      <c r="T58" s="243">
        <f>PPA_emi!T5</f>
        <v>0</v>
      </c>
      <c r="U58" s="243">
        <f>PPA_emi!U5</f>
        <v>0</v>
      </c>
      <c r="V58" s="243">
        <f>PPA_emi!V5</f>
        <v>0</v>
      </c>
      <c r="W58" s="243">
        <f>PPA_emi!W5</f>
        <v>0</v>
      </c>
      <c r="DA58" s="83"/>
    </row>
    <row r="59" spans="1:105" ht="12" customHeight="1" x14ac:dyDescent="0.25">
      <c r="A59" s="99" t="s">
        <v>59</v>
      </c>
      <c r="B59" s="284">
        <f>PPA_emi!B32</f>
        <v>57.596662795379103</v>
      </c>
      <c r="C59" s="284">
        <f>PPA_emi!C32</f>
        <v>58.940734504654138</v>
      </c>
      <c r="D59" s="284">
        <f>PPA_emi!D32</f>
        <v>55.651909933845069</v>
      </c>
      <c r="E59" s="284">
        <f>PPA_emi!E32</f>
        <v>54.105687426861152</v>
      </c>
      <c r="F59" s="284">
        <f>PPA_emi!F32</f>
        <v>49.904941211049049</v>
      </c>
      <c r="G59" s="284">
        <f>PPA_emi!G32</f>
        <v>34.289264862714873</v>
      </c>
      <c r="H59" s="284">
        <f>PPA_emi!H32</f>
        <v>39.141750458522267</v>
      </c>
      <c r="I59" s="284">
        <f>PPA_emi!I32</f>
        <v>8.5703948635791765</v>
      </c>
      <c r="J59" s="284">
        <f>PPA_emi!J32</f>
        <v>15.16359067201571</v>
      </c>
      <c r="K59" s="284">
        <f>PPA_emi!K32</f>
        <v>15.87574885019405</v>
      </c>
      <c r="L59" s="284">
        <f>PPA_emi!L32</f>
        <v>14.600646843139</v>
      </c>
      <c r="M59" s="284">
        <f>PPA_emi!M32</f>
        <v>12.755489380987321</v>
      </c>
      <c r="N59" s="284">
        <f>PPA_emi!N32</f>
        <v>14.266269968630411</v>
      </c>
      <c r="O59" s="284">
        <f>PPA_emi!O32</f>
        <v>13.29654966703184</v>
      </c>
      <c r="P59" s="284">
        <f>PPA_emi!P32</f>
        <v>11.85418082129906</v>
      </c>
      <c r="Q59" s="284">
        <f>PPA_emi!Q32</f>
        <v>9.9608817259975595</v>
      </c>
      <c r="R59" s="284">
        <f>PPA_emi!R32</f>
        <v>13.09915487591994</v>
      </c>
      <c r="S59" s="284">
        <f>PPA_emi!S32</f>
        <v>13.96605470082633</v>
      </c>
      <c r="T59" s="284">
        <f>PPA_emi!T32</f>
        <v>18.232516223046201</v>
      </c>
      <c r="U59" s="284">
        <f>PPA_emi!U32</f>
        <v>14.89156228677782</v>
      </c>
      <c r="V59" s="284">
        <f>PPA_emi!V32</f>
        <v>25.15052571406115</v>
      </c>
      <c r="W59" s="284">
        <f>PPA_emi!W32</f>
        <v>16.202408240174002</v>
      </c>
      <c r="DA59" s="94"/>
    </row>
    <row r="60" spans="1:105" ht="12" customHeight="1" x14ac:dyDescent="0.25">
      <c r="A60" s="52" t="s">
        <v>60</v>
      </c>
      <c r="B60" s="244">
        <f>PPA_emi!B83</f>
        <v>35.141899682480449</v>
      </c>
      <c r="C60" s="244">
        <f>PPA_emi!C83</f>
        <v>36.499321613201133</v>
      </c>
      <c r="D60" s="244">
        <f>PPA_emi!D83</f>
        <v>28.34986402363899</v>
      </c>
      <c r="E60" s="244">
        <f>PPA_emi!E83</f>
        <v>23.109398571052481</v>
      </c>
      <c r="F60" s="244">
        <f>PPA_emi!F83</f>
        <v>18.96153706664181</v>
      </c>
      <c r="G60" s="244">
        <f>PPA_emi!G83</f>
        <v>6.7531474951942272</v>
      </c>
      <c r="H60" s="244">
        <f>PPA_emi!H83</f>
        <v>7.8321756187937437</v>
      </c>
      <c r="I60" s="244">
        <f>PPA_emi!I83</f>
        <v>3.5657138696368877E-2</v>
      </c>
      <c r="J60" s="244">
        <f>PPA_emi!J83</f>
        <v>0.78957065012888783</v>
      </c>
      <c r="K60" s="244">
        <f>PPA_emi!K83</f>
        <v>1.575436187576003</v>
      </c>
      <c r="L60" s="244">
        <f>PPA_emi!L83</f>
        <v>1.185700194187951</v>
      </c>
      <c r="M60" s="244">
        <f>PPA_emi!M83</f>
        <v>0.17013062111240321</v>
      </c>
      <c r="N60" s="244">
        <f>PPA_emi!N83</f>
        <v>0.36621695354041012</v>
      </c>
      <c r="O60" s="244">
        <f>PPA_emi!O83</f>
        <v>7.3091815052712561E-2</v>
      </c>
      <c r="P60" s="244">
        <f>PPA_emi!P83</f>
        <v>4.8459220657694979E-2</v>
      </c>
      <c r="Q60" s="244">
        <f>PPA_emi!Q83</f>
        <v>1.363287638918385E-2</v>
      </c>
      <c r="R60" s="244">
        <f>PPA_emi!R83</f>
        <v>9.2704566495867419E-2</v>
      </c>
      <c r="S60" s="244">
        <f>PPA_emi!S83</f>
        <v>0.13308286160331351</v>
      </c>
      <c r="T60" s="244">
        <f>PPA_emi!T83</f>
        <v>2.3762424946744209</v>
      </c>
      <c r="U60" s="244">
        <f>PPA_emi!U83</f>
        <v>2.826237310908521</v>
      </c>
      <c r="V60" s="244">
        <f>PPA_emi!V83</f>
        <v>1.196145568277156</v>
      </c>
      <c r="W60" s="244">
        <f>PPA_emi!W83</f>
        <v>1.662888397835061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 t="str">
        <f t="shared" ref="B63:W63" si="13">IF(B$10=0,"",B$5/B$10*1000)</f>
        <v/>
      </c>
      <c r="C63" s="289" t="str">
        <f t="shared" si="13"/>
        <v/>
      </c>
      <c r="D63" s="289" t="str">
        <f t="shared" si="13"/>
        <v/>
      </c>
      <c r="E63" s="289" t="str">
        <f t="shared" si="13"/>
        <v/>
      </c>
      <c r="F63" s="289" t="str">
        <f t="shared" si="13"/>
        <v/>
      </c>
      <c r="G63" s="289" t="str">
        <f t="shared" si="13"/>
        <v/>
      </c>
      <c r="H63" s="289" t="str">
        <f t="shared" si="13"/>
        <v/>
      </c>
      <c r="I63" s="289" t="str">
        <f t="shared" si="13"/>
        <v/>
      </c>
      <c r="J63" s="289" t="str">
        <f t="shared" si="13"/>
        <v/>
      </c>
      <c r="K63" s="289" t="str">
        <f t="shared" si="13"/>
        <v/>
      </c>
      <c r="L63" s="289" t="str">
        <f t="shared" si="13"/>
        <v/>
      </c>
      <c r="M63" s="289" t="str">
        <f t="shared" si="13"/>
        <v/>
      </c>
      <c r="N63" s="289" t="str">
        <f t="shared" si="13"/>
        <v/>
      </c>
      <c r="O63" s="289" t="str">
        <f t="shared" si="13"/>
        <v/>
      </c>
      <c r="P63" s="289" t="str">
        <f t="shared" si="13"/>
        <v/>
      </c>
      <c r="Q63" s="289" t="str">
        <f t="shared" si="13"/>
        <v/>
      </c>
      <c r="R63" s="289" t="str">
        <f t="shared" si="13"/>
        <v/>
      </c>
      <c r="S63" s="289" t="str">
        <f t="shared" si="13"/>
        <v/>
      </c>
      <c r="T63" s="289" t="str">
        <f t="shared" si="13"/>
        <v/>
      </c>
      <c r="U63" s="289" t="str">
        <f t="shared" si="13"/>
        <v/>
      </c>
      <c r="V63" s="289" t="str">
        <f t="shared" si="13"/>
        <v/>
      </c>
      <c r="W63" s="289" t="str">
        <f t="shared" si="13"/>
        <v/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9121.4399462710608</v>
      </c>
      <c r="C64" s="290">
        <f t="shared" si="14"/>
        <v>8469.2667150388934</v>
      </c>
      <c r="D64" s="290">
        <f t="shared" si="14"/>
        <v>8860.7609598346935</v>
      </c>
      <c r="E64" s="290">
        <f t="shared" si="14"/>
        <v>8683.2581794388079</v>
      </c>
      <c r="F64" s="290">
        <f t="shared" si="14"/>
        <v>7202.0260994011987</v>
      </c>
      <c r="G64" s="290">
        <f t="shared" si="14"/>
        <v>6248.1442753314495</v>
      </c>
      <c r="H64" s="290">
        <f t="shared" si="14"/>
        <v>5724.6244534597954</v>
      </c>
      <c r="I64" s="290">
        <f t="shared" si="14"/>
        <v>7376.015321138023</v>
      </c>
      <c r="J64" s="290">
        <f t="shared" si="14"/>
        <v>4842.4660669733812</v>
      </c>
      <c r="K64" s="290">
        <f t="shared" si="14"/>
        <v>4420.3288044579931</v>
      </c>
      <c r="L64" s="290">
        <f t="shared" si="14"/>
        <v>4966.1423591972152</v>
      </c>
      <c r="M64" s="290">
        <f t="shared" si="14"/>
        <v>3816.7715855331662</v>
      </c>
      <c r="N64" s="290">
        <f t="shared" si="14"/>
        <v>3417.8990019475978</v>
      </c>
      <c r="O64" s="290">
        <f t="shared" si="14"/>
        <v>3172.6858220835338</v>
      </c>
      <c r="P64" s="290">
        <f t="shared" si="14"/>
        <v>3590.0435145643214</v>
      </c>
      <c r="Q64" s="290">
        <f t="shared" si="14"/>
        <v>3155.0000000000005</v>
      </c>
      <c r="R64" s="290">
        <f t="shared" si="14"/>
        <v>3035.9729798404801</v>
      </c>
      <c r="S64" s="290">
        <f t="shared" si="14"/>
        <v>3403.6508684680534</v>
      </c>
      <c r="T64" s="290">
        <f t="shared" si="14"/>
        <v>3552.5162863347177</v>
      </c>
      <c r="U64" s="290">
        <f t="shared" si="14"/>
        <v>4002.5430522154961</v>
      </c>
      <c r="V64" s="290">
        <f t="shared" si="14"/>
        <v>3170.18717041123</v>
      </c>
      <c r="W64" s="290">
        <f t="shared" si="14"/>
        <v>3787.5957407061469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6344.614842281142</v>
      </c>
      <c r="C65" s="291">
        <f t="shared" si="15"/>
        <v>8390.4168003695177</v>
      </c>
      <c r="D65" s="291">
        <f t="shared" si="15"/>
        <v>8030.793784014616</v>
      </c>
      <c r="E65" s="291">
        <f t="shared" si="15"/>
        <v>7879.4557532356894</v>
      </c>
      <c r="F65" s="291">
        <f t="shared" si="15"/>
        <v>6849.3966788815624</v>
      </c>
      <c r="G65" s="291">
        <f t="shared" si="15"/>
        <v>7334.0751466796855</v>
      </c>
      <c r="H65" s="291">
        <f t="shared" si="15"/>
        <v>7748.2221267239238</v>
      </c>
      <c r="I65" s="291">
        <f t="shared" si="15"/>
        <v>9294.8115539760202</v>
      </c>
      <c r="J65" s="291">
        <f t="shared" si="15"/>
        <v>6076.7516932044546</v>
      </c>
      <c r="K65" s="291">
        <f t="shared" si="15"/>
        <v>6305.6023339911108</v>
      </c>
      <c r="L65" s="291">
        <f t="shared" si="15"/>
        <v>5543.1530016331244</v>
      </c>
      <c r="M65" s="291">
        <f t="shared" si="15"/>
        <v>7004.7388746992929</v>
      </c>
      <c r="N65" s="291">
        <f t="shared" si="15"/>
        <v>5636.7448575243061</v>
      </c>
      <c r="O65" s="291">
        <f t="shared" si="15"/>
        <v>6059.1763464436863</v>
      </c>
      <c r="P65" s="291">
        <f t="shared" si="15"/>
        <v>6711.1008118059472</v>
      </c>
      <c r="Q65" s="291">
        <f t="shared" si="15"/>
        <v>9249.9999999999982</v>
      </c>
      <c r="R65" s="291">
        <f t="shared" si="15"/>
        <v>5171.0539776196001</v>
      </c>
      <c r="S65" s="291">
        <f t="shared" si="15"/>
        <v>4452.1613102853407</v>
      </c>
      <c r="T65" s="291">
        <f t="shared" si="15"/>
        <v>3343.3743730476835</v>
      </c>
      <c r="U65" s="291">
        <f t="shared" si="15"/>
        <v>5192.9863357013173</v>
      </c>
      <c r="V65" s="291">
        <f t="shared" si="15"/>
        <v>2725.8250646416514</v>
      </c>
      <c r="W65" s="291">
        <f t="shared" si="15"/>
        <v>3197.5839093343279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 t="str">
        <f t="shared" ref="B67:W67" si="16">IF(B$53=0,"",B$53/B$10)</f>
        <v/>
      </c>
      <c r="C67" s="254" t="str">
        <f t="shared" si="16"/>
        <v/>
      </c>
      <c r="D67" s="254" t="str">
        <f t="shared" si="16"/>
        <v/>
      </c>
      <c r="E67" s="254" t="str">
        <f t="shared" si="16"/>
        <v/>
      </c>
      <c r="F67" s="254" t="str">
        <f t="shared" si="16"/>
        <v/>
      </c>
      <c r="G67" s="254" t="str">
        <f t="shared" si="16"/>
        <v/>
      </c>
      <c r="H67" s="254" t="str">
        <f t="shared" si="16"/>
        <v/>
      </c>
      <c r="I67" s="254" t="str">
        <f t="shared" si="16"/>
        <v/>
      </c>
      <c r="J67" s="254" t="str">
        <f t="shared" si="16"/>
        <v/>
      </c>
      <c r="K67" s="254" t="str">
        <f t="shared" si="16"/>
        <v/>
      </c>
      <c r="L67" s="254" t="str">
        <f t="shared" si="16"/>
        <v/>
      </c>
      <c r="M67" s="254" t="str">
        <f t="shared" si="16"/>
        <v/>
      </c>
      <c r="N67" s="254" t="str">
        <f t="shared" si="16"/>
        <v/>
      </c>
      <c r="O67" s="254" t="str">
        <f t="shared" si="16"/>
        <v/>
      </c>
      <c r="P67" s="254" t="str">
        <f t="shared" si="16"/>
        <v/>
      </c>
      <c r="Q67" s="254" t="str">
        <f t="shared" si="16"/>
        <v/>
      </c>
      <c r="R67" s="254" t="str">
        <f t="shared" si="16"/>
        <v/>
      </c>
      <c r="S67" s="254" t="str">
        <f t="shared" si="16"/>
        <v/>
      </c>
      <c r="T67" s="254" t="str">
        <f t="shared" si="16"/>
        <v/>
      </c>
      <c r="U67" s="254" t="str">
        <f t="shared" si="16"/>
        <v/>
      </c>
      <c r="V67" s="254" t="str">
        <f t="shared" si="16"/>
        <v/>
      </c>
      <c r="W67" s="254" t="str">
        <f t="shared" si="16"/>
        <v/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0.59922033583296563</v>
      </c>
      <c r="C68" s="293">
        <f t="shared" si="17"/>
        <v>0.60727920808188163</v>
      </c>
      <c r="D68" s="293">
        <f t="shared" si="17"/>
        <v>0.56414417332891476</v>
      </c>
      <c r="E68" s="293">
        <f t="shared" si="17"/>
        <v>0.53843081360851353</v>
      </c>
      <c r="F68" s="293">
        <f t="shared" si="17"/>
        <v>0.49500035402543596</v>
      </c>
      <c r="G68" s="293">
        <f t="shared" si="17"/>
        <v>0.34157739994961112</v>
      </c>
      <c r="H68" s="293">
        <f t="shared" si="17"/>
        <v>0.3356102881198389</v>
      </c>
      <c r="I68" s="293">
        <f t="shared" si="17"/>
        <v>0.19605338120990512</v>
      </c>
      <c r="J68" s="293">
        <f t="shared" si="17"/>
        <v>0.16152403750018604</v>
      </c>
      <c r="K68" s="293">
        <f t="shared" si="17"/>
        <v>0.15938211155743046</v>
      </c>
      <c r="L68" s="293">
        <f t="shared" si="17"/>
        <v>0.14803101874161465</v>
      </c>
      <c r="M68" s="293">
        <f t="shared" si="17"/>
        <v>0.16111369538669193</v>
      </c>
      <c r="N68" s="293">
        <f t="shared" si="17"/>
        <v>0.15457338203518919</v>
      </c>
      <c r="O68" s="293">
        <f t="shared" si="17"/>
        <v>0.15005005211050418</v>
      </c>
      <c r="P68" s="293">
        <f t="shared" si="17"/>
        <v>0.14154469602878889</v>
      </c>
      <c r="Q68" s="293">
        <f t="shared" si="17"/>
        <v>0.14301726059679626</v>
      </c>
      <c r="R68" s="293">
        <f t="shared" si="17"/>
        <v>0.15052482405018955</v>
      </c>
      <c r="S68" s="293">
        <f t="shared" si="17"/>
        <v>0.15588181905034876</v>
      </c>
      <c r="T68" s="293">
        <f t="shared" si="17"/>
        <v>0.15353507850068476</v>
      </c>
      <c r="U68" s="293">
        <f t="shared" si="17"/>
        <v>0.14856673354351771</v>
      </c>
      <c r="V68" s="293">
        <f t="shared" si="17"/>
        <v>0.19090160913892629</v>
      </c>
      <c r="W68" s="293">
        <f t="shared" si="17"/>
        <v>0.14023824163611773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0.42221783258960022</v>
      </c>
      <c r="C69" s="255">
        <f t="shared" si="18"/>
        <v>0.36475865537891927</v>
      </c>
      <c r="D69" s="255">
        <f t="shared" si="18"/>
        <v>0.37091393539344869</v>
      </c>
      <c r="E69" s="255">
        <f t="shared" si="18"/>
        <v>0.35400789630453522</v>
      </c>
      <c r="F69" s="255">
        <f t="shared" si="18"/>
        <v>0.26792722980538375</v>
      </c>
      <c r="G69" s="255">
        <f t="shared" si="18"/>
        <v>0.1710974261011427</v>
      </c>
      <c r="H69" s="255">
        <f t="shared" si="18"/>
        <v>0.18165468783788905</v>
      </c>
      <c r="I69" s="255">
        <f t="shared" si="18"/>
        <v>0.16850234589973928</v>
      </c>
      <c r="J69" s="255">
        <f t="shared" si="18"/>
        <v>0.1358709904261878</v>
      </c>
      <c r="K69" s="255">
        <f t="shared" si="18"/>
        <v>9.6453042345851683E-2</v>
      </c>
      <c r="L69" s="255">
        <f t="shared" si="18"/>
        <v>9.1581125205375369E-2</v>
      </c>
      <c r="M69" s="255">
        <f t="shared" si="18"/>
        <v>0.12035370114424795</v>
      </c>
      <c r="N69" s="255">
        <f t="shared" si="18"/>
        <v>0.12922315124764377</v>
      </c>
      <c r="O69" s="255">
        <f t="shared" si="18"/>
        <v>0.1111756410965601</v>
      </c>
      <c r="P69" s="255">
        <f t="shared" si="18"/>
        <v>0.10076112225725296</v>
      </c>
      <c r="Q69" s="255">
        <f t="shared" si="18"/>
        <v>7.7505493455622437E-2</v>
      </c>
      <c r="R69" s="255">
        <f t="shared" si="18"/>
        <v>9.5661762364255928E-2</v>
      </c>
      <c r="S69" s="255">
        <f t="shared" si="18"/>
        <v>9.6111588802904338E-2</v>
      </c>
      <c r="T69" s="255">
        <f t="shared" si="18"/>
        <v>0.1180792655502646</v>
      </c>
      <c r="U69" s="255">
        <f t="shared" si="18"/>
        <v>0.12763447023980123</v>
      </c>
      <c r="V69" s="255">
        <f t="shared" si="18"/>
        <v>0.12401871559223232</v>
      </c>
      <c r="W69" s="255">
        <f t="shared" si="18"/>
        <v>0.1113510389600416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 t="str">
        <f>IF(PPA_ued!B$5=0,"",PPA_ued!B$5/B$10)</f>
        <v/>
      </c>
      <c r="C71" s="254" t="str">
        <f>IF(PPA_ued!C$5=0,"",PPA_ued!C$5/C$10)</f>
        <v/>
      </c>
      <c r="D71" s="254" t="str">
        <f>IF(PPA_ued!D$5=0,"",PPA_ued!D$5/D$10)</f>
        <v/>
      </c>
      <c r="E71" s="254" t="str">
        <f>IF(PPA_ued!E$5=0,"",PPA_ued!E$5/E$10)</f>
        <v/>
      </c>
      <c r="F71" s="254" t="str">
        <f>IF(PPA_ued!F$5=0,"",PPA_ued!F$5/F$10)</f>
        <v/>
      </c>
      <c r="G71" s="254" t="str">
        <f>IF(PPA_ued!G$5=0,"",PPA_ued!G$5/G$10)</f>
        <v/>
      </c>
      <c r="H71" s="254" t="str">
        <f>IF(PPA_ued!H$5=0,"",PPA_ued!H$5/H$10)</f>
        <v/>
      </c>
      <c r="I71" s="254" t="str">
        <f>IF(PPA_ued!I$5=0,"",PPA_ued!I$5/I$10)</f>
        <v/>
      </c>
      <c r="J71" s="254" t="str">
        <f>IF(PPA_ued!J$5=0,"",PPA_ued!J$5/J$10)</f>
        <v/>
      </c>
      <c r="K71" s="254" t="str">
        <f>IF(PPA_ued!K$5=0,"",PPA_ued!K$5/K$10)</f>
        <v/>
      </c>
      <c r="L71" s="254" t="str">
        <f>IF(PPA_ued!L$5=0,"",PPA_ued!L$5/L$10)</f>
        <v/>
      </c>
      <c r="M71" s="254" t="str">
        <f>IF(PPA_ued!M$5=0,"",PPA_ued!M$5/M$10)</f>
        <v/>
      </c>
      <c r="N71" s="254" t="str">
        <f>IF(PPA_ued!N$5=0,"",PPA_ued!N$5/N$10)</f>
        <v/>
      </c>
      <c r="O71" s="254" t="str">
        <f>IF(PPA_ued!O$5=0,"",PPA_ued!O$5/O$10)</f>
        <v/>
      </c>
      <c r="P71" s="254" t="str">
        <f>IF(PPA_ued!P$5=0,"",PPA_ued!P$5/P$10)</f>
        <v/>
      </c>
      <c r="Q71" s="254" t="str">
        <f>IF(PPA_ued!Q$5=0,"",PPA_ued!Q$5/Q$10)</f>
        <v/>
      </c>
      <c r="R71" s="254" t="str">
        <f>IF(PPA_ued!R$5=0,"",PPA_ued!R$5/R$10)</f>
        <v/>
      </c>
      <c r="S71" s="254" t="str">
        <f>IF(PPA_ued!S$5=0,"",PPA_ued!S$5/S$10)</f>
        <v/>
      </c>
      <c r="T71" s="254" t="str">
        <f>IF(PPA_ued!T$5=0,"",PPA_ued!T$5/T$10)</f>
        <v/>
      </c>
      <c r="U71" s="254" t="str">
        <f>IF(PPA_ued!U$5=0,"",PPA_ued!U$5/U$10)</f>
        <v/>
      </c>
      <c r="V71" s="254" t="str">
        <f>IF(PPA_ued!V$5=0,"",PPA_ued!V$5/V$10)</f>
        <v/>
      </c>
      <c r="W71" s="254" t="str">
        <f>IF(PPA_ued!W$5=0,"",PPA_ued!W$5/W$10)</f>
        <v/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0.39419724526843886</v>
      </c>
      <c r="C72" s="293">
        <f>IF(PPA_ued!C$32=0,"",PPA_ued!C$32/C$11)</f>
        <v>0.39790313392360721</v>
      </c>
      <c r="D72" s="293">
        <f>IF(PPA_ued!D$32=0,"",PPA_ued!D$32/D$11)</f>
        <v>0.36831200761362021</v>
      </c>
      <c r="E72" s="293">
        <f>IF(PPA_ued!E$32=0,"",PPA_ued!E$32/E$11)</f>
        <v>0.35166484366206358</v>
      </c>
      <c r="F72" s="293">
        <f>IF(PPA_ued!F$32=0,"",PPA_ued!F$32/F$11)</f>
        <v>0.32194884952085423</v>
      </c>
      <c r="G72" s="293">
        <f>IF(PPA_ued!G$32=0,"",PPA_ued!G$32/G$11)</f>
        <v>0.21835400608423994</v>
      </c>
      <c r="H72" s="293">
        <f>IF(PPA_ued!H$32=0,"",PPA_ued!H$32/H$11)</f>
        <v>0.20545252235371628</v>
      </c>
      <c r="I72" s="293">
        <f>IF(PPA_ued!I$32=0,"",PPA_ued!I$32/I$11)</f>
        <v>0.12116712967324259</v>
      </c>
      <c r="J72" s="293">
        <f>IF(PPA_ued!J$32=0,"",PPA_ued!J$32/J$11)</f>
        <v>0.10432612640967702</v>
      </c>
      <c r="K72" s="293">
        <f>IF(PPA_ued!K$32=0,"",PPA_ued!K$32/K$11)</f>
        <v>0.10286570769750565</v>
      </c>
      <c r="L72" s="293">
        <f>IF(PPA_ued!L$32=0,"",PPA_ued!L$32/L$11)</f>
        <v>9.5180690245953867E-2</v>
      </c>
      <c r="M72" s="293">
        <f>IF(PPA_ued!M$32=0,"",PPA_ued!M$32/M$11)</f>
        <v>0.10432928859352231</v>
      </c>
      <c r="N72" s="293">
        <f>IF(PPA_ued!N$32=0,"",PPA_ued!N$32/N$11)</f>
        <v>0.10416932749105356</v>
      </c>
      <c r="O72" s="293">
        <f>IF(PPA_ued!O$32=0,"",PPA_ued!O$32/O$11)</f>
        <v>9.9974252714553888E-2</v>
      </c>
      <c r="P72" s="293">
        <f>IF(PPA_ued!P$32=0,"",PPA_ued!P$32/P$11)</f>
        <v>9.3771132292489887E-2</v>
      </c>
      <c r="Q72" s="293">
        <f>IF(PPA_ued!Q$32=0,"",PPA_ued!Q$32/Q$11)</f>
        <v>9.3626119497763602E-2</v>
      </c>
      <c r="R72" s="293">
        <f>IF(PPA_ued!R$32=0,"",PPA_ued!R$32/R$11)</f>
        <v>0.10286836355612326</v>
      </c>
      <c r="S72" s="293">
        <f>IF(PPA_ued!S$32=0,"",PPA_ued!S$32/S$11)</f>
        <v>0.10753386808018967</v>
      </c>
      <c r="T72" s="293">
        <f>IF(PPA_ued!T$32=0,"",PPA_ued!T$32/T$11)</f>
        <v>0.11159250697426268</v>
      </c>
      <c r="U72" s="293">
        <f>IF(PPA_ued!U$32=0,"",PPA_ued!U$32/U$11)</f>
        <v>0.10917204177709593</v>
      </c>
      <c r="V72" s="293">
        <f>IF(PPA_ued!V$32=0,"",PPA_ued!V$32/V$11)</f>
        <v>0.14026166120878344</v>
      </c>
      <c r="W72" s="293">
        <f>IF(PPA_ued!W$32=0,"",PPA_ued!W$32/W$11)</f>
        <v>0.10711048419813535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0.31821354800615592</v>
      </c>
      <c r="C73" s="255">
        <f>IF(PPA_ued!C$83=0,"",PPA_ued!C$83/C$12)</f>
        <v>0.27594773828137681</v>
      </c>
      <c r="D73" s="255">
        <f>IF(PPA_ued!D$83=0,"",PPA_ued!D$83/D$12)</f>
        <v>0.27886333367531874</v>
      </c>
      <c r="E73" s="255">
        <f>IF(PPA_ued!E$83=0,"",PPA_ued!E$83/E$12)</f>
        <v>0.26552463918306846</v>
      </c>
      <c r="F73" s="255">
        <f>IF(PPA_ued!F$83=0,"",PPA_ued!F$83/F$12)</f>
        <v>0.20202489452968211</v>
      </c>
      <c r="G73" s="255">
        <f>IF(PPA_ued!G$83=0,"",PPA_ued!G$83/G$12)</f>
        <v>0.12935367204747092</v>
      </c>
      <c r="H73" s="255">
        <f>IF(PPA_ued!H$83=0,"",PPA_ued!H$83/H$12)</f>
        <v>0.13778439778880938</v>
      </c>
      <c r="I73" s="255">
        <f>IF(PPA_ued!I$83=0,"",PPA_ued!I$83/I$12)</f>
        <v>0.12954834579305347</v>
      </c>
      <c r="J73" s="255">
        <f>IF(PPA_ued!J$83=0,"",PPA_ued!J$83/J$12)</f>
        <v>0.10376493862062654</v>
      </c>
      <c r="K73" s="255">
        <f>IF(PPA_ued!K$83=0,"",PPA_ued!K$83/K$12)</f>
        <v>7.3085220372209561E-2</v>
      </c>
      <c r="L73" s="255">
        <f>IF(PPA_ued!L$83=0,"",PPA_ued!L$83/L$12)</f>
        <v>6.9558452870336962E-2</v>
      </c>
      <c r="M73" s="255">
        <f>IF(PPA_ued!M$83=0,"",PPA_ued!M$83/M$12)</f>
        <v>9.2016180072078277E-2</v>
      </c>
      <c r="N73" s="255">
        <f>IF(PPA_ued!N$83=0,"",PPA_ued!N$83/N$12)</f>
        <v>9.846833435326241E-2</v>
      </c>
      <c r="O73" s="255">
        <f>IF(PPA_ued!O$83=0,"",PPA_ued!O$83/O$12)</f>
        <v>8.5118091783831756E-2</v>
      </c>
      <c r="P73" s="255">
        <f>IF(PPA_ued!P$83=0,"",PPA_ued!P$83/P$12)</f>
        <v>7.7218171076932018E-2</v>
      </c>
      <c r="Q73" s="255">
        <f>IF(PPA_ued!Q$83=0,"",PPA_ued!Q$83/Q$12)</f>
        <v>5.9321710522235262E-2</v>
      </c>
      <c r="R73" s="255">
        <f>IF(PPA_ued!R$83=0,"",PPA_ued!R$83/R$12)</f>
        <v>7.3044025870387719E-2</v>
      </c>
      <c r="S73" s="255">
        <f>IF(PPA_ued!S$83=0,"",PPA_ued!S$83/S$12)</f>
        <v>7.3258782227920871E-2</v>
      </c>
      <c r="T73" s="255">
        <f>IF(PPA_ued!T$83=0,"",PPA_ued!T$83/T$12)</f>
        <v>8.9723934645354775E-2</v>
      </c>
      <c r="U73" s="255">
        <f>IF(PPA_ued!U$83=0,"",PPA_ued!U$83/U$12)</f>
        <v>9.6837468432378421E-2</v>
      </c>
      <c r="V73" s="255">
        <f>IF(PPA_ued!V$83=0,"",PPA_ued!V$83/V$12)</f>
        <v>9.5712403675798668E-2</v>
      </c>
      <c r="W73" s="255">
        <f>IF(PPA_ued!W$83=0,"",PPA_ued!W$83/W$12)</f>
        <v>8.5557346903729917E-2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1.4610532127032063</v>
      </c>
      <c r="C74" s="256">
        <f t="shared" si="19"/>
        <v>1.4836603531089021</v>
      </c>
      <c r="D74" s="256">
        <f t="shared" si="19"/>
        <v>1.3737457039722083</v>
      </c>
      <c r="E74" s="256">
        <f t="shared" si="19"/>
        <v>1.2936607830664206</v>
      </c>
      <c r="F74" s="256">
        <f t="shared" si="19"/>
        <v>1.2550196457838805</v>
      </c>
      <c r="G74" s="256">
        <f t="shared" si="19"/>
        <v>1.0839067238965214</v>
      </c>
      <c r="H74" s="256">
        <f t="shared" si="19"/>
        <v>1.2626115380400875</v>
      </c>
      <c r="I74" s="256">
        <f t="shared" si="19"/>
        <v>0.50912246190785193</v>
      </c>
      <c r="J74" s="256">
        <f t="shared" si="19"/>
        <v>0.83527413022641162</v>
      </c>
      <c r="K74" s="256">
        <f t="shared" si="19"/>
        <v>1.1322645146654415</v>
      </c>
      <c r="L74" s="256">
        <f t="shared" si="19"/>
        <v>1.1027865670615766</v>
      </c>
      <c r="M74" s="256">
        <f t="shared" si="19"/>
        <v>0.89572447862010907</v>
      </c>
      <c r="N74" s="256">
        <f t="shared" si="19"/>
        <v>0.9372618532268896</v>
      </c>
      <c r="O74" s="256">
        <f t="shared" si="19"/>
        <v>0.86748528761077714</v>
      </c>
      <c r="P74" s="256">
        <f t="shared" si="19"/>
        <v>0.81870644062879361</v>
      </c>
      <c r="Q74" s="256">
        <f t="shared" si="19"/>
        <v>0.8538906378641461</v>
      </c>
      <c r="R74" s="256">
        <f t="shared" si="19"/>
        <v>0.89308003024230764</v>
      </c>
      <c r="S74" s="256">
        <f t="shared" si="19"/>
        <v>0.93250703676080526</v>
      </c>
      <c r="T74" s="256">
        <f t="shared" si="19"/>
        <v>1.1077878150993985</v>
      </c>
      <c r="U74" s="256">
        <f t="shared" si="19"/>
        <v>1.2829632423750064</v>
      </c>
      <c r="V74" s="256">
        <f t="shared" si="19"/>
        <v>1.0989867295054199</v>
      </c>
      <c r="W74" s="256">
        <f t="shared" si="19"/>
        <v>1.1834961460252418</v>
      </c>
      <c r="DA74" s="109"/>
    </row>
    <row r="75" spans="1:105" ht="12" customHeight="1" x14ac:dyDescent="0.25">
      <c r="A75" s="50" t="s">
        <v>52</v>
      </c>
      <c r="B75" s="257" t="str">
        <f t="shared" ref="B75:W75" si="20">IF(B$53=0,"",B$58/B$53)</f>
        <v/>
      </c>
      <c r="C75" s="257" t="str">
        <f t="shared" si="20"/>
        <v/>
      </c>
      <c r="D75" s="257" t="str">
        <f t="shared" si="20"/>
        <v/>
      </c>
      <c r="E75" s="257" t="str">
        <f t="shared" si="20"/>
        <v/>
      </c>
      <c r="F75" s="257" t="str">
        <f t="shared" si="20"/>
        <v/>
      </c>
      <c r="G75" s="257" t="str">
        <f t="shared" si="20"/>
        <v/>
      </c>
      <c r="H75" s="257" t="str">
        <f t="shared" si="20"/>
        <v/>
      </c>
      <c r="I75" s="257" t="str">
        <f t="shared" si="20"/>
        <v/>
      </c>
      <c r="J75" s="257" t="str">
        <f t="shared" si="20"/>
        <v/>
      </c>
      <c r="K75" s="257" t="str">
        <f t="shared" si="20"/>
        <v/>
      </c>
      <c r="L75" s="257" t="str">
        <f t="shared" si="20"/>
        <v/>
      </c>
      <c r="M75" s="257" t="str">
        <f t="shared" si="20"/>
        <v/>
      </c>
      <c r="N75" s="257" t="str">
        <f t="shared" si="20"/>
        <v/>
      </c>
      <c r="O75" s="257" t="str">
        <f t="shared" si="20"/>
        <v/>
      </c>
      <c r="P75" s="257" t="str">
        <f t="shared" si="20"/>
        <v/>
      </c>
      <c r="Q75" s="257" t="str">
        <f t="shared" si="20"/>
        <v/>
      </c>
      <c r="R75" s="257" t="str">
        <f t="shared" si="20"/>
        <v/>
      </c>
      <c r="S75" s="257" t="str">
        <f t="shared" si="20"/>
        <v/>
      </c>
      <c r="T75" s="257" t="str">
        <f t="shared" si="20"/>
        <v/>
      </c>
      <c r="U75" s="257" t="str">
        <f t="shared" si="20"/>
        <v/>
      </c>
      <c r="V75" s="257" t="str">
        <f t="shared" si="20"/>
        <v/>
      </c>
      <c r="W75" s="257" t="str">
        <f t="shared" si="20"/>
        <v/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2.2353334728688505</v>
      </c>
      <c r="C76" s="295">
        <f t="shared" si="21"/>
        <v>2.2571409290491808</v>
      </c>
      <c r="D76" s="295">
        <f t="shared" si="21"/>
        <v>2.2420086826327732</v>
      </c>
      <c r="E76" s="295">
        <f t="shared" si="21"/>
        <v>2.2330605513227857</v>
      </c>
      <c r="F76" s="295">
        <f t="shared" si="21"/>
        <v>2.2403997988289945</v>
      </c>
      <c r="G76" s="295">
        <f t="shared" si="21"/>
        <v>2.2307789207608364</v>
      </c>
      <c r="H76" s="295">
        <f t="shared" si="21"/>
        <v>2.5917461640671111</v>
      </c>
      <c r="I76" s="295">
        <f t="shared" si="21"/>
        <v>1.248988531401668</v>
      </c>
      <c r="J76" s="295">
        <f t="shared" si="21"/>
        <v>1.9557964491815245</v>
      </c>
      <c r="K76" s="295">
        <f t="shared" si="21"/>
        <v>2.2135132697503384</v>
      </c>
      <c r="L76" s="295">
        <f t="shared" si="21"/>
        <v>2.1918299387154727</v>
      </c>
      <c r="M76" s="295">
        <f t="shared" si="21"/>
        <v>1.6844836836090213</v>
      </c>
      <c r="N76" s="295">
        <f t="shared" si="21"/>
        <v>1.7414052893480696</v>
      </c>
      <c r="O76" s="295">
        <f t="shared" si="21"/>
        <v>1.4769015938361256</v>
      </c>
      <c r="P76" s="295">
        <f t="shared" si="21"/>
        <v>1.3958112589029863</v>
      </c>
      <c r="Q76" s="295">
        <f t="shared" si="21"/>
        <v>1.1608018132953355</v>
      </c>
      <c r="R76" s="295">
        <f t="shared" si="21"/>
        <v>1.4503869996832199</v>
      </c>
      <c r="S76" s="295">
        <f t="shared" si="21"/>
        <v>1.4932310885589755</v>
      </c>
      <c r="T76" s="295">
        <f t="shared" si="21"/>
        <v>1.9791911617301714</v>
      </c>
      <c r="U76" s="295">
        <f t="shared" si="21"/>
        <v>2.0046967354795924</v>
      </c>
      <c r="V76" s="295">
        <f t="shared" si="21"/>
        <v>1.8820858876318673</v>
      </c>
      <c r="W76" s="295">
        <f t="shared" si="21"/>
        <v>1.9255813120997216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0.93196541311043724</v>
      </c>
      <c r="C77" s="258">
        <f t="shared" si="22"/>
        <v>0.95511900057017107</v>
      </c>
      <c r="D77" s="258">
        <f t="shared" si="22"/>
        <v>0.78043683058170843</v>
      </c>
      <c r="E77" s="258">
        <f t="shared" si="22"/>
        <v>0.65174211111372593</v>
      </c>
      <c r="F77" s="258">
        <f t="shared" si="22"/>
        <v>0.58168126463299008</v>
      </c>
      <c r="G77" s="258">
        <f t="shared" si="22"/>
        <v>0.30021622024962352</v>
      </c>
      <c r="H77" s="258">
        <f t="shared" si="22"/>
        <v>0.35437591480884095</v>
      </c>
      <c r="I77" s="258">
        <f t="shared" si="22"/>
        <v>3.5508609760535764E-3</v>
      </c>
      <c r="J77" s="258">
        <f t="shared" si="22"/>
        <v>6.9589250175722706E-2</v>
      </c>
      <c r="K77" s="258">
        <f t="shared" si="22"/>
        <v>0.19118339410311005</v>
      </c>
      <c r="L77" s="258">
        <f t="shared" si="22"/>
        <v>0.15492128470427438</v>
      </c>
      <c r="M77" s="258">
        <f t="shared" si="22"/>
        <v>2.4807582601592729E-2</v>
      </c>
      <c r="N77" s="258">
        <f t="shared" si="22"/>
        <v>4.9358294180416283E-2</v>
      </c>
      <c r="O77" s="258">
        <f t="shared" si="22"/>
        <v>1.1404649689486259E-2</v>
      </c>
      <c r="P77" s="258">
        <f t="shared" si="22"/>
        <v>8.0155288025299185E-3</v>
      </c>
      <c r="Q77" s="258">
        <f t="shared" si="22"/>
        <v>4.3973903594942184E-3</v>
      </c>
      <c r="R77" s="258">
        <f t="shared" si="22"/>
        <v>1.6151449336477788E-2</v>
      </c>
      <c r="S77" s="258">
        <f t="shared" si="22"/>
        <v>2.3077838177632252E-2</v>
      </c>
      <c r="T77" s="258">
        <f t="shared" si="22"/>
        <v>0.25302268760688873</v>
      </c>
      <c r="U77" s="258">
        <f t="shared" si="22"/>
        <v>0.44286426787349076</v>
      </c>
      <c r="V77" s="258">
        <f t="shared" si="22"/>
        <v>0.11273235785302532</v>
      </c>
      <c r="W77" s="258">
        <f t="shared" si="22"/>
        <v>0.24889580635641692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IE: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1844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1845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1846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1847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1848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1849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1850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1854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1862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1869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1871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25.766474440817522</v>
      </c>
      <c r="C32" s="225">
        <v>26.113005947520911</v>
      </c>
      <c r="D32" s="225">
        <v>24.82234362647225</v>
      </c>
      <c r="E32" s="225">
        <v>24.229386612383109</v>
      </c>
      <c r="F32" s="225">
        <v>22.275015931144619</v>
      </c>
      <c r="G32" s="225">
        <v>15.370982997732501</v>
      </c>
      <c r="H32" s="225">
        <v>15.10246296539275</v>
      </c>
      <c r="I32" s="225">
        <v>6.8618683423466793</v>
      </c>
      <c r="J32" s="225">
        <v>7.7531538000089304</v>
      </c>
      <c r="K32" s="225">
        <v>7.1721950200843709</v>
      </c>
      <c r="L32" s="225">
        <v>6.6613958433726594</v>
      </c>
      <c r="M32" s="225">
        <v>7.5723436831745206</v>
      </c>
      <c r="N32" s="225">
        <v>8.1923892478650266</v>
      </c>
      <c r="O32" s="225">
        <v>9.0030031266302508</v>
      </c>
      <c r="P32" s="225">
        <v>8.4926817617273329</v>
      </c>
      <c r="Q32" s="225">
        <v>8.5810356358077762</v>
      </c>
      <c r="R32" s="225">
        <v>9.0314894430113721</v>
      </c>
      <c r="S32" s="225">
        <v>9.3529091430209252</v>
      </c>
      <c r="T32" s="225">
        <v>9.2121047100410856</v>
      </c>
      <c r="U32" s="225">
        <v>7.4283366771758859</v>
      </c>
      <c r="V32" s="225">
        <v>13.363112639724839</v>
      </c>
      <c r="W32" s="225">
        <v>8.4142944981670631</v>
      </c>
      <c r="DA32" s="89" t="s">
        <v>1874</v>
      </c>
    </row>
    <row r="33" spans="1:105" ht="12" customHeight="1" x14ac:dyDescent="0.25">
      <c r="A33" s="55" t="s">
        <v>92</v>
      </c>
      <c r="B33" s="261">
        <v>0.13599859869222181</v>
      </c>
      <c r="C33" s="261">
        <v>0.13782763430296099</v>
      </c>
      <c r="D33" s="261">
        <v>0.13101536095661101</v>
      </c>
      <c r="E33" s="261">
        <v>0.12788566142480329</v>
      </c>
      <c r="F33" s="261">
        <v>0.11757025430169191</v>
      </c>
      <c r="G33" s="261">
        <v>8.1129925360461555E-2</v>
      </c>
      <c r="H33" s="261">
        <v>7.9712643837800731E-2</v>
      </c>
      <c r="I33" s="261">
        <v>3.6217779083248913E-2</v>
      </c>
      <c r="J33" s="261">
        <v>4.0922092572038077E-2</v>
      </c>
      <c r="K33" s="261">
        <v>3.7855721180382107E-2</v>
      </c>
      <c r="L33" s="261">
        <v>3.5159660746577101E-2</v>
      </c>
      <c r="M33" s="261">
        <v>3.996775469474733E-2</v>
      </c>
      <c r="N33" s="261">
        <v>4.3240430905185333E-2</v>
      </c>
      <c r="O33" s="261">
        <v>4.7518949948981717E-2</v>
      </c>
      <c r="P33" s="261">
        <v>4.4825411464570343E-2</v>
      </c>
      <c r="Q33" s="261">
        <v>4.5291754001696563E-2</v>
      </c>
      <c r="R33" s="261">
        <v>4.7669304205982768E-2</v>
      </c>
      <c r="S33" s="261">
        <v>4.9365796634383813E-2</v>
      </c>
      <c r="T33" s="261">
        <v>4.8622613636910311E-2</v>
      </c>
      <c r="U33" s="261">
        <v>3.9207668126105329E-2</v>
      </c>
      <c r="V33" s="261">
        <v>7.0532140415063685E-2</v>
      </c>
      <c r="W33" s="261">
        <v>4.4411673910578743E-2</v>
      </c>
      <c r="DA33" s="67" t="s">
        <v>1875</v>
      </c>
    </row>
    <row r="34" spans="1:105" ht="12" customHeight="1" x14ac:dyDescent="0.25">
      <c r="A34" s="202" t="s">
        <v>93</v>
      </c>
      <c r="B34" s="226">
        <v>0.19299223101603061</v>
      </c>
      <c r="C34" s="226">
        <v>0.1955877699886284</v>
      </c>
      <c r="D34" s="226">
        <v>0.18592064220903659</v>
      </c>
      <c r="E34" s="226">
        <v>0.1814793633954194</v>
      </c>
      <c r="F34" s="226">
        <v>0.16684102554729721</v>
      </c>
      <c r="G34" s="226">
        <v>0.1151294605094708</v>
      </c>
      <c r="H34" s="226">
        <v>0.1131182315286846</v>
      </c>
      <c r="I34" s="226">
        <v>5.1395750066075517E-2</v>
      </c>
      <c r="J34" s="226">
        <v>5.807152440736036E-2</v>
      </c>
      <c r="K34" s="226">
        <v>5.3720112983344989E-2</v>
      </c>
      <c r="L34" s="226">
        <v>4.9894200635147858E-2</v>
      </c>
      <c r="M34" s="226">
        <v>5.6717247246767993E-2</v>
      </c>
      <c r="N34" s="226">
        <v>6.1361420711193833E-2</v>
      </c>
      <c r="O34" s="226">
        <v>6.743296073915786E-2</v>
      </c>
      <c r="P34" s="226">
        <v>6.3610627226659527E-2</v>
      </c>
      <c r="Q34" s="226">
        <v>6.4272402329661457E-2</v>
      </c>
      <c r="R34" s="226">
        <v>6.7646324728054985E-2</v>
      </c>
      <c r="S34" s="226">
        <v>7.0053774965096613E-2</v>
      </c>
      <c r="T34" s="226">
        <v>6.8999142445976464E-2</v>
      </c>
      <c r="U34" s="226">
        <v>5.5638627289958609E-2</v>
      </c>
      <c r="V34" s="226">
        <v>0.1000904073125395</v>
      </c>
      <c r="W34" s="226">
        <v>6.3023502547671764E-2</v>
      </c>
      <c r="DA34" s="174" t="s">
        <v>1876</v>
      </c>
    </row>
    <row r="35" spans="1:105" ht="12" customHeight="1" x14ac:dyDescent="0.25">
      <c r="A35" s="202" t="s">
        <v>94</v>
      </c>
      <c r="B35" s="226">
        <v>0.68674303922831759</v>
      </c>
      <c r="C35" s="226">
        <v>0.6959789981738842</v>
      </c>
      <c r="D35" s="226">
        <v>0.6615795165107391</v>
      </c>
      <c r="E35" s="226">
        <v>0.64577568184616929</v>
      </c>
      <c r="F35" s="226">
        <v>0.59368665955679389</v>
      </c>
      <c r="G35" s="226">
        <v>0.40967636468445823</v>
      </c>
      <c r="H35" s="226">
        <v>0.40251961285264759</v>
      </c>
      <c r="I35" s="226">
        <v>0.1828864997206231</v>
      </c>
      <c r="J35" s="226">
        <v>0.2066415573009231</v>
      </c>
      <c r="K35" s="226">
        <v>0.19115750651541291</v>
      </c>
      <c r="L35" s="226">
        <v>0.17754339023731361</v>
      </c>
      <c r="M35" s="226">
        <v>0.20182250107090599</v>
      </c>
      <c r="N35" s="226">
        <v>0.21834831551883779</v>
      </c>
      <c r="O35" s="226">
        <v>0.23995326733295541</v>
      </c>
      <c r="P35" s="226">
        <v>0.2263518859742451</v>
      </c>
      <c r="Q35" s="226">
        <v>0.2287067447326967</v>
      </c>
      <c r="R35" s="226">
        <v>0.2407125011810004</v>
      </c>
      <c r="S35" s="226">
        <v>0.24927916567248229</v>
      </c>
      <c r="T35" s="226">
        <v>0.24552636413411669</v>
      </c>
      <c r="U35" s="226">
        <v>0.19798434269835441</v>
      </c>
      <c r="V35" s="226">
        <v>0.35616143796847499</v>
      </c>
      <c r="W35" s="226">
        <v>0.2242626630851616</v>
      </c>
      <c r="DA35" s="174" t="s">
        <v>1877</v>
      </c>
    </row>
    <row r="36" spans="1:105" ht="12" customHeight="1" x14ac:dyDescent="0.25">
      <c r="A36" s="202" t="s">
        <v>95</v>
      </c>
      <c r="B36" s="226">
        <v>0.54399439476888689</v>
      </c>
      <c r="C36" s="226">
        <v>0.5513105372118442</v>
      </c>
      <c r="D36" s="226">
        <v>0.52406144382644393</v>
      </c>
      <c r="E36" s="226">
        <v>0.51154264569921337</v>
      </c>
      <c r="F36" s="226">
        <v>0.4702810172067674</v>
      </c>
      <c r="G36" s="226">
        <v>0.32451970144184611</v>
      </c>
      <c r="H36" s="226">
        <v>0.31885057535120293</v>
      </c>
      <c r="I36" s="226">
        <v>0.1448711163329956</v>
      </c>
      <c r="J36" s="226">
        <v>0.16368837028815231</v>
      </c>
      <c r="K36" s="226">
        <v>0.1514228847215284</v>
      </c>
      <c r="L36" s="226">
        <v>0.1406386429863084</v>
      </c>
      <c r="M36" s="226">
        <v>0.15987101877898929</v>
      </c>
      <c r="N36" s="226">
        <v>0.17296172362074119</v>
      </c>
      <c r="O36" s="226">
        <v>0.1900757997959269</v>
      </c>
      <c r="P36" s="226">
        <v>0.17930164585828129</v>
      </c>
      <c r="Q36" s="226">
        <v>0.1811670160067862</v>
      </c>
      <c r="R36" s="226">
        <v>0.1906772168239311</v>
      </c>
      <c r="S36" s="226">
        <v>0.1974631865375352</v>
      </c>
      <c r="T36" s="226">
        <v>0.19449045454764119</v>
      </c>
      <c r="U36" s="226">
        <v>0.15683067250442129</v>
      </c>
      <c r="V36" s="226">
        <v>0.28212856166025468</v>
      </c>
      <c r="W36" s="226">
        <v>0.17764669564231489</v>
      </c>
      <c r="DA36" s="174" t="s">
        <v>1878</v>
      </c>
    </row>
    <row r="37" spans="1:105" ht="12" customHeight="1" x14ac:dyDescent="0.25">
      <c r="A37" s="56" t="s">
        <v>96</v>
      </c>
      <c r="B37" s="262">
        <v>0.27762555615431578</v>
      </c>
      <c r="C37" s="262">
        <v>0.27891833754389123</v>
      </c>
      <c r="D37" s="262">
        <v>0.25489972929031829</v>
      </c>
      <c r="E37" s="262">
        <v>0.24266554151315009</v>
      </c>
      <c r="F37" s="262">
        <v>0.21887439404667119</v>
      </c>
      <c r="G37" s="262">
        <v>0.15700065697747589</v>
      </c>
      <c r="H37" s="262">
        <v>0.1122749673230596</v>
      </c>
      <c r="I37" s="262">
        <v>0.24943139567684261</v>
      </c>
      <c r="J37" s="262">
        <v>0.1208228620471022</v>
      </c>
      <c r="K37" s="262">
        <v>8.4919613027325341E-2</v>
      </c>
      <c r="L37" s="262">
        <v>8.2269139619548307E-2</v>
      </c>
      <c r="M37" s="262">
        <v>0.17338871159783309</v>
      </c>
      <c r="N37" s="262">
        <v>0.1538478288702238</v>
      </c>
      <c r="O37" s="262">
        <v>0.2591206658031816</v>
      </c>
      <c r="P37" s="262">
        <v>0.26677095336365669</v>
      </c>
      <c r="Q37" s="262">
        <v>0.32112082141922649</v>
      </c>
      <c r="R37" s="262">
        <v>0.2411817424811834</v>
      </c>
      <c r="S37" s="262">
        <v>0.2276517124613569</v>
      </c>
      <c r="T37" s="262">
        <v>0.1087406836132887</v>
      </c>
      <c r="U37" s="262">
        <v>8.2722258117383318E-2</v>
      </c>
      <c r="V37" s="262">
        <v>0.2011002085232079</v>
      </c>
      <c r="W37" s="262">
        <v>0.1031505606405051</v>
      </c>
      <c r="DA37" s="68" t="s">
        <v>1879</v>
      </c>
    </row>
    <row r="38" spans="1:105" ht="12" customHeight="1" x14ac:dyDescent="0.25">
      <c r="A38" s="37" t="s">
        <v>160</v>
      </c>
      <c r="B38" s="228">
        <v>3.6287586552755498E-2</v>
      </c>
      <c r="C38" s="228">
        <v>3.0715671219407801E-2</v>
      </c>
      <c r="D38" s="228">
        <v>2.6198181034755141E-2</v>
      </c>
      <c r="E38" s="228">
        <v>2.0523722413086719E-2</v>
      </c>
      <c r="F38" s="228">
        <v>1.2424323146726479E-2</v>
      </c>
      <c r="G38" s="228">
        <v>1.6553221144455389E-2</v>
      </c>
      <c r="H38" s="228">
        <v>1.092991155273379E-2</v>
      </c>
      <c r="I38" s="228">
        <v>4.3073686662353138E-4</v>
      </c>
      <c r="J38" s="228">
        <v>3.4900167587077649E-3</v>
      </c>
      <c r="K38" s="228">
        <v>9.6908107886490204E-3</v>
      </c>
      <c r="L38" s="228">
        <v>7.3201977811256968E-3</v>
      </c>
      <c r="M38" s="228">
        <v>2.5091456257551308E-3</v>
      </c>
      <c r="N38" s="228">
        <v>2.541839415433172E-3</v>
      </c>
      <c r="O38" s="228">
        <v>1.807749706895775E-3</v>
      </c>
      <c r="P38" s="228">
        <v>1.323159330411377E-3</v>
      </c>
      <c r="Q38" s="228">
        <v>9.871565573587452E-4</v>
      </c>
      <c r="R38" s="228">
        <v>1.64249044183011E-3</v>
      </c>
      <c r="S38" s="228">
        <v>2.1147868028632941E-3</v>
      </c>
      <c r="T38" s="228">
        <v>6.585119677145485E-3</v>
      </c>
      <c r="U38" s="228">
        <v>2.401604587027463E-3</v>
      </c>
      <c r="V38" s="228">
        <v>1.2401054279566439E-2</v>
      </c>
      <c r="W38" s="228">
        <v>4.2983538582765752E-3</v>
      </c>
      <c r="DA38" s="69" t="s">
        <v>1880</v>
      </c>
    </row>
    <row r="39" spans="1:105" ht="12" customHeight="1" x14ac:dyDescent="0.25">
      <c r="A39" s="37" t="s">
        <v>162</v>
      </c>
      <c r="B39" s="228">
        <v>0.22957812712021811</v>
      </c>
      <c r="C39" s="228">
        <v>0.23768339345457429</v>
      </c>
      <c r="D39" s="228">
        <v>0.20857531522214021</v>
      </c>
      <c r="E39" s="228">
        <v>0.1905841223662928</v>
      </c>
      <c r="F39" s="228">
        <v>0.1698430604778238</v>
      </c>
      <c r="G39" s="228">
        <v>6.8755296225998297E-2</v>
      </c>
      <c r="H39" s="228">
        <v>5.5767306063298133E-2</v>
      </c>
      <c r="I39" s="228">
        <v>1.5142515821535689E-3</v>
      </c>
      <c r="J39" s="228">
        <v>1.487399023758121E-2</v>
      </c>
      <c r="K39" s="228">
        <v>2.2017395847174909E-2</v>
      </c>
      <c r="L39" s="228">
        <v>1.8279731206665449E-2</v>
      </c>
      <c r="M39" s="228">
        <v>7.1651037700293492E-3</v>
      </c>
      <c r="N39" s="228">
        <v>1.522941433205945E-2</v>
      </c>
      <c r="O39" s="228">
        <v>4.8317229300038423E-3</v>
      </c>
      <c r="P39" s="228">
        <v>3.4424569020024801E-3</v>
      </c>
      <c r="Q39" s="228">
        <v>2.1941606007686138E-3</v>
      </c>
      <c r="R39" s="228">
        <v>7.5945924623532224E-3</v>
      </c>
      <c r="S39" s="228">
        <v>1.052498554247803E-2</v>
      </c>
      <c r="T39" s="228">
        <v>4.8481461190828821E-2</v>
      </c>
      <c r="U39" s="228">
        <v>6.0166797782099463E-2</v>
      </c>
      <c r="V39" s="228">
        <v>3.7841986332147061E-2</v>
      </c>
      <c r="W39" s="228">
        <v>4.9038343018577853E-2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1.17598424813422E-2</v>
      </c>
      <c r="C42" s="228">
        <v>1.0519272869909091E-2</v>
      </c>
      <c r="D42" s="228">
        <v>2.0126233033422931E-2</v>
      </c>
      <c r="E42" s="228">
        <v>3.155769673377061E-2</v>
      </c>
      <c r="F42" s="228">
        <v>3.6607010422120882E-2</v>
      </c>
      <c r="G42" s="228">
        <v>7.1692139607022226E-2</v>
      </c>
      <c r="H42" s="228">
        <v>4.5577749707027652E-2</v>
      </c>
      <c r="I42" s="228">
        <v>0.24748640722806539</v>
      </c>
      <c r="J42" s="228">
        <v>0.1024588550508132</v>
      </c>
      <c r="K42" s="228">
        <v>5.321140639150141E-2</v>
      </c>
      <c r="L42" s="228">
        <v>5.6669210631757158E-2</v>
      </c>
      <c r="M42" s="228">
        <v>0.16371446220204861</v>
      </c>
      <c r="N42" s="228">
        <v>0.13607657512273119</v>
      </c>
      <c r="O42" s="228">
        <v>0.25248119316628198</v>
      </c>
      <c r="P42" s="228">
        <v>0.26200533713124291</v>
      </c>
      <c r="Q42" s="228">
        <v>0.31793950426109913</v>
      </c>
      <c r="R42" s="228">
        <v>0.23194465957700011</v>
      </c>
      <c r="S42" s="228">
        <v>0.2150119401160156</v>
      </c>
      <c r="T42" s="228">
        <v>5.3674102745314381E-2</v>
      </c>
      <c r="U42" s="228">
        <v>2.0153855748256389E-2</v>
      </c>
      <c r="V42" s="228">
        <v>0.15085716791149439</v>
      </c>
      <c r="W42" s="228">
        <v>4.9813863763650663E-2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0.95586549365570861</v>
      </c>
      <c r="C43" s="263">
        <f t="shared" si="1"/>
        <v>0.95125097723615348</v>
      </c>
      <c r="D43" s="263">
        <f t="shared" si="1"/>
        <v>0.98248886347481834</v>
      </c>
      <c r="E43" s="263">
        <f t="shared" si="1"/>
        <v>1.0234917240470729</v>
      </c>
      <c r="F43" s="263">
        <f t="shared" si="1"/>
        <v>0.97094330499722847</v>
      </c>
      <c r="G43" s="263">
        <f t="shared" si="1"/>
        <v>0.81964136223714923</v>
      </c>
      <c r="H43" s="263">
        <f t="shared" si="1"/>
        <v>0.66154577366520373</v>
      </c>
      <c r="I43" s="263">
        <f t="shared" si="1"/>
        <v>1.0405068316331154</v>
      </c>
      <c r="J43" s="263">
        <f t="shared" si="1"/>
        <v>0.61410701685615943</v>
      </c>
      <c r="K43" s="263">
        <f t="shared" si="1"/>
        <v>0.44927017091195043</v>
      </c>
      <c r="L43" s="263">
        <f t="shared" si="1"/>
        <v>0.43526478088065146</v>
      </c>
      <c r="M43" s="263">
        <f t="shared" si="1"/>
        <v>0.82628837525672227</v>
      </c>
      <c r="N43" s="263">
        <f t="shared" si="1"/>
        <v>0.77586976045002465</v>
      </c>
      <c r="O43" s="263">
        <f t="shared" si="1"/>
        <v>1.1764692712776976</v>
      </c>
      <c r="P43" s="263">
        <f t="shared" si="1"/>
        <v>1.1823653835842201</v>
      </c>
      <c r="Q43" s="263">
        <f t="shared" si="1"/>
        <v>1.4104366871892524</v>
      </c>
      <c r="R43" s="263">
        <f t="shared" si="1"/>
        <v>1.1420153875024912</v>
      </c>
      <c r="S43" s="263">
        <f t="shared" si="1"/>
        <v>1.1125710754377662</v>
      </c>
      <c r="T43" s="263">
        <f t="shared" si="1"/>
        <v>0.56210673402711697</v>
      </c>
      <c r="U43" s="263">
        <f t="shared" si="1"/>
        <v>0.38302971467823832</v>
      </c>
      <c r="V43" s="263">
        <f t="shared" si="1"/>
        <v>1.0632830354693872</v>
      </c>
      <c r="W43" s="263">
        <f t="shared" si="1"/>
        <v>0.53511469735420936</v>
      </c>
      <c r="DA43" s="70"/>
    </row>
    <row r="44" spans="1:105" ht="12" customHeight="1" x14ac:dyDescent="0.25">
      <c r="A44" s="60" t="s">
        <v>1886</v>
      </c>
      <c r="B44" s="264">
        <v>0.65366978372311513</v>
      </c>
      <c r="C44" s="264">
        <v>0.66417438672559681</v>
      </c>
      <c r="D44" s="264">
        <v>0.62434268619220268</v>
      </c>
      <c r="E44" s="264">
        <v>0.60358527220356262</v>
      </c>
      <c r="F44" s="264">
        <v>0.55222284039781222</v>
      </c>
      <c r="G44" s="264">
        <v>0.36686134312058982</v>
      </c>
      <c r="H44" s="264">
        <v>0.37524820319001567</v>
      </c>
      <c r="I44" s="264">
        <v>9.491080659684091E-2</v>
      </c>
      <c r="J44" s="264">
        <v>0.16493222089278639</v>
      </c>
      <c r="K44" s="264">
        <v>0.1645522883021944</v>
      </c>
      <c r="L44" s="264">
        <v>0.15104037974617299</v>
      </c>
      <c r="M44" s="264">
        <v>0.13811808051270921</v>
      </c>
      <c r="N44" s="264">
        <v>0.16155512785965601</v>
      </c>
      <c r="O44" s="264">
        <v>0.14435915922099049</v>
      </c>
      <c r="P44" s="264">
        <v>0.12867087409211411</v>
      </c>
      <c r="Q44" s="264">
        <v>0.1081675590454103</v>
      </c>
      <c r="R44" s="264">
        <v>0.1489858150876984</v>
      </c>
      <c r="S44" s="264">
        <v>0.1615527444803693</v>
      </c>
      <c r="T44" s="264">
        <v>0.21276418609237971</v>
      </c>
      <c r="U44" s="264">
        <v>0.17830082894151911</v>
      </c>
      <c r="V44" s="264">
        <v>0.28404702905805568</v>
      </c>
      <c r="W44" s="264">
        <v>0.192185328798509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2.5421511083497622E-3</v>
      </c>
      <c r="E45" s="231">
        <v>1.005395840306521E-2</v>
      </c>
      <c r="F45" s="231">
        <v>1.8520318515753649E-2</v>
      </c>
      <c r="G45" s="231">
        <v>0</v>
      </c>
      <c r="H45" s="231">
        <v>0</v>
      </c>
      <c r="I45" s="231">
        <v>0</v>
      </c>
      <c r="J45" s="231">
        <v>0</v>
      </c>
      <c r="K45" s="231">
        <v>8.5959599723241849E-3</v>
      </c>
      <c r="L45" s="231">
        <v>8.0376836501978455E-3</v>
      </c>
      <c r="M45" s="231">
        <v>6.7840542336850334E-3</v>
      </c>
      <c r="N45" s="231">
        <v>4.4338106104297474E-3</v>
      </c>
      <c r="O45" s="231">
        <v>6.7541465735217968E-4</v>
      </c>
      <c r="P45" s="231">
        <v>0</v>
      </c>
      <c r="Q45" s="231">
        <v>2.1184592575525471E-4</v>
      </c>
      <c r="R45" s="231">
        <v>0</v>
      </c>
      <c r="S45" s="231">
        <v>3.0904582108187538E-4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3.5889192118215401E-4</v>
      </c>
      <c r="C47" s="231">
        <v>0</v>
      </c>
      <c r="D47" s="231">
        <v>5.3534711575836192E-3</v>
      </c>
      <c r="E47" s="231">
        <v>1.012125063828651E-2</v>
      </c>
      <c r="F47" s="231">
        <v>1.4724537988302059E-2</v>
      </c>
      <c r="G47" s="231">
        <v>1.371266215472944E-2</v>
      </c>
      <c r="H47" s="231">
        <v>0</v>
      </c>
      <c r="I47" s="231">
        <v>4.236918515214925E-4</v>
      </c>
      <c r="J47" s="231">
        <v>2.088551597246678E-3</v>
      </c>
      <c r="K47" s="231">
        <v>1.1589218286838921E-2</v>
      </c>
      <c r="L47" s="231">
        <v>1.227460216348043E-2</v>
      </c>
      <c r="M47" s="231">
        <v>1.4886537816973071E-2</v>
      </c>
      <c r="N47" s="231">
        <v>8.3242987289687195E-3</v>
      </c>
      <c r="O47" s="231">
        <v>1.4330753799907871E-2</v>
      </c>
      <c r="P47" s="231">
        <v>1.191571024659399E-2</v>
      </c>
      <c r="Q47" s="231">
        <v>6.3977469578086902E-3</v>
      </c>
      <c r="R47" s="231">
        <v>9.859558614614447E-3</v>
      </c>
      <c r="S47" s="231">
        <v>1.2177402272629371E-2</v>
      </c>
      <c r="T47" s="231">
        <v>1.9848717083405729E-2</v>
      </c>
      <c r="U47" s="231">
        <v>1.051254252327642E-2</v>
      </c>
      <c r="V47" s="231">
        <v>3.121113562177899E-2</v>
      </c>
      <c r="W47" s="231">
        <v>1.0218450532661009E-2</v>
      </c>
      <c r="DA47" s="73" t="s">
        <v>1890</v>
      </c>
    </row>
    <row r="48" spans="1:105" ht="12" customHeight="1" x14ac:dyDescent="0.25">
      <c r="A48" s="64" t="s">
        <v>160</v>
      </c>
      <c r="B48" s="231">
        <v>8.0670534492873744E-2</v>
      </c>
      <c r="C48" s="231">
        <v>6.557011857900566E-2</v>
      </c>
      <c r="D48" s="231">
        <v>5.857312692310853E-2</v>
      </c>
      <c r="E48" s="231">
        <v>4.777364311731503E-2</v>
      </c>
      <c r="F48" s="231">
        <v>2.9094173643551231E-2</v>
      </c>
      <c r="G48" s="231">
        <v>4.9448483563526921E-2</v>
      </c>
      <c r="H48" s="231">
        <v>1.7974984451652361E-2</v>
      </c>
      <c r="I48" s="231">
        <v>1.7915896114744711E-2</v>
      </c>
      <c r="J48" s="231">
        <v>2.3879069715802819E-2</v>
      </c>
      <c r="K48" s="231">
        <v>3.4095003408714422E-2</v>
      </c>
      <c r="L48" s="231">
        <v>2.7587739792591381E-2</v>
      </c>
      <c r="M48" s="231">
        <v>2.7487923134601501E-2</v>
      </c>
      <c r="N48" s="231">
        <v>1.981746031263637E-2</v>
      </c>
      <c r="O48" s="231">
        <v>2.892408107848262E-2</v>
      </c>
      <c r="P48" s="231">
        <v>2.5983379042817011E-2</v>
      </c>
      <c r="Q48" s="231">
        <v>2.7296895696005932E-2</v>
      </c>
      <c r="R48" s="231">
        <v>2.2876074821900169E-2</v>
      </c>
      <c r="S48" s="231">
        <v>2.4443956082671539E-2</v>
      </c>
      <c r="T48" s="231">
        <v>2.2725795518852971E-2</v>
      </c>
      <c r="U48" s="231">
        <v>6.4038814445611398E-3</v>
      </c>
      <c r="V48" s="231">
        <v>6.1385982104500587E-2</v>
      </c>
      <c r="W48" s="231">
        <v>1.460287656648113E-2</v>
      </c>
      <c r="DA48" s="73" t="s">
        <v>1891</v>
      </c>
    </row>
    <row r="49" spans="1:105" ht="12" customHeight="1" x14ac:dyDescent="0.25">
      <c r="A49" s="64" t="s">
        <v>70</v>
      </c>
      <c r="B49" s="231">
        <v>5.7096215433069183E-2</v>
      </c>
      <c r="C49" s="231">
        <v>8.5643076997163781E-2</v>
      </c>
      <c r="D49" s="231">
        <v>8.5643076996296946E-2</v>
      </c>
      <c r="E49" s="231">
        <v>8.5643076996660808E-2</v>
      </c>
      <c r="F49" s="231">
        <v>8.5643076995941703E-2</v>
      </c>
      <c r="G49" s="231">
        <v>8.5643076994359871E-2</v>
      </c>
      <c r="H49" s="231">
        <v>0.2569317232857114</v>
      </c>
      <c r="I49" s="231">
        <v>1.1875833367646541E-2</v>
      </c>
      <c r="J49" s="231">
        <v>3.2973195264407597E-2</v>
      </c>
      <c r="K49" s="231">
        <v>2.88608919917408E-2</v>
      </c>
      <c r="L49" s="231">
        <v>2.840480017404801E-2</v>
      </c>
      <c r="M49" s="231">
        <v>7.2226999152164659E-3</v>
      </c>
      <c r="N49" s="231">
        <v>6.479993022550503E-3</v>
      </c>
      <c r="O49" s="231">
        <v>1.5043553032390239E-2</v>
      </c>
      <c r="P49" s="231">
        <v>1.138983388975833E-2</v>
      </c>
      <c r="Q49" s="231">
        <v>1.1477064565917039E-2</v>
      </c>
      <c r="R49" s="231">
        <v>8.7928520708695068E-3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5.1715328920345091E-3</v>
      </c>
      <c r="C50" s="231">
        <v>5.5678093883439724E-3</v>
      </c>
      <c r="D50" s="231">
        <v>5.904270564392731E-3</v>
      </c>
      <c r="E50" s="231">
        <v>6.3653469909341932E-3</v>
      </c>
      <c r="F50" s="231">
        <v>6.5173775963794671E-3</v>
      </c>
      <c r="G50" s="231">
        <v>1.2668386356323121E-2</v>
      </c>
      <c r="H50" s="231">
        <v>8.6283599380651138E-3</v>
      </c>
      <c r="I50" s="231">
        <v>1.71221354114862E-3</v>
      </c>
      <c r="J50" s="231">
        <v>4.221964684649011E-3</v>
      </c>
      <c r="K50" s="231">
        <v>3.9478111325490029E-3</v>
      </c>
      <c r="L50" s="231">
        <v>5.8444552433221551E-3</v>
      </c>
      <c r="M50" s="231">
        <v>3.242488816320437E-3</v>
      </c>
      <c r="N50" s="231">
        <v>3.7633805630966351E-3</v>
      </c>
      <c r="O50" s="231">
        <v>8.0775605331306795E-3</v>
      </c>
      <c r="P50" s="231">
        <v>1.17811257761242E-2</v>
      </c>
      <c r="Q50" s="231">
        <v>2.1109823425258909E-3</v>
      </c>
      <c r="R50" s="231">
        <v>1.682305880906156E-3</v>
      </c>
      <c r="S50" s="231">
        <v>2.9683352653912401E-3</v>
      </c>
      <c r="T50" s="231">
        <v>2.8761199791876211E-3</v>
      </c>
      <c r="U50" s="231">
        <v>9.4956820800576422E-4</v>
      </c>
      <c r="V50" s="231">
        <v>4.129749399128628E-3</v>
      </c>
      <c r="W50" s="231">
        <v>7.6513763744559256E-4</v>
      </c>
      <c r="DA50" s="73" t="s">
        <v>1893</v>
      </c>
    </row>
    <row r="51" spans="1:105" ht="12" customHeight="1" x14ac:dyDescent="0.25">
      <c r="A51" s="64" t="s">
        <v>162</v>
      </c>
      <c r="B51" s="231">
        <v>0.51037260898395553</v>
      </c>
      <c r="C51" s="231">
        <v>0.5073933817610834</v>
      </c>
      <c r="D51" s="231">
        <v>0.46632658944247107</v>
      </c>
      <c r="E51" s="231">
        <v>0.44362799605730091</v>
      </c>
      <c r="F51" s="231">
        <v>0.39772335565788419</v>
      </c>
      <c r="G51" s="231">
        <v>0.2053887340516504</v>
      </c>
      <c r="H51" s="231">
        <v>9.171313551458686E-2</v>
      </c>
      <c r="I51" s="231">
        <v>6.2983171721779557E-2</v>
      </c>
      <c r="J51" s="231">
        <v>0.1017694396306803</v>
      </c>
      <c r="K51" s="231">
        <v>7.7463403510027062E-2</v>
      </c>
      <c r="L51" s="231">
        <v>6.8891098722533198E-2</v>
      </c>
      <c r="M51" s="231">
        <v>7.8494376595912699E-2</v>
      </c>
      <c r="N51" s="231">
        <v>0.11873618462197399</v>
      </c>
      <c r="O51" s="231">
        <v>7.7307796119726921E-2</v>
      </c>
      <c r="P51" s="231">
        <v>6.760082513682053E-2</v>
      </c>
      <c r="Q51" s="231">
        <v>6.0673023557397489E-2</v>
      </c>
      <c r="R51" s="231">
        <v>0.10577502369940819</v>
      </c>
      <c r="S51" s="231">
        <v>0.1216540050385953</v>
      </c>
      <c r="T51" s="231">
        <v>0.16731355351093341</v>
      </c>
      <c r="U51" s="231">
        <v>0.16043483676567569</v>
      </c>
      <c r="V51" s="231">
        <v>0.1873201619326475</v>
      </c>
      <c r="W51" s="231">
        <v>0.16659886406192129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1897</v>
      </c>
    </row>
    <row r="55" spans="1:105" ht="12" customHeight="1" x14ac:dyDescent="0.25">
      <c r="A55" s="60" t="s">
        <v>1898</v>
      </c>
      <c r="B55" s="264">
        <v>0.30219570993259348</v>
      </c>
      <c r="C55" s="264">
        <v>0.28707659051055667</v>
      </c>
      <c r="D55" s="264">
        <v>0.35814617728261572</v>
      </c>
      <c r="E55" s="264">
        <v>0.41990645184351022</v>
      </c>
      <c r="F55" s="264">
        <v>0.41872046459941631</v>
      </c>
      <c r="G55" s="264">
        <v>0.45278001911655941</v>
      </c>
      <c r="H55" s="264">
        <v>0.28629757047518811</v>
      </c>
      <c r="I55" s="264">
        <v>0.9455960250362746</v>
      </c>
      <c r="J55" s="264">
        <v>0.44917479596337301</v>
      </c>
      <c r="K55" s="264">
        <v>0.284717882609756</v>
      </c>
      <c r="L55" s="264">
        <v>0.2842244011344785</v>
      </c>
      <c r="M55" s="264">
        <v>0.68817029474401303</v>
      </c>
      <c r="N55" s="264">
        <v>0.61431463259036867</v>
      </c>
      <c r="O55" s="264">
        <v>1.0321101120567071</v>
      </c>
      <c r="P55" s="264">
        <v>1.053694509492106</v>
      </c>
      <c r="Q55" s="264">
        <v>1.3022691281438421</v>
      </c>
      <c r="R55" s="264">
        <v>0.99302957241479273</v>
      </c>
      <c r="S55" s="264">
        <v>0.95101833095739696</v>
      </c>
      <c r="T55" s="264">
        <v>0.34934254793473729</v>
      </c>
      <c r="U55" s="264">
        <v>0.20472888573671921</v>
      </c>
      <c r="V55" s="264">
        <v>0.77923600641133151</v>
      </c>
      <c r="W55" s="264">
        <v>0.34292936855570039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20.200667091921186</v>
      </c>
      <c r="C56" s="263">
        <f t="shared" si="2"/>
        <v>20.486258261925339</v>
      </c>
      <c r="D56" s="263">
        <f t="shared" si="2"/>
        <v>19.430196776534785</v>
      </c>
      <c r="E56" s="263">
        <f t="shared" si="2"/>
        <v>18.928170929541736</v>
      </c>
      <c r="F56" s="263">
        <f t="shared" si="2"/>
        <v>17.384980229915442</v>
      </c>
      <c r="G56" s="263">
        <f t="shared" si="2"/>
        <v>11.890697054174913</v>
      </c>
      <c r="H56" s="263">
        <f t="shared" si="2"/>
        <v>11.816950336325679</v>
      </c>
      <c r="I56" s="263">
        <f t="shared" si="2"/>
        <v>4.6952790549723407</v>
      </c>
      <c r="J56" s="263">
        <f t="shared" si="2"/>
        <v>5.8257777891568701</v>
      </c>
      <c r="K56" s="263">
        <f t="shared" si="2"/>
        <v>5.4929857448783679</v>
      </c>
      <c r="L56" s="263">
        <f t="shared" si="2"/>
        <v>5.0866640895909603</v>
      </c>
      <c r="M56" s="263">
        <f t="shared" si="2"/>
        <v>5.4884165529525717</v>
      </c>
      <c r="N56" s="263">
        <f t="shared" si="2"/>
        <v>6.0471936847375671</v>
      </c>
      <c r="O56" s="263">
        <f t="shared" si="2"/>
        <v>6.3478019680565261</v>
      </c>
      <c r="P56" s="263">
        <f t="shared" si="2"/>
        <v>5.9193352667166135</v>
      </c>
      <c r="Q56" s="263">
        <f t="shared" si="2"/>
        <v>5.7900190268761254</v>
      </c>
      <c r="R56" s="263">
        <f t="shared" si="2"/>
        <v>6.4102275147933048</v>
      </c>
      <c r="S56" s="263">
        <f t="shared" si="2"/>
        <v>6.7051338694444089</v>
      </c>
      <c r="T56" s="263">
        <f t="shared" si="2"/>
        <v>7.0656370590716797</v>
      </c>
      <c r="U56" s="263">
        <f t="shared" si="2"/>
        <v>5.7491214515244558</v>
      </c>
      <c r="V56" s="263">
        <f t="shared" si="2"/>
        <v>10.044252470821109</v>
      </c>
      <c r="W56" s="263">
        <f t="shared" si="2"/>
        <v>6.4357382228682694</v>
      </c>
      <c r="DA56" s="70"/>
    </row>
    <row r="57" spans="1:105" ht="12" customHeight="1" x14ac:dyDescent="0.25">
      <c r="A57" s="60" t="s">
        <v>1901</v>
      </c>
      <c r="B57" s="264">
        <v>19.61009351169346</v>
      </c>
      <c r="C57" s="264">
        <v>19.925231601767901</v>
      </c>
      <c r="D57" s="264">
        <v>18.730280585766071</v>
      </c>
      <c r="E57" s="264">
        <v>18.10755816610688</v>
      </c>
      <c r="F57" s="264">
        <v>16.56668521193437</v>
      </c>
      <c r="G57" s="264">
        <v>11.005840293617689</v>
      </c>
      <c r="H57" s="264">
        <v>11.25744609570047</v>
      </c>
      <c r="I57" s="264">
        <v>2.8473241979052282</v>
      </c>
      <c r="J57" s="264">
        <v>4.9479666267835913</v>
      </c>
      <c r="K57" s="264">
        <v>4.9365686490658316</v>
      </c>
      <c r="L57" s="264">
        <v>4.5312113923851927</v>
      </c>
      <c r="M57" s="264">
        <v>4.1435424153812761</v>
      </c>
      <c r="N57" s="264">
        <v>4.8466538357896809</v>
      </c>
      <c r="O57" s="264">
        <v>4.3307747766297151</v>
      </c>
      <c r="P57" s="264">
        <v>3.8601262227634221</v>
      </c>
      <c r="Q57" s="264">
        <v>3.2450267713623089</v>
      </c>
      <c r="R57" s="264">
        <v>4.4695744526309529</v>
      </c>
      <c r="S57" s="264">
        <v>4.8465823344110817</v>
      </c>
      <c r="T57" s="264">
        <v>6.3829255827713922</v>
      </c>
      <c r="U57" s="264">
        <v>5.3490248682455714</v>
      </c>
      <c r="V57" s="264">
        <v>8.5214108717416721</v>
      </c>
      <c r="W57" s="264">
        <v>5.7655598639552714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7.6264533250492858E-2</v>
      </c>
      <c r="E58" s="231">
        <v>0.30161875209195621</v>
      </c>
      <c r="F58" s="231">
        <v>0.55560955547260982</v>
      </c>
      <c r="G58" s="231">
        <v>0</v>
      </c>
      <c r="H58" s="231">
        <v>0</v>
      </c>
      <c r="I58" s="231">
        <v>0</v>
      </c>
      <c r="J58" s="231">
        <v>0</v>
      </c>
      <c r="K58" s="231">
        <v>0.25787879916972561</v>
      </c>
      <c r="L58" s="231">
        <v>0.24113050950593551</v>
      </c>
      <c r="M58" s="231">
        <v>0.20352162701055099</v>
      </c>
      <c r="N58" s="231">
        <v>0.1330143183128924</v>
      </c>
      <c r="O58" s="231">
        <v>2.0262439720565389E-2</v>
      </c>
      <c r="P58" s="231">
        <v>0</v>
      </c>
      <c r="Q58" s="231">
        <v>6.3553777726576416E-3</v>
      </c>
      <c r="R58" s="231">
        <v>0</v>
      </c>
      <c r="S58" s="231">
        <v>9.2713746324562616E-3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1.076675763546462E-2</v>
      </c>
      <c r="C60" s="231">
        <v>0</v>
      </c>
      <c r="D60" s="231">
        <v>0.16060413472750851</v>
      </c>
      <c r="E60" s="231">
        <v>0.30363751914859538</v>
      </c>
      <c r="F60" s="231">
        <v>0.44173613964906189</v>
      </c>
      <c r="G60" s="231">
        <v>0.41137986464188347</v>
      </c>
      <c r="H60" s="231">
        <v>0</v>
      </c>
      <c r="I60" s="231">
        <v>1.271075554564478E-2</v>
      </c>
      <c r="J60" s="231">
        <v>6.2656547917400329E-2</v>
      </c>
      <c r="K60" s="231">
        <v>0.34767654860516772</v>
      </c>
      <c r="L60" s="231">
        <v>0.36823806490441308</v>
      </c>
      <c r="M60" s="231">
        <v>0.44659613450919211</v>
      </c>
      <c r="N60" s="231">
        <v>0.24972896186906171</v>
      </c>
      <c r="O60" s="231">
        <v>0.42992261399723608</v>
      </c>
      <c r="P60" s="231">
        <v>0.35747130739781968</v>
      </c>
      <c r="Q60" s="231">
        <v>0.19193240873426071</v>
      </c>
      <c r="R60" s="231">
        <v>0.29578675843843327</v>
      </c>
      <c r="S60" s="231">
        <v>0.36532206817888141</v>
      </c>
      <c r="T60" s="231">
        <v>0.59546151250217194</v>
      </c>
      <c r="U60" s="231">
        <v>0.31537627569829241</v>
      </c>
      <c r="V60" s="231">
        <v>0.93633406865336988</v>
      </c>
      <c r="W60" s="231">
        <v>0.30655351597983022</v>
      </c>
      <c r="DA60" s="73" t="s">
        <v>1905</v>
      </c>
    </row>
    <row r="61" spans="1:105" ht="12" customHeight="1" x14ac:dyDescent="0.25">
      <c r="A61" s="64" t="s">
        <v>160</v>
      </c>
      <c r="B61" s="231">
        <v>2.4201160347862132</v>
      </c>
      <c r="C61" s="231">
        <v>1.9671035573701701</v>
      </c>
      <c r="D61" s="231">
        <v>1.7571938076932549</v>
      </c>
      <c r="E61" s="231">
        <v>1.4332092935194509</v>
      </c>
      <c r="F61" s="231">
        <v>0.87282520930653706</v>
      </c>
      <c r="G61" s="231">
        <v>1.483454506905808</v>
      </c>
      <c r="H61" s="231">
        <v>0.53924953354957106</v>
      </c>
      <c r="I61" s="231">
        <v>0.53747688344234124</v>
      </c>
      <c r="J61" s="231">
        <v>0.71637209147408487</v>
      </c>
      <c r="K61" s="231">
        <v>1.0228501022614329</v>
      </c>
      <c r="L61" s="231">
        <v>0.82763219377774166</v>
      </c>
      <c r="M61" s="231">
        <v>0.8246376940380451</v>
      </c>
      <c r="N61" s="231">
        <v>0.59452380937909122</v>
      </c>
      <c r="O61" s="231">
        <v>0.86772243235447877</v>
      </c>
      <c r="P61" s="231">
        <v>0.77950137128451047</v>
      </c>
      <c r="Q61" s="231">
        <v>0.81890687088017799</v>
      </c>
      <c r="R61" s="231">
        <v>0.68628224465700494</v>
      </c>
      <c r="S61" s="231">
        <v>0.73331868248014653</v>
      </c>
      <c r="T61" s="231">
        <v>0.68177386556558905</v>
      </c>
      <c r="U61" s="231">
        <v>0.1921164433368342</v>
      </c>
      <c r="V61" s="231">
        <v>1.841579463135018</v>
      </c>
      <c r="W61" s="231">
        <v>0.43808629699443402</v>
      </c>
      <c r="DA61" s="73" t="s">
        <v>1906</v>
      </c>
    </row>
    <row r="62" spans="1:105" ht="12" customHeight="1" x14ac:dyDescent="0.25">
      <c r="A62" s="64" t="s">
        <v>70</v>
      </c>
      <c r="B62" s="231">
        <v>1.7128864629920759</v>
      </c>
      <c r="C62" s="231">
        <v>2.5692923099149141</v>
      </c>
      <c r="D62" s="231">
        <v>2.5692923098889082</v>
      </c>
      <c r="E62" s="231">
        <v>2.5692923098998239</v>
      </c>
      <c r="F62" s="231">
        <v>2.5692923098782519</v>
      </c>
      <c r="G62" s="231">
        <v>2.569292309830796</v>
      </c>
      <c r="H62" s="231">
        <v>7.7079516985713434</v>
      </c>
      <c r="I62" s="231">
        <v>0.35627500102939608</v>
      </c>
      <c r="J62" s="231">
        <v>0.98919585793222764</v>
      </c>
      <c r="K62" s="231">
        <v>0.86582675975222412</v>
      </c>
      <c r="L62" s="231">
        <v>0.85214400522144074</v>
      </c>
      <c r="M62" s="231">
        <v>0.21668099745649391</v>
      </c>
      <c r="N62" s="231">
        <v>0.19439979067651511</v>
      </c>
      <c r="O62" s="231">
        <v>0.45130659097170722</v>
      </c>
      <c r="P62" s="231">
        <v>0.34169501669274982</v>
      </c>
      <c r="Q62" s="231">
        <v>0.34431193697751122</v>
      </c>
      <c r="R62" s="231">
        <v>0.26378556212608523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0.1551459867610353</v>
      </c>
      <c r="C63" s="231">
        <v>0.16703428165031919</v>
      </c>
      <c r="D63" s="231">
        <v>0.1771281169317819</v>
      </c>
      <c r="E63" s="231">
        <v>0.19096040972802569</v>
      </c>
      <c r="F63" s="231">
        <v>0.19552132789138399</v>
      </c>
      <c r="G63" s="231">
        <v>0.38005159068969352</v>
      </c>
      <c r="H63" s="231">
        <v>0.2588507981419535</v>
      </c>
      <c r="I63" s="231">
        <v>5.1366406234458588E-2</v>
      </c>
      <c r="J63" s="231">
        <v>0.1266589405394703</v>
      </c>
      <c r="K63" s="231">
        <v>0.1184343339764701</v>
      </c>
      <c r="L63" s="231">
        <v>0.17533365729966471</v>
      </c>
      <c r="M63" s="231">
        <v>9.7274664489613069E-2</v>
      </c>
      <c r="N63" s="231">
        <v>0.11290141689289911</v>
      </c>
      <c r="O63" s="231">
        <v>0.24232681599392039</v>
      </c>
      <c r="P63" s="231">
        <v>0.35343377328372599</v>
      </c>
      <c r="Q63" s="231">
        <v>6.3329470275776747E-2</v>
      </c>
      <c r="R63" s="231">
        <v>5.0469176427184681E-2</v>
      </c>
      <c r="S63" s="231">
        <v>8.9050057961737206E-2</v>
      </c>
      <c r="T63" s="231">
        <v>8.6283599375628628E-2</v>
      </c>
      <c r="U63" s="231">
        <v>2.8487046240172911E-2</v>
      </c>
      <c r="V63" s="231">
        <v>0.1238924819738589</v>
      </c>
      <c r="W63" s="231">
        <v>2.2954129123367788E-2</v>
      </c>
      <c r="DA63" s="73" t="s">
        <v>1908</v>
      </c>
    </row>
    <row r="64" spans="1:105" ht="12" customHeight="1" x14ac:dyDescent="0.25">
      <c r="A64" s="64" t="s">
        <v>162</v>
      </c>
      <c r="B64" s="231">
        <v>15.31117826951867</v>
      </c>
      <c r="C64" s="231">
        <v>15.2218014528325</v>
      </c>
      <c r="D64" s="231">
        <v>13.98979768327413</v>
      </c>
      <c r="E64" s="231">
        <v>13.308839881719029</v>
      </c>
      <c r="F64" s="231">
        <v>11.93170066973653</v>
      </c>
      <c r="G64" s="231">
        <v>6.1616620215495121</v>
      </c>
      <c r="H64" s="231">
        <v>2.7513940654376059</v>
      </c>
      <c r="I64" s="231">
        <v>1.8894951516533871</v>
      </c>
      <c r="J64" s="231">
        <v>3.0530831889204091</v>
      </c>
      <c r="K64" s="231">
        <v>2.323902105300812</v>
      </c>
      <c r="L64" s="231">
        <v>2.0667329616759971</v>
      </c>
      <c r="M64" s="231">
        <v>2.3548312978773809</v>
      </c>
      <c r="N64" s="231">
        <v>3.562085538659221</v>
      </c>
      <c r="O64" s="231">
        <v>2.3192338835918078</v>
      </c>
      <c r="P64" s="231">
        <v>2.0280247541046159</v>
      </c>
      <c r="Q64" s="231">
        <v>1.820190706721925</v>
      </c>
      <c r="R64" s="231">
        <v>3.1732507109822441</v>
      </c>
      <c r="S64" s="231">
        <v>3.6496201511578601</v>
      </c>
      <c r="T64" s="231">
        <v>5.019406605328002</v>
      </c>
      <c r="U64" s="231">
        <v>4.8130451029702712</v>
      </c>
      <c r="V64" s="231">
        <v>5.6196048579794251</v>
      </c>
      <c r="W64" s="231">
        <v>4.9979659218576398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1912</v>
      </c>
    </row>
    <row r="68" spans="1:105" ht="12" customHeight="1" x14ac:dyDescent="0.25">
      <c r="A68" s="60" t="s">
        <v>1913</v>
      </c>
      <c r="B68" s="264">
        <v>0.59057358022772743</v>
      </c>
      <c r="C68" s="264">
        <v>0.5610266601574373</v>
      </c>
      <c r="D68" s="264">
        <v>0.69991619076871625</v>
      </c>
      <c r="E68" s="264">
        <v>0.82061276343485601</v>
      </c>
      <c r="F68" s="264">
        <v>0.81829501798107263</v>
      </c>
      <c r="G68" s="264">
        <v>0.88485676055722418</v>
      </c>
      <c r="H68" s="264">
        <v>0.55950424062520998</v>
      </c>
      <c r="I68" s="264">
        <v>1.8479548570671129</v>
      </c>
      <c r="J68" s="264">
        <v>0.87781116237327883</v>
      </c>
      <c r="K68" s="264">
        <v>0.55641709581253673</v>
      </c>
      <c r="L68" s="264">
        <v>0.5554526972057674</v>
      </c>
      <c r="M68" s="264">
        <v>1.344874137571296</v>
      </c>
      <c r="N68" s="264">
        <v>1.200539848947886</v>
      </c>
      <c r="O68" s="264">
        <v>2.017027191426811</v>
      </c>
      <c r="P68" s="264">
        <v>2.0592090439531909</v>
      </c>
      <c r="Q68" s="264">
        <v>2.544992255513816</v>
      </c>
      <c r="R68" s="264">
        <v>1.9406530621623519</v>
      </c>
      <c r="S68" s="264">
        <v>1.858551535033327</v>
      </c>
      <c r="T68" s="264">
        <v>0.68271147630028739</v>
      </c>
      <c r="U68" s="264">
        <v>0.40009658327888459</v>
      </c>
      <c r="V68" s="264">
        <v>1.5228415990794371</v>
      </c>
      <c r="W68" s="264">
        <v>0.67017835891299793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2.7725880353808536</v>
      </c>
      <c r="C69" s="263">
        <f t="shared" si="3"/>
        <v>2.8158734311382032</v>
      </c>
      <c r="D69" s="263">
        <f t="shared" si="3"/>
        <v>2.6521812936694955</v>
      </c>
      <c r="E69" s="263">
        <f t="shared" si="3"/>
        <v>2.5683750649155446</v>
      </c>
      <c r="F69" s="263">
        <f t="shared" si="3"/>
        <v>2.3518390455727296</v>
      </c>
      <c r="G69" s="263">
        <f t="shared" si="3"/>
        <v>1.5731884723467249</v>
      </c>
      <c r="H69" s="263">
        <f t="shared" si="3"/>
        <v>1.5974908245084665</v>
      </c>
      <c r="I69" s="263">
        <f t="shared" si="3"/>
        <v>0.46127991486143727</v>
      </c>
      <c r="J69" s="263">
        <f t="shared" si="3"/>
        <v>0.72312258738032464</v>
      </c>
      <c r="K69" s="263">
        <f t="shared" si="3"/>
        <v>0.71086326586605697</v>
      </c>
      <c r="L69" s="263">
        <f t="shared" si="3"/>
        <v>0.65396193867615349</v>
      </c>
      <c r="M69" s="263">
        <f t="shared" si="3"/>
        <v>0.6258715215759818</v>
      </c>
      <c r="N69" s="263">
        <f t="shared" si="3"/>
        <v>0.71956608305125369</v>
      </c>
      <c r="O69" s="263">
        <f t="shared" si="3"/>
        <v>0.67463024367582392</v>
      </c>
      <c r="P69" s="263">
        <f t="shared" si="3"/>
        <v>0.61012058753908638</v>
      </c>
      <c r="Q69" s="263">
        <f t="shared" si="3"/>
        <v>0.54002118325233062</v>
      </c>
      <c r="R69" s="263">
        <f t="shared" si="3"/>
        <v>0.69135945129542231</v>
      </c>
      <c r="S69" s="263">
        <f t="shared" si="3"/>
        <v>0.7413905618678942</v>
      </c>
      <c r="T69" s="263">
        <f t="shared" si="3"/>
        <v>0.91798165856435576</v>
      </c>
      <c r="U69" s="263">
        <f t="shared" si="3"/>
        <v>0.76380194223696862</v>
      </c>
      <c r="V69" s="263">
        <f t="shared" si="3"/>
        <v>1.2455643775548026</v>
      </c>
      <c r="W69" s="263">
        <f t="shared" si="3"/>
        <v>0.83094648211835265</v>
      </c>
      <c r="DA69" s="70"/>
    </row>
    <row r="70" spans="1:105" ht="12" customHeight="1" x14ac:dyDescent="0.25">
      <c r="A70" s="60" t="s">
        <v>1916</v>
      </c>
      <c r="B70" s="264">
        <v>2.287844243030897</v>
      </c>
      <c r="C70" s="264">
        <v>2.3246103535395841</v>
      </c>
      <c r="D70" s="264">
        <v>2.1851994016727039</v>
      </c>
      <c r="E70" s="264">
        <v>2.1125484527124638</v>
      </c>
      <c r="F70" s="264">
        <v>1.9327799413923381</v>
      </c>
      <c r="G70" s="264">
        <v>1.284014700922061</v>
      </c>
      <c r="H70" s="264">
        <v>1.313368711165052</v>
      </c>
      <c r="I70" s="264">
        <v>0.33218782308894218</v>
      </c>
      <c r="J70" s="264">
        <v>0.57726277312475116</v>
      </c>
      <c r="K70" s="264">
        <v>0.57593300905767897</v>
      </c>
      <c r="L70" s="264">
        <v>0.52864132911160455</v>
      </c>
      <c r="M70" s="264">
        <v>0.48341328179448101</v>
      </c>
      <c r="N70" s="264">
        <v>0.56544294750879442</v>
      </c>
      <c r="O70" s="264">
        <v>0.50525705727346559</v>
      </c>
      <c r="P70" s="264">
        <v>0.45034805932239808</v>
      </c>
      <c r="Q70" s="264">
        <v>0.37858645665893509</v>
      </c>
      <c r="R70" s="264">
        <v>0.52145035280694318</v>
      </c>
      <c r="S70" s="264">
        <v>0.56543460568129134</v>
      </c>
      <c r="T70" s="264">
        <v>0.744674651323327</v>
      </c>
      <c r="U70" s="264">
        <v>0.62405290129531499</v>
      </c>
      <c r="V70" s="264">
        <v>0.99416460170319232</v>
      </c>
      <c r="W70" s="264">
        <v>0.67264865079477987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8.8975288792241466E-3</v>
      </c>
      <c r="E71" s="231">
        <v>3.5188854410728138E-2</v>
      </c>
      <c r="F71" s="231">
        <v>6.4821114805137636E-2</v>
      </c>
      <c r="G71" s="231">
        <v>0</v>
      </c>
      <c r="H71" s="231">
        <v>0</v>
      </c>
      <c r="I71" s="231">
        <v>0</v>
      </c>
      <c r="J71" s="231">
        <v>0</v>
      </c>
      <c r="K71" s="231">
        <v>3.0085859903134581E-2</v>
      </c>
      <c r="L71" s="231">
        <v>2.8131892775692401E-2</v>
      </c>
      <c r="M71" s="231">
        <v>2.3744189817897561E-2</v>
      </c>
      <c r="N71" s="231">
        <v>1.551833713650407E-2</v>
      </c>
      <c r="O71" s="231">
        <v>2.3639513007326228E-3</v>
      </c>
      <c r="P71" s="231">
        <v>0</v>
      </c>
      <c r="Q71" s="231">
        <v>7.4146074014338971E-4</v>
      </c>
      <c r="R71" s="231">
        <v>0</v>
      </c>
      <c r="S71" s="231">
        <v>1.0816603737865611E-3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1.256121724137536E-3</v>
      </c>
      <c r="C73" s="231">
        <v>0</v>
      </c>
      <c r="D73" s="231">
        <v>1.8737149051542619E-2</v>
      </c>
      <c r="E73" s="231">
        <v>3.5424377234002713E-2</v>
      </c>
      <c r="F73" s="231">
        <v>5.153588295905711E-2</v>
      </c>
      <c r="G73" s="231">
        <v>4.7994317541552957E-2</v>
      </c>
      <c r="H73" s="231">
        <v>0</v>
      </c>
      <c r="I73" s="231">
        <v>1.48292148032522E-3</v>
      </c>
      <c r="J73" s="231">
        <v>7.3099305903633564E-3</v>
      </c>
      <c r="K73" s="231">
        <v>4.056226400393613E-2</v>
      </c>
      <c r="L73" s="231">
        <v>4.2961107572181419E-2</v>
      </c>
      <c r="M73" s="231">
        <v>5.2102882359405613E-2</v>
      </c>
      <c r="N73" s="231">
        <v>2.9135045551390449E-2</v>
      </c>
      <c r="O73" s="231">
        <v>5.0157638299677419E-2</v>
      </c>
      <c r="P73" s="231">
        <v>4.1704985863078858E-2</v>
      </c>
      <c r="Q73" s="231">
        <v>2.239211435233036E-2</v>
      </c>
      <c r="R73" s="231">
        <v>3.4508455151150468E-2</v>
      </c>
      <c r="S73" s="231">
        <v>4.2620907954202709E-2</v>
      </c>
      <c r="T73" s="231">
        <v>6.9470509791919877E-2</v>
      </c>
      <c r="U73" s="231">
        <v>3.6793898831467359E-2</v>
      </c>
      <c r="V73" s="231">
        <v>0.1092389746762262</v>
      </c>
      <c r="W73" s="231">
        <v>3.5764576864313433E-2</v>
      </c>
      <c r="DA73" s="73" t="s">
        <v>1920</v>
      </c>
    </row>
    <row r="74" spans="1:105" ht="12" customHeight="1" x14ac:dyDescent="0.25">
      <c r="A74" s="64" t="s">
        <v>160</v>
      </c>
      <c r="B74" s="231">
        <v>0.28234687072505749</v>
      </c>
      <c r="C74" s="231">
        <v>0.22949541502651921</v>
      </c>
      <c r="D74" s="231">
        <v>0.20500594423087931</v>
      </c>
      <c r="E74" s="231">
        <v>0.16720775091060219</v>
      </c>
      <c r="F74" s="231">
        <v>0.10182960775242909</v>
      </c>
      <c r="G74" s="231">
        <v>0.17306969247234391</v>
      </c>
      <c r="H74" s="231">
        <v>6.2912445580783127E-2</v>
      </c>
      <c r="I74" s="231">
        <v>6.2705636401606299E-2</v>
      </c>
      <c r="J74" s="231">
        <v>8.3576744005309692E-2</v>
      </c>
      <c r="K74" s="231">
        <v>0.11933251193050021</v>
      </c>
      <c r="L74" s="231">
        <v>9.6557089274069627E-2</v>
      </c>
      <c r="M74" s="231">
        <v>9.6207730971105021E-2</v>
      </c>
      <c r="N74" s="231">
        <v>6.9361111094227101E-2</v>
      </c>
      <c r="O74" s="231">
        <v>0.1012342837746889</v>
      </c>
      <c r="P74" s="231">
        <v>9.0941826649859323E-2</v>
      </c>
      <c r="Q74" s="231">
        <v>9.5539134936020509E-2</v>
      </c>
      <c r="R74" s="231">
        <v>8.0066261876650377E-2</v>
      </c>
      <c r="S74" s="231">
        <v>8.5553846289350199E-2</v>
      </c>
      <c r="T74" s="231">
        <v>7.9540284315985171E-2</v>
      </c>
      <c r="U74" s="231">
        <v>2.2413585055963921E-2</v>
      </c>
      <c r="V74" s="231">
        <v>0.2148509373657515</v>
      </c>
      <c r="W74" s="231">
        <v>5.1110067982683832E-2</v>
      </c>
      <c r="DA74" s="73" t="s">
        <v>1921</v>
      </c>
    </row>
    <row r="75" spans="1:105" ht="12" customHeight="1" x14ac:dyDescent="0.25">
      <c r="A75" s="64" t="s">
        <v>70</v>
      </c>
      <c r="B75" s="231">
        <v>0.19983675401574169</v>
      </c>
      <c r="C75" s="231">
        <v>0.29975076949007262</v>
      </c>
      <c r="D75" s="231">
        <v>0.2997507694870386</v>
      </c>
      <c r="E75" s="231">
        <v>0.29975076948831209</v>
      </c>
      <c r="F75" s="231">
        <v>0.29975076948579532</v>
      </c>
      <c r="G75" s="231">
        <v>0.29975076948025892</v>
      </c>
      <c r="H75" s="231">
        <v>0.89926103149998782</v>
      </c>
      <c r="I75" s="231">
        <v>4.156541678676276E-2</v>
      </c>
      <c r="J75" s="231">
        <v>0.1154061834254263</v>
      </c>
      <c r="K75" s="231">
        <v>0.10101312197109261</v>
      </c>
      <c r="L75" s="231">
        <v>9.9416800609167827E-2</v>
      </c>
      <c r="M75" s="231">
        <v>2.5279449703257569E-2</v>
      </c>
      <c r="N75" s="231">
        <v>2.26799755789267E-2</v>
      </c>
      <c r="O75" s="231">
        <v>5.265243561336571E-2</v>
      </c>
      <c r="P75" s="231">
        <v>3.9864418614154053E-2</v>
      </c>
      <c r="Q75" s="231">
        <v>4.0169725980709531E-2</v>
      </c>
      <c r="R75" s="231">
        <v>3.07749822480432E-2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1.8100365122120741E-2</v>
      </c>
      <c r="C76" s="231">
        <v>1.948733285920385E-2</v>
      </c>
      <c r="D76" s="231">
        <v>2.066494697537451E-2</v>
      </c>
      <c r="E76" s="231">
        <v>2.2278714468269619E-2</v>
      </c>
      <c r="F76" s="231">
        <v>2.281082158732808E-2</v>
      </c>
      <c r="G76" s="231">
        <v>4.4339352247130807E-2</v>
      </c>
      <c r="H76" s="231">
        <v>3.0199259783227839E-2</v>
      </c>
      <c r="I76" s="231">
        <v>5.9927473940201521E-3</v>
      </c>
      <c r="J76" s="231">
        <v>1.477687639627151E-2</v>
      </c>
      <c r="K76" s="231">
        <v>1.3817338963921479E-2</v>
      </c>
      <c r="L76" s="231">
        <v>2.0455593351627499E-2</v>
      </c>
      <c r="M76" s="231">
        <v>1.13487108571215E-2</v>
      </c>
      <c r="N76" s="231">
        <v>1.317183197083819E-2</v>
      </c>
      <c r="O76" s="231">
        <v>2.82714618659573E-2</v>
      </c>
      <c r="P76" s="231">
        <v>4.1233940216434603E-2</v>
      </c>
      <c r="Q76" s="231">
        <v>7.3884381988406026E-3</v>
      </c>
      <c r="R76" s="231">
        <v>5.8880705831715298E-3</v>
      </c>
      <c r="S76" s="231">
        <v>1.038917342886931E-2</v>
      </c>
      <c r="T76" s="231">
        <v>1.006641992715665E-2</v>
      </c>
      <c r="U76" s="231">
        <v>3.3234887280201662E-3</v>
      </c>
      <c r="V76" s="231">
        <v>1.445412289695016E-2</v>
      </c>
      <c r="W76" s="231">
        <v>2.6779817310595682E-3</v>
      </c>
      <c r="DA76" s="73" t="s">
        <v>1923</v>
      </c>
    </row>
    <row r="77" spans="1:105" ht="12" customHeight="1" x14ac:dyDescent="0.25">
      <c r="A77" s="64" t="s">
        <v>162</v>
      </c>
      <c r="B77" s="231">
        <v>1.7863041314438399</v>
      </c>
      <c r="C77" s="231">
        <v>1.775876836163788</v>
      </c>
      <c r="D77" s="231">
        <v>1.6321430630486451</v>
      </c>
      <c r="E77" s="231">
        <v>1.552697986200549</v>
      </c>
      <c r="F77" s="231">
        <v>1.392031744802591</v>
      </c>
      <c r="G77" s="231">
        <v>0.71886056918077479</v>
      </c>
      <c r="H77" s="231">
        <v>0.32099597430105331</v>
      </c>
      <c r="I77" s="231">
        <v>0.2204411010262278</v>
      </c>
      <c r="J77" s="231">
        <v>0.35619303870738028</v>
      </c>
      <c r="K77" s="231">
        <v>0.27112191228509408</v>
      </c>
      <c r="L77" s="231">
        <v>0.2411188455288657</v>
      </c>
      <c r="M77" s="231">
        <v>0.27473031808569381</v>
      </c>
      <c r="N77" s="231">
        <v>0.41557664617690793</v>
      </c>
      <c r="O77" s="231">
        <v>0.27057728641904361</v>
      </c>
      <c r="P77" s="231">
        <v>0.23660288797887119</v>
      </c>
      <c r="Q77" s="231">
        <v>0.2123555824508907</v>
      </c>
      <c r="R77" s="231">
        <v>0.37021258294792758</v>
      </c>
      <c r="S77" s="231">
        <v>0.42578901763508259</v>
      </c>
      <c r="T77" s="231">
        <v>0.5855974372882653</v>
      </c>
      <c r="U77" s="231">
        <v>0.56152192867986361</v>
      </c>
      <c r="V77" s="231">
        <v>0.6556205667642645</v>
      </c>
      <c r="W77" s="231">
        <v>0.58309602421672302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1927</v>
      </c>
    </row>
    <row r="81" spans="1:105" ht="12" customHeight="1" x14ac:dyDescent="0.25">
      <c r="A81" s="61" t="s">
        <v>1928</v>
      </c>
      <c r="B81" s="265">
        <v>0.4847437923499569</v>
      </c>
      <c r="C81" s="265">
        <v>0.49126307759861898</v>
      </c>
      <c r="D81" s="265">
        <v>0.46698189199679169</v>
      </c>
      <c r="E81" s="265">
        <v>0.45582661220308079</v>
      </c>
      <c r="F81" s="265">
        <v>0.41905910418039127</v>
      </c>
      <c r="G81" s="265">
        <v>0.28917377142466372</v>
      </c>
      <c r="H81" s="265">
        <v>0.28412211334341442</v>
      </c>
      <c r="I81" s="265">
        <v>0.12909209177249509</v>
      </c>
      <c r="J81" s="265">
        <v>0.14585981425557351</v>
      </c>
      <c r="K81" s="265">
        <v>0.134930256808378</v>
      </c>
      <c r="L81" s="265">
        <v>0.12532060956454899</v>
      </c>
      <c r="M81" s="265">
        <v>0.1424582397815008</v>
      </c>
      <c r="N81" s="265">
        <v>0.15412313554245929</v>
      </c>
      <c r="O81" s="265">
        <v>0.16937318640235829</v>
      </c>
      <c r="P81" s="265">
        <v>0.1597725282166883</v>
      </c>
      <c r="Q81" s="265">
        <v>0.1614347265933955</v>
      </c>
      <c r="R81" s="265">
        <v>0.1699090984884791</v>
      </c>
      <c r="S81" s="265">
        <v>0.1759559561866029</v>
      </c>
      <c r="T81" s="265">
        <v>0.17330700724102879</v>
      </c>
      <c r="U81" s="265">
        <v>0.13974904094165369</v>
      </c>
      <c r="V81" s="265">
        <v>0.25139977585161027</v>
      </c>
      <c r="W81" s="265">
        <v>0.15829783132357281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37.707300279732763</v>
      </c>
      <c r="C83" s="225">
        <v>38.214423115247811</v>
      </c>
      <c r="D83" s="225">
        <v>36.325635737242258</v>
      </c>
      <c r="E83" s="225">
        <v>35.45788767824456</v>
      </c>
      <c r="F83" s="225">
        <v>32.59781295965503</v>
      </c>
      <c r="G83" s="225">
        <v>22.49427925506199</v>
      </c>
      <c r="H83" s="225">
        <v>22.101320353609839</v>
      </c>
      <c r="I83" s="225">
        <v>10.041828992133111</v>
      </c>
      <c r="J83" s="225">
        <v>11.34615832380878</v>
      </c>
      <c r="K83" s="225">
        <v>8.2404447047651548</v>
      </c>
      <c r="L83" s="225">
        <v>7.6535654635920842</v>
      </c>
      <c r="M83" s="225">
        <v>6.8580088533688999</v>
      </c>
      <c r="N83" s="225">
        <v>7.4195626008022124</v>
      </c>
      <c r="O83" s="225">
        <v>6.4089487220369943</v>
      </c>
      <c r="P83" s="225">
        <v>6.0456673354351782</v>
      </c>
      <c r="Q83" s="225">
        <v>3.1002197382248968</v>
      </c>
      <c r="R83" s="225">
        <v>5.7397057418553548</v>
      </c>
      <c r="S83" s="225">
        <v>5.7666953281742606</v>
      </c>
      <c r="T83" s="225">
        <v>9.3914206553931407</v>
      </c>
      <c r="U83" s="225">
        <v>6.3817235119900619</v>
      </c>
      <c r="V83" s="225">
        <v>10.61049011177988</v>
      </c>
      <c r="W83" s="225">
        <v>6.681062337602496</v>
      </c>
      <c r="DA83" s="89" t="s">
        <v>1930</v>
      </c>
    </row>
    <row r="84" spans="1:105" ht="12" customHeight="1" x14ac:dyDescent="0.25">
      <c r="A84" s="55" t="s">
        <v>92</v>
      </c>
      <c r="B84" s="261">
        <v>1.3962167898863931</v>
      </c>
      <c r="C84" s="261">
        <v>1.414994411519755</v>
      </c>
      <c r="D84" s="261">
        <v>1.3450568495622419</v>
      </c>
      <c r="E84" s="261">
        <v>1.3129260844221979</v>
      </c>
      <c r="F84" s="261">
        <v>1.207023929859949</v>
      </c>
      <c r="G84" s="261">
        <v>0.83291272882522938</v>
      </c>
      <c r="H84" s="261">
        <v>0.81836234171730748</v>
      </c>
      <c r="I84" s="261">
        <v>0.37182641386013771</v>
      </c>
      <c r="J84" s="261">
        <v>0.42012280471821989</v>
      </c>
      <c r="K84" s="261">
        <v>0.30512519241590891</v>
      </c>
      <c r="L84" s="261">
        <v>0.28339436989654382</v>
      </c>
      <c r="M84" s="261">
        <v>0.25393669222519027</v>
      </c>
      <c r="N84" s="261">
        <v>0.27472976849261038</v>
      </c>
      <c r="O84" s="261">
        <v>0.2373090023519723</v>
      </c>
      <c r="P84" s="261">
        <v>0.22385750708085869</v>
      </c>
      <c r="Q84" s="261">
        <v>0.11479418622785439</v>
      </c>
      <c r="R84" s="261">
        <v>0.212528435231468</v>
      </c>
      <c r="S84" s="261">
        <v>0.213527799102225</v>
      </c>
      <c r="T84" s="261">
        <v>0.34774325138962647</v>
      </c>
      <c r="U84" s="261">
        <v>0.2363009138858955</v>
      </c>
      <c r="V84" s="261">
        <v>0.3928826601887685</v>
      </c>
      <c r="W84" s="261">
        <v>0.24738475948252461</v>
      </c>
      <c r="DA84" s="67" t="s">
        <v>1931</v>
      </c>
    </row>
    <row r="85" spans="1:105" ht="12" customHeight="1" x14ac:dyDescent="0.25">
      <c r="A85" s="202" t="s">
        <v>93</v>
      </c>
      <c r="B85" s="226">
        <v>0.61564372871141515</v>
      </c>
      <c r="C85" s="226">
        <v>0.62392347801856651</v>
      </c>
      <c r="D85" s="226">
        <v>0.59308541495243461</v>
      </c>
      <c r="E85" s="226">
        <v>0.57891776978411025</v>
      </c>
      <c r="F85" s="226">
        <v>0.53222158493263005</v>
      </c>
      <c r="G85" s="226">
        <v>0.36726209123075182</v>
      </c>
      <c r="H85" s="226">
        <v>0.36084628629400961</v>
      </c>
      <c r="I85" s="226">
        <v>0.16395204635869989</v>
      </c>
      <c r="J85" s="226">
        <v>0.18524771503032</v>
      </c>
      <c r="K85" s="226">
        <v>0.1345410057688842</v>
      </c>
      <c r="L85" s="226">
        <v>0.1249590807406968</v>
      </c>
      <c r="M85" s="226">
        <v>0.1119700989062592</v>
      </c>
      <c r="N85" s="226">
        <v>0.1211385368575726</v>
      </c>
      <c r="O85" s="226">
        <v>0.1046383341921005</v>
      </c>
      <c r="P85" s="226">
        <v>9.870707139291432E-2</v>
      </c>
      <c r="Q85" s="226">
        <v>5.0617011165908762E-2</v>
      </c>
      <c r="R85" s="226">
        <v>9.3711663740807555E-2</v>
      </c>
      <c r="S85" s="226">
        <v>9.4152320309464368E-2</v>
      </c>
      <c r="T85" s="226">
        <v>0.15333288746453219</v>
      </c>
      <c r="U85" s="226">
        <v>0.1041938306260196</v>
      </c>
      <c r="V85" s="226">
        <v>0.17323652574350881</v>
      </c>
      <c r="W85" s="226">
        <v>0.10908110893480261</v>
      </c>
      <c r="DA85" s="174" t="s">
        <v>1932</v>
      </c>
    </row>
    <row r="86" spans="1:105" ht="12" customHeight="1" x14ac:dyDescent="0.25">
      <c r="A86" s="202" t="s">
        <v>94</v>
      </c>
      <c r="B86" s="226">
        <v>4.7753267387799152</v>
      </c>
      <c r="C86" s="226">
        <v>4.839549773000682</v>
      </c>
      <c r="D86" s="226">
        <v>4.6003500211570154</v>
      </c>
      <c r="E86" s="226">
        <v>4.4904566987001244</v>
      </c>
      <c r="F86" s="226">
        <v>4.1282512059437613</v>
      </c>
      <c r="G86" s="226">
        <v>2.8487198075829578</v>
      </c>
      <c r="H86" s="226">
        <v>2.7989547187232899</v>
      </c>
      <c r="I86" s="226">
        <v>1.271716992054964</v>
      </c>
      <c r="J86" s="226">
        <v>1.436899826355311</v>
      </c>
      <c r="K86" s="226">
        <v>1.0435861397552839</v>
      </c>
      <c r="L86" s="226">
        <v>0.96926259731969422</v>
      </c>
      <c r="M86" s="226">
        <v>0.86851174196160874</v>
      </c>
      <c r="N86" s="226">
        <v>0.93962801401946094</v>
      </c>
      <c r="O86" s="226">
        <v>0.8116418829032751</v>
      </c>
      <c r="P86" s="226">
        <v>0.76563521294341397</v>
      </c>
      <c r="Q86" s="226">
        <v>0.39261793076915952</v>
      </c>
      <c r="R86" s="226">
        <v>0.72688763440129056</v>
      </c>
      <c r="S86" s="226">
        <v>0.73030564874431025</v>
      </c>
      <c r="T86" s="226">
        <v>1.18934799998091</v>
      </c>
      <c r="U86" s="226">
        <v>0.80819402878636271</v>
      </c>
      <c r="V86" s="226">
        <v>1.3437333557312869</v>
      </c>
      <c r="W86" s="226">
        <v>0.84610288694469948</v>
      </c>
      <c r="DA86" s="174" t="s">
        <v>1933</v>
      </c>
    </row>
    <row r="87" spans="1:105" ht="12" customHeight="1" x14ac:dyDescent="0.25">
      <c r="A87" s="202" t="s">
        <v>95</v>
      </c>
      <c r="B87" s="226">
        <v>2.1085740445976739</v>
      </c>
      <c r="C87" s="226">
        <v>2.1369321089628821</v>
      </c>
      <c r="D87" s="226">
        <v>2.031312029793046</v>
      </c>
      <c r="E87" s="226">
        <v>1.9827879768679471</v>
      </c>
      <c r="F87" s="226">
        <v>1.822853978083204</v>
      </c>
      <c r="G87" s="226">
        <v>1.2578692464791239</v>
      </c>
      <c r="H87" s="226">
        <v>1.235895174245607</v>
      </c>
      <c r="I87" s="226">
        <v>0.5615342338241851</v>
      </c>
      <c r="J87" s="226">
        <v>0.63447170094874461</v>
      </c>
      <c r="K87" s="226">
        <v>0.46080169336268101</v>
      </c>
      <c r="L87" s="226">
        <v>0.42798368926474972</v>
      </c>
      <c r="M87" s="226">
        <v>0.38349654729520338</v>
      </c>
      <c r="N87" s="226">
        <v>0.41489836200077601</v>
      </c>
      <c r="O87" s="226">
        <v>0.35838532134358009</v>
      </c>
      <c r="P87" s="226">
        <v>0.33807080142435869</v>
      </c>
      <c r="Q87" s="226">
        <v>0.17336279244318539</v>
      </c>
      <c r="R87" s="226">
        <v>0.32096157667928821</v>
      </c>
      <c r="S87" s="226">
        <v>0.32247082132829319</v>
      </c>
      <c r="T87" s="226">
        <v>0.52516371338281398</v>
      </c>
      <c r="U87" s="226">
        <v>0.35686290076417948</v>
      </c>
      <c r="V87" s="226">
        <v>0.59333348936015273</v>
      </c>
      <c r="W87" s="226">
        <v>0.37360178351410128</v>
      </c>
      <c r="DA87" s="174" t="s">
        <v>1934</v>
      </c>
    </row>
    <row r="88" spans="1:105" ht="12" customHeight="1" x14ac:dyDescent="0.25">
      <c r="A88" s="56" t="s">
        <v>96</v>
      </c>
      <c r="B88" s="262">
        <v>14.967968355260959</v>
      </c>
      <c r="C88" s="262">
        <v>15.576676676119581</v>
      </c>
      <c r="D88" s="262">
        <v>12.651692288667221</v>
      </c>
      <c r="E88" s="262">
        <v>10.967489317494209</v>
      </c>
      <c r="F88" s="262">
        <v>9.4867680691616307</v>
      </c>
      <c r="G88" s="262">
        <v>4.9812685251586624</v>
      </c>
      <c r="H88" s="262">
        <v>5.3328276377688599</v>
      </c>
      <c r="I88" s="262">
        <v>1.8177035958837691</v>
      </c>
      <c r="J88" s="262">
        <v>2.0845936471154052</v>
      </c>
      <c r="K88" s="262">
        <v>1.6359327351596451</v>
      </c>
      <c r="L88" s="262">
        <v>1.4859556526457609</v>
      </c>
      <c r="M88" s="262">
        <v>1.1984640453923689</v>
      </c>
      <c r="N88" s="262">
        <v>1.29056449493157</v>
      </c>
      <c r="O88" s="262">
        <v>1.1169111933400591</v>
      </c>
      <c r="P88" s="262">
        <v>1.060447564321886</v>
      </c>
      <c r="Q88" s="262">
        <v>0.53282505651409706</v>
      </c>
      <c r="R88" s="262">
        <v>0.97491986454595003</v>
      </c>
      <c r="S88" s="262">
        <v>0.96849802581918121</v>
      </c>
      <c r="T88" s="262">
        <v>1.9239675381003201</v>
      </c>
      <c r="U88" s="262">
        <v>1.571501965052035</v>
      </c>
      <c r="V88" s="262">
        <v>1.888756792060212</v>
      </c>
      <c r="W88" s="262">
        <v>1.334677951242442</v>
      </c>
      <c r="DA88" s="68" t="s">
        <v>1935</v>
      </c>
    </row>
    <row r="89" spans="1:105" ht="12" customHeight="1" x14ac:dyDescent="0.25">
      <c r="A89" s="37" t="s">
        <v>160</v>
      </c>
      <c r="B89" s="228">
        <v>1.956417322433138</v>
      </c>
      <c r="C89" s="228">
        <v>1.71536975190603</v>
      </c>
      <c r="D89" s="228">
        <v>1.3003204275553111</v>
      </c>
      <c r="E89" s="228">
        <v>0.92758825549422852</v>
      </c>
      <c r="F89" s="228">
        <v>0.5385128425949065</v>
      </c>
      <c r="G89" s="228">
        <v>0.52519550595699738</v>
      </c>
      <c r="H89" s="228">
        <v>0.51914808613635266</v>
      </c>
      <c r="I89" s="228">
        <v>3.138947080886619E-3</v>
      </c>
      <c r="J89" s="228">
        <v>6.0214322358067278E-2</v>
      </c>
      <c r="K89" s="228">
        <v>0.18668849320224601</v>
      </c>
      <c r="L89" s="228">
        <v>0.13221834240216171</v>
      </c>
      <c r="M89" s="228">
        <v>1.7343232955649018E-2</v>
      </c>
      <c r="N89" s="228">
        <v>2.1322417907780881E-2</v>
      </c>
      <c r="O89" s="228">
        <v>7.7921067242190988E-3</v>
      </c>
      <c r="P89" s="228">
        <v>5.259722137858803E-3</v>
      </c>
      <c r="Q89" s="228">
        <v>1.637955913722145E-3</v>
      </c>
      <c r="R89" s="228">
        <v>6.6393771874832504E-3</v>
      </c>
      <c r="S89" s="228">
        <v>8.996931415348906E-3</v>
      </c>
      <c r="T89" s="228">
        <v>0.11651165021538711</v>
      </c>
      <c r="U89" s="228">
        <v>4.5624072815277063E-2</v>
      </c>
      <c r="V89" s="228">
        <v>0.11647215918493389</v>
      </c>
      <c r="W89" s="228">
        <v>5.5616935920238302E-2</v>
      </c>
      <c r="DA89" s="69" t="s">
        <v>1936</v>
      </c>
    </row>
    <row r="90" spans="1:105" ht="12" customHeight="1" x14ac:dyDescent="0.25">
      <c r="A90" s="37" t="s">
        <v>162</v>
      </c>
      <c r="B90" s="228">
        <v>12.377528169220319</v>
      </c>
      <c r="C90" s="228">
        <v>13.27383994801782</v>
      </c>
      <c r="D90" s="228">
        <v>10.35242647981312</v>
      </c>
      <c r="E90" s="228">
        <v>8.613622326032047</v>
      </c>
      <c r="F90" s="228">
        <v>7.3615816501866966</v>
      </c>
      <c r="G90" s="228">
        <v>2.1814468781341509</v>
      </c>
      <c r="H90" s="228">
        <v>2.648831152206359</v>
      </c>
      <c r="I90" s="228">
        <v>1.10349402427241E-2</v>
      </c>
      <c r="J90" s="228">
        <v>0.25662548487247988</v>
      </c>
      <c r="K90" s="228">
        <v>0.42415382413213898</v>
      </c>
      <c r="L90" s="228">
        <v>0.33017082761535732</v>
      </c>
      <c r="M90" s="228">
        <v>4.9525249774062037E-2</v>
      </c>
      <c r="N90" s="228">
        <v>0.1277531282689548</v>
      </c>
      <c r="O90" s="228">
        <v>2.0826611443404419E-2</v>
      </c>
      <c r="P90" s="228">
        <v>1.368419234171739E-2</v>
      </c>
      <c r="Q90" s="228">
        <v>3.6406974201752709E-3</v>
      </c>
      <c r="R90" s="228">
        <v>3.0699334777617979E-2</v>
      </c>
      <c r="S90" s="228">
        <v>4.4776415733730507E-2</v>
      </c>
      <c r="T90" s="228">
        <v>0.85779079578479134</v>
      </c>
      <c r="U90" s="228">
        <v>1.1430084610515301</v>
      </c>
      <c r="V90" s="228">
        <v>0.35541638288079658</v>
      </c>
      <c r="W90" s="228">
        <v>0.63451322790637932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0.63402286360749827</v>
      </c>
      <c r="C93" s="228">
        <v>0.58746697619573218</v>
      </c>
      <c r="D93" s="228">
        <v>0.99894538129879418</v>
      </c>
      <c r="E93" s="228">
        <v>1.426278735967939</v>
      </c>
      <c r="F93" s="228">
        <v>1.5866735763800279</v>
      </c>
      <c r="G93" s="228">
        <v>2.274626141067515</v>
      </c>
      <c r="H93" s="228">
        <v>2.1648483994261478</v>
      </c>
      <c r="I93" s="228">
        <v>1.803529708560158</v>
      </c>
      <c r="J93" s="228">
        <v>1.7677538398848569</v>
      </c>
      <c r="K93" s="228">
        <v>1.02509041782526</v>
      </c>
      <c r="L93" s="228">
        <v>1.023566482628242</v>
      </c>
      <c r="M93" s="228">
        <v>1.1315955626626579</v>
      </c>
      <c r="N93" s="228">
        <v>1.1414889487548341</v>
      </c>
      <c r="O93" s="228">
        <v>1.088292475172435</v>
      </c>
      <c r="P93" s="228">
        <v>1.04150364984231</v>
      </c>
      <c r="Q93" s="228">
        <v>0.52754640318019963</v>
      </c>
      <c r="R93" s="228">
        <v>0.93758115258084884</v>
      </c>
      <c r="S93" s="228">
        <v>0.91472467867010177</v>
      </c>
      <c r="T93" s="228">
        <v>0.94966509210014116</v>
      </c>
      <c r="U93" s="228">
        <v>0.38286943118522831</v>
      </c>
      <c r="V93" s="228">
        <v>1.4168682499944809</v>
      </c>
      <c r="W93" s="228">
        <v>0.64454778741582452</v>
      </c>
      <c r="DA93" s="69" t="s">
        <v>1940</v>
      </c>
    </row>
    <row r="94" spans="1:105" ht="12" customHeight="1" x14ac:dyDescent="0.25">
      <c r="A94" s="132" t="s">
        <v>1941</v>
      </c>
      <c r="B94" s="318">
        <v>13.84357062249641</v>
      </c>
      <c r="C94" s="318">
        <v>13.622346667626349</v>
      </c>
      <c r="D94" s="318">
        <v>15.1041391331103</v>
      </c>
      <c r="E94" s="318">
        <v>16.125309830975969</v>
      </c>
      <c r="F94" s="318">
        <v>15.42069419167386</v>
      </c>
      <c r="G94" s="318">
        <v>12.20624685578527</v>
      </c>
      <c r="H94" s="318">
        <v>11.554434194860759</v>
      </c>
      <c r="I94" s="318">
        <v>5.8550957101513577</v>
      </c>
      <c r="J94" s="318">
        <v>6.5848226296407777</v>
      </c>
      <c r="K94" s="318">
        <v>4.660457938302752</v>
      </c>
      <c r="L94" s="318">
        <v>4.3620100737246386</v>
      </c>
      <c r="M94" s="318">
        <v>4.0416297275882691</v>
      </c>
      <c r="N94" s="318">
        <v>4.3786034245002234</v>
      </c>
      <c r="O94" s="318">
        <v>3.7800629879060081</v>
      </c>
      <c r="P94" s="318">
        <v>3.558949178271746</v>
      </c>
      <c r="Q94" s="318">
        <v>1.8360027611046921</v>
      </c>
      <c r="R94" s="318">
        <v>3.4106965672565508</v>
      </c>
      <c r="S94" s="318">
        <v>3.4377407128707871</v>
      </c>
      <c r="T94" s="318">
        <v>5.2518652650749376</v>
      </c>
      <c r="U94" s="318">
        <v>3.3046698728755701</v>
      </c>
      <c r="V94" s="318">
        <v>6.2185472886959481</v>
      </c>
      <c r="W94" s="318">
        <v>3.7702138474839249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0.99999999999999989</v>
      </c>
      <c r="D110" s="234">
        <f t="shared" si="15"/>
        <v>1</v>
      </c>
      <c r="E110" s="234">
        <f t="shared" si="15"/>
        <v>1</v>
      </c>
      <c r="F110" s="234">
        <f t="shared" si="15"/>
        <v>1.0000000000000002</v>
      </c>
      <c r="G110" s="234">
        <f t="shared" si="15"/>
        <v>0.99999999999999989</v>
      </c>
      <c r="H110" s="234">
        <f t="shared" si="15"/>
        <v>0.99999999999999967</v>
      </c>
      <c r="I110" s="234">
        <f t="shared" si="15"/>
        <v>1</v>
      </c>
      <c r="J110" s="234">
        <f t="shared" si="15"/>
        <v>0.99999999999999989</v>
      </c>
      <c r="K110" s="234">
        <f t="shared" si="15"/>
        <v>0.99999999999999978</v>
      </c>
      <c r="L110" s="234">
        <f t="shared" si="15"/>
        <v>1.0000000000000002</v>
      </c>
      <c r="M110" s="234">
        <f t="shared" si="15"/>
        <v>0.99999999999999989</v>
      </c>
      <c r="N110" s="234">
        <f t="shared" si="15"/>
        <v>1</v>
      </c>
      <c r="O110" s="234">
        <f t="shared" si="15"/>
        <v>1</v>
      </c>
      <c r="P110" s="234">
        <f t="shared" si="15"/>
        <v>1</v>
      </c>
      <c r="Q110" s="234">
        <f t="shared" si="15"/>
        <v>0.99999999999999989</v>
      </c>
      <c r="R110" s="234">
        <f t="shared" si="15"/>
        <v>0.99999999999999989</v>
      </c>
      <c r="S110" s="234">
        <f t="shared" si="15"/>
        <v>0.99999999999999989</v>
      </c>
      <c r="T110" s="234">
        <f t="shared" si="15"/>
        <v>1.0000000000000002</v>
      </c>
      <c r="U110" s="234">
        <f t="shared" si="15"/>
        <v>1</v>
      </c>
      <c r="V110" s="234">
        <f t="shared" si="15"/>
        <v>1.0000000000000002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5.2781221196789713E-3</v>
      </c>
      <c r="C111" s="301">
        <f t="shared" si="16"/>
        <v>5.2781221196805924E-3</v>
      </c>
      <c r="D111" s="301">
        <f t="shared" si="16"/>
        <v>5.2781221196570348E-3</v>
      </c>
      <c r="E111" s="301">
        <f t="shared" si="16"/>
        <v>5.2781221196678465E-3</v>
      </c>
      <c r="F111" s="301">
        <f t="shared" si="16"/>
        <v>5.2781221196482649E-3</v>
      </c>
      <c r="G111" s="301">
        <f t="shared" si="16"/>
        <v>5.2781221196087262E-3</v>
      </c>
      <c r="H111" s="301">
        <f t="shared" si="16"/>
        <v>5.2781221195815561E-3</v>
      </c>
      <c r="I111" s="301">
        <f t="shared" si="16"/>
        <v>5.278122120142989E-3</v>
      </c>
      <c r="J111" s="301">
        <f t="shared" si="16"/>
        <v>5.2781221200578973E-3</v>
      </c>
      <c r="K111" s="301">
        <f t="shared" si="16"/>
        <v>5.2781221194312684E-3</v>
      </c>
      <c r="L111" s="301">
        <f t="shared" si="16"/>
        <v>5.2781221193388492E-3</v>
      </c>
      <c r="M111" s="301">
        <f t="shared" si="16"/>
        <v>5.2781221200451141E-3</v>
      </c>
      <c r="N111" s="301">
        <f t="shared" si="16"/>
        <v>5.2781221200462348E-3</v>
      </c>
      <c r="O111" s="301">
        <f t="shared" si="16"/>
        <v>5.2781221199872741E-3</v>
      </c>
      <c r="P111" s="301">
        <f t="shared" si="16"/>
        <v>5.2781221199854865E-3</v>
      </c>
      <c r="Q111" s="301">
        <f t="shared" si="16"/>
        <v>5.2781221199803378E-3</v>
      </c>
      <c r="R111" s="301">
        <f t="shared" si="16"/>
        <v>5.2781221200307775E-3</v>
      </c>
      <c r="S111" s="301">
        <f t="shared" si="16"/>
        <v>5.2781221200272456E-3</v>
      </c>
      <c r="T111" s="301">
        <f t="shared" si="16"/>
        <v>5.2781221194666012E-3</v>
      </c>
      <c r="U111" s="301">
        <f t="shared" si="16"/>
        <v>5.2781221193936717E-3</v>
      </c>
      <c r="V111" s="301">
        <f t="shared" si="16"/>
        <v>5.2781221199461516E-3</v>
      </c>
      <c r="W111" s="301">
        <f t="shared" si="16"/>
        <v>5.2781221194781345E-3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7.4900519067639792E-3</v>
      </c>
      <c r="C112" s="235">
        <f t="shared" si="17"/>
        <v>7.4900519067662872E-3</v>
      </c>
      <c r="D112" s="235">
        <f t="shared" si="17"/>
        <v>7.4900519067328539E-3</v>
      </c>
      <c r="E112" s="235">
        <f t="shared" si="17"/>
        <v>7.4900519067481993E-3</v>
      </c>
      <c r="F112" s="235">
        <f t="shared" si="17"/>
        <v>7.4900519067204081E-3</v>
      </c>
      <c r="G112" s="235">
        <f t="shared" si="17"/>
        <v>7.4900519066642968E-3</v>
      </c>
      <c r="H112" s="235">
        <f t="shared" si="17"/>
        <v>7.4900519066257399E-3</v>
      </c>
      <c r="I112" s="235">
        <f t="shared" si="17"/>
        <v>7.4900519074224568E-3</v>
      </c>
      <c r="J112" s="235">
        <f t="shared" si="17"/>
        <v>7.4900519073017062E-3</v>
      </c>
      <c r="K112" s="235">
        <f t="shared" si="17"/>
        <v>7.490051906412473E-3</v>
      </c>
      <c r="L112" s="235">
        <f t="shared" si="17"/>
        <v>7.490051906281321E-3</v>
      </c>
      <c r="M112" s="235">
        <f t="shared" si="17"/>
        <v>7.4900519072835679E-3</v>
      </c>
      <c r="N112" s="235">
        <f t="shared" si="17"/>
        <v>7.4900519072851543E-3</v>
      </c>
      <c r="O112" s="235">
        <f t="shared" si="17"/>
        <v>7.4900519072014868E-3</v>
      </c>
      <c r="P112" s="235">
        <f t="shared" si="17"/>
        <v>7.4900519071989472E-3</v>
      </c>
      <c r="Q112" s="235">
        <f t="shared" si="17"/>
        <v>7.4900519071916397E-3</v>
      </c>
      <c r="R112" s="235">
        <f t="shared" si="17"/>
        <v>7.4900519072632222E-3</v>
      </c>
      <c r="S112" s="235">
        <f t="shared" si="17"/>
        <v>7.490051907258208E-3</v>
      </c>
      <c r="T112" s="235">
        <f t="shared" si="17"/>
        <v>7.4900519064626143E-3</v>
      </c>
      <c r="U112" s="235">
        <f t="shared" si="17"/>
        <v>7.490051906359119E-3</v>
      </c>
      <c r="V112" s="235">
        <f t="shared" si="17"/>
        <v>7.4900519071431299E-3</v>
      </c>
      <c r="W112" s="235">
        <f t="shared" si="17"/>
        <v>7.4900519064789754E-3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2.6652580693788099E-2</v>
      </c>
      <c r="C113" s="235">
        <f t="shared" si="18"/>
        <v>2.6652580693796314E-2</v>
      </c>
      <c r="D113" s="235">
        <f t="shared" si="18"/>
        <v>2.665258069367734E-2</v>
      </c>
      <c r="E113" s="235">
        <f t="shared" si="18"/>
        <v>2.6652580693731946E-2</v>
      </c>
      <c r="F113" s="235">
        <f t="shared" si="18"/>
        <v>2.6652580693633059E-2</v>
      </c>
      <c r="G113" s="235">
        <f t="shared" si="18"/>
        <v>2.6652580693433396E-2</v>
      </c>
      <c r="H113" s="235">
        <f t="shared" si="18"/>
        <v>2.6652580693296193E-2</v>
      </c>
      <c r="I113" s="235">
        <f t="shared" si="18"/>
        <v>2.6652580696131228E-2</v>
      </c>
      <c r="J113" s="235">
        <f t="shared" si="18"/>
        <v>2.6652580695701544E-2</v>
      </c>
      <c r="K113" s="235">
        <f t="shared" si="18"/>
        <v>2.6652580692537304E-2</v>
      </c>
      <c r="L113" s="235">
        <f t="shared" si="18"/>
        <v>2.6652580692070618E-2</v>
      </c>
      <c r="M113" s="235">
        <f t="shared" si="18"/>
        <v>2.6652580695636998E-2</v>
      </c>
      <c r="N113" s="235">
        <f t="shared" si="18"/>
        <v>2.6652580695642646E-2</v>
      </c>
      <c r="O113" s="235">
        <f t="shared" si="18"/>
        <v>2.6652580695344923E-2</v>
      </c>
      <c r="P113" s="235">
        <f t="shared" si="18"/>
        <v>2.6652580695335888E-2</v>
      </c>
      <c r="Q113" s="235">
        <f t="shared" si="18"/>
        <v>2.6652580695309906E-2</v>
      </c>
      <c r="R113" s="235">
        <f t="shared" si="18"/>
        <v>2.6652580695564605E-2</v>
      </c>
      <c r="S113" s="235">
        <f t="shared" si="18"/>
        <v>2.6652580695546758E-2</v>
      </c>
      <c r="T113" s="235">
        <f t="shared" si="18"/>
        <v>2.6652580692715731E-2</v>
      </c>
      <c r="U113" s="235">
        <f t="shared" si="18"/>
        <v>2.6652580692347449E-2</v>
      </c>
      <c r="V113" s="235">
        <f t="shared" si="18"/>
        <v>2.6652580695137262E-2</v>
      </c>
      <c r="W113" s="235">
        <f t="shared" si="18"/>
        <v>2.6652580692773958E-2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2.1112488478715871E-2</v>
      </c>
      <c r="C114" s="235">
        <f t="shared" si="19"/>
        <v>2.111248847872238E-2</v>
      </c>
      <c r="D114" s="235">
        <f t="shared" si="19"/>
        <v>2.1112488478628136E-2</v>
      </c>
      <c r="E114" s="235">
        <f t="shared" si="19"/>
        <v>2.1112488478671396E-2</v>
      </c>
      <c r="F114" s="235">
        <f t="shared" si="19"/>
        <v>2.1112488478593049E-2</v>
      </c>
      <c r="G114" s="235">
        <f t="shared" si="19"/>
        <v>2.1112488478434898E-2</v>
      </c>
      <c r="H114" s="235">
        <f t="shared" si="19"/>
        <v>2.1112488478326225E-2</v>
      </c>
      <c r="I114" s="235">
        <f t="shared" si="19"/>
        <v>2.1112488480571949E-2</v>
      </c>
      <c r="J114" s="235">
        <f t="shared" si="19"/>
        <v>2.1112488480231589E-2</v>
      </c>
      <c r="K114" s="235">
        <f t="shared" si="19"/>
        <v>2.111248847772507E-2</v>
      </c>
      <c r="L114" s="235">
        <f t="shared" si="19"/>
        <v>2.1112488477355397E-2</v>
      </c>
      <c r="M114" s="235">
        <f t="shared" si="19"/>
        <v>2.1112488480180453E-2</v>
      </c>
      <c r="N114" s="235">
        <f t="shared" si="19"/>
        <v>2.1112488480184922E-2</v>
      </c>
      <c r="O114" s="235">
        <f t="shared" si="19"/>
        <v>2.11124884799491E-2</v>
      </c>
      <c r="P114" s="235">
        <f t="shared" si="19"/>
        <v>2.1112488479941936E-2</v>
      </c>
      <c r="Q114" s="235">
        <f t="shared" si="19"/>
        <v>2.1112488479921344E-2</v>
      </c>
      <c r="R114" s="235">
        <f t="shared" si="19"/>
        <v>2.1112488480123114E-2</v>
      </c>
      <c r="S114" s="235">
        <f t="shared" si="19"/>
        <v>2.1112488480108976E-2</v>
      </c>
      <c r="T114" s="235">
        <f t="shared" si="19"/>
        <v>2.1112488477866398E-2</v>
      </c>
      <c r="U114" s="235">
        <f t="shared" si="19"/>
        <v>2.111248847757468E-2</v>
      </c>
      <c r="V114" s="235">
        <f t="shared" si="19"/>
        <v>2.1112488479784603E-2</v>
      </c>
      <c r="W114" s="235">
        <f t="shared" si="19"/>
        <v>2.1112488477912528E-2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1.0774681526259563E-2</v>
      </c>
      <c r="C115" s="302">
        <f t="shared" si="20"/>
        <v>1.0681203768897042E-2</v>
      </c>
      <c r="D115" s="302">
        <f t="shared" si="20"/>
        <v>1.0268963040962649E-2</v>
      </c>
      <c r="E115" s="302">
        <f t="shared" si="20"/>
        <v>1.0015339859620262E-2</v>
      </c>
      <c r="F115" s="302">
        <f t="shared" si="20"/>
        <v>9.8260039284930011E-3</v>
      </c>
      <c r="G115" s="302">
        <f t="shared" si="20"/>
        <v>1.0214093464330573E-2</v>
      </c>
      <c r="H115" s="302">
        <f t="shared" si="20"/>
        <v>7.4342157024544515E-3</v>
      </c>
      <c r="I115" s="302">
        <f t="shared" si="20"/>
        <v>3.6350361626370113E-2</v>
      </c>
      <c r="J115" s="302">
        <f t="shared" si="20"/>
        <v>1.5583705052641034E-2</v>
      </c>
      <c r="K115" s="302">
        <f t="shared" si="20"/>
        <v>1.1840114886659396E-2</v>
      </c>
      <c r="L115" s="302">
        <f t="shared" si="20"/>
        <v>1.2350135250016235E-2</v>
      </c>
      <c r="M115" s="302">
        <f t="shared" si="20"/>
        <v>2.289762837668035E-2</v>
      </c>
      <c r="N115" s="302">
        <f t="shared" si="20"/>
        <v>1.8779360234905493E-2</v>
      </c>
      <c r="O115" s="302">
        <f t="shared" si="20"/>
        <v>2.8781581230014334E-2</v>
      </c>
      <c r="P115" s="302">
        <f t="shared" si="20"/>
        <v>3.1411862689341832E-2</v>
      </c>
      <c r="Q115" s="302">
        <f t="shared" si="20"/>
        <v>3.7422152179303676E-2</v>
      </c>
      <c r="R115" s="302">
        <f t="shared" si="20"/>
        <v>2.6704536832273161E-2</v>
      </c>
      <c r="S115" s="302">
        <f t="shared" si="20"/>
        <v>2.4340203564495119E-2</v>
      </c>
      <c r="T115" s="302">
        <f t="shared" si="20"/>
        <v>1.1804108511137812E-2</v>
      </c>
      <c r="U115" s="302">
        <f t="shared" si="20"/>
        <v>1.1136040504404381E-2</v>
      </c>
      <c r="V115" s="302">
        <f t="shared" si="20"/>
        <v>1.5048904693461354E-2</v>
      </c>
      <c r="W115" s="302">
        <f t="shared" si="20"/>
        <v>1.2258967244725628E-2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3.709725581011155E-2</v>
      </c>
      <c r="C116" s="303">
        <f t="shared" si="21"/>
        <v>3.6428244957622827E-2</v>
      </c>
      <c r="D116" s="303">
        <f t="shared" si="21"/>
        <v>3.9580825979180501E-2</v>
      </c>
      <c r="E116" s="303">
        <f t="shared" si="21"/>
        <v>4.2241751325392145E-2</v>
      </c>
      <c r="F116" s="303">
        <f t="shared" si="21"/>
        <v>4.3588893853030608E-2</v>
      </c>
      <c r="G116" s="303">
        <f t="shared" si="21"/>
        <v>5.3323939162385467E-2</v>
      </c>
      <c r="H116" s="303">
        <f t="shared" si="21"/>
        <v>4.3803833532393623E-2</v>
      </c>
      <c r="I116" s="303">
        <f t="shared" si="21"/>
        <v>0.15163608214570817</v>
      </c>
      <c r="J116" s="303">
        <f t="shared" si="21"/>
        <v>7.9207382272676194E-2</v>
      </c>
      <c r="K116" s="303">
        <f t="shared" si="21"/>
        <v>6.264054026052758E-2</v>
      </c>
      <c r="L116" s="303">
        <f t="shared" si="21"/>
        <v>6.5341377560333855E-2</v>
      </c>
      <c r="M116" s="303">
        <f t="shared" si="21"/>
        <v>0.10911923835320705</v>
      </c>
      <c r="N116" s="303">
        <f t="shared" si="21"/>
        <v>9.4706164096416662E-2</v>
      </c>
      <c r="O116" s="303">
        <f t="shared" si="21"/>
        <v>0.13067520412136527</v>
      </c>
      <c r="P116" s="303">
        <f t="shared" si="21"/>
        <v>0.13922167540912753</v>
      </c>
      <c r="Q116" s="303">
        <f t="shared" si="21"/>
        <v>0.1643667206442595</v>
      </c>
      <c r="R116" s="303">
        <f t="shared" si="21"/>
        <v>0.12644817831085331</v>
      </c>
      <c r="S116" s="303">
        <f t="shared" si="21"/>
        <v>0.1189545475557152</v>
      </c>
      <c r="T116" s="303">
        <f t="shared" si="21"/>
        <v>6.1018274511624608E-2</v>
      </c>
      <c r="U116" s="303">
        <f t="shared" si="21"/>
        <v>5.1563321820768497E-2</v>
      </c>
      <c r="V116" s="303">
        <f t="shared" si="21"/>
        <v>7.9568515519994998E-2</v>
      </c>
      <c r="W116" s="303">
        <f t="shared" si="21"/>
        <v>6.3595907829322659E-2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2.5369003633947503E-2</v>
      </c>
      <c r="C117" s="304">
        <f t="shared" si="22"/>
        <v>2.5434620129922328E-2</v>
      </c>
      <c r="D117" s="304">
        <f t="shared" si="22"/>
        <v>2.5152447149525432E-2</v>
      </c>
      <c r="E117" s="304">
        <f t="shared" si="22"/>
        <v>2.4911289825846578E-2</v>
      </c>
      <c r="F117" s="304">
        <f t="shared" si="22"/>
        <v>2.4791131108719069E-2</v>
      </c>
      <c r="G117" s="304">
        <f t="shared" si="22"/>
        <v>2.3867136094985503E-2</v>
      </c>
      <c r="H117" s="304">
        <f t="shared" si="22"/>
        <v>2.4846821611143551E-2</v>
      </c>
      <c r="I117" s="304">
        <f t="shared" si="22"/>
        <v>1.3831627460864764E-2</v>
      </c>
      <c r="J117" s="304">
        <f t="shared" si="22"/>
        <v>2.1272920046110321E-2</v>
      </c>
      <c r="K117" s="304">
        <f t="shared" si="22"/>
        <v>2.2943086160010562E-2</v>
      </c>
      <c r="L117" s="304">
        <f t="shared" si="22"/>
        <v>2.2673983546022295E-2</v>
      </c>
      <c r="M117" s="304">
        <f t="shared" si="22"/>
        <v>1.8239806101194626E-2</v>
      </c>
      <c r="N117" s="304">
        <f t="shared" si="22"/>
        <v>1.9720147928976643E-2</v>
      </c>
      <c r="O117" s="304">
        <f t="shared" si="22"/>
        <v>1.6034556157598818E-2</v>
      </c>
      <c r="P117" s="304">
        <f t="shared" si="22"/>
        <v>1.5150794260533276E-2</v>
      </c>
      <c r="Q117" s="304">
        <f t="shared" si="22"/>
        <v>1.2605420095686147E-2</v>
      </c>
      <c r="R117" s="304">
        <f t="shared" si="22"/>
        <v>1.6496261887676195E-2</v>
      </c>
      <c r="S117" s="304">
        <f t="shared" si="22"/>
        <v>1.7272994103756351E-2</v>
      </c>
      <c r="T117" s="304">
        <f t="shared" si="22"/>
        <v>2.3096153679242188E-2</v>
      </c>
      <c r="U117" s="304">
        <f t="shared" si="22"/>
        <v>2.4002793181057826E-2</v>
      </c>
      <c r="V117" s="304">
        <f t="shared" si="22"/>
        <v>2.1256052890975593E-2</v>
      </c>
      <c r="W117" s="304">
        <f t="shared" si="22"/>
        <v>2.2840337813274054E-2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1.172825217616405E-2</v>
      </c>
      <c r="C118" s="304">
        <f t="shared" si="23"/>
        <v>1.0993624827700499E-2</v>
      </c>
      <c r="D118" s="304">
        <f t="shared" si="23"/>
        <v>1.4428378829655072E-2</v>
      </c>
      <c r="E118" s="304">
        <f t="shared" si="23"/>
        <v>1.7330461499545567E-2</v>
      </c>
      <c r="F118" s="304">
        <f t="shared" si="23"/>
        <v>1.8797762744311539E-2</v>
      </c>
      <c r="G118" s="304">
        <f t="shared" si="23"/>
        <v>2.9456803067399964E-2</v>
      </c>
      <c r="H118" s="304">
        <f t="shared" si="23"/>
        <v>1.8957011921250076E-2</v>
      </c>
      <c r="I118" s="304">
        <f t="shared" si="23"/>
        <v>0.13780445468484342</v>
      </c>
      <c r="J118" s="304">
        <f t="shared" si="23"/>
        <v>5.7934462226565869E-2</v>
      </c>
      <c r="K118" s="304">
        <f t="shared" si="23"/>
        <v>3.9697454100517011E-2</v>
      </c>
      <c r="L118" s="304">
        <f t="shared" si="23"/>
        <v>4.2667394014311556E-2</v>
      </c>
      <c r="M118" s="304">
        <f t="shared" si="23"/>
        <v>9.0879432252012421E-2</v>
      </c>
      <c r="N118" s="304">
        <f t="shared" si="23"/>
        <v>7.4986016167440023E-2</v>
      </c>
      <c r="O118" s="304">
        <f t="shared" si="23"/>
        <v>0.11464064796376644</v>
      </c>
      <c r="P118" s="304">
        <f t="shared" si="23"/>
        <v>0.12407088114859426</v>
      </c>
      <c r="Q118" s="304">
        <f t="shared" si="23"/>
        <v>0.15176130054857334</v>
      </c>
      <c r="R118" s="304">
        <f t="shared" si="23"/>
        <v>0.1099519164231771</v>
      </c>
      <c r="S118" s="304">
        <f t="shared" si="23"/>
        <v>0.10168155345195887</v>
      </c>
      <c r="T118" s="304">
        <f t="shared" si="23"/>
        <v>3.7922120832382424E-2</v>
      </c>
      <c r="U118" s="304">
        <f t="shared" si="23"/>
        <v>2.7560528639710671E-2</v>
      </c>
      <c r="V118" s="304">
        <f t="shared" si="23"/>
        <v>5.8312462629019401E-2</v>
      </c>
      <c r="W118" s="304">
        <f t="shared" si="23"/>
        <v>4.0755570016048619E-2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0.78399034133752665</v>
      </c>
      <c r="C119" s="303">
        <f t="shared" si="24"/>
        <v>0.7845231722114413</v>
      </c>
      <c r="D119" s="303">
        <f t="shared" si="24"/>
        <v>0.78277043734956153</v>
      </c>
      <c r="E119" s="303">
        <f t="shared" si="24"/>
        <v>0.78120718581740578</v>
      </c>
      <c r="F119" s="303">
        <f t="shared" si="24"/>
        <v>0.78046993473113535</v>
      </c>
      <c r="G119" s="303">
        <f t="shared" si="24"/>
        <v>0.7735807824346046</v>
      </c>
      <c r="H119" s="303">
        <f t="shared" si="24"/>
        <v>0.78245186652032761</v>
      </c>
      <c r="I119" s="303">
        <f t="shared" si="24"/>
        <v>0.68425665150063342</v>
      </c>
      <c r="J119" s="303">
        <f t="shared" si="24"/>
        <v>0.7514074839003142</v>
      </c>
      <c r="K119" s="303">
        <f t="shared" si="24"/>
        <v>0.76587233468921356</v>
      </c>
      <c r="L119" s="303">
        <f t="shared" si="24"/>
        <v>0.76360333617639908</v>
      </c>
      <c r="M119" s="303">
        <f t="shared" si="24"/>
        <v>0.72479760330314102</v>
      </c>
      <c r="N119" s="303">
        <f t="shared" si="24"/>
        <v>0.7381477493044527</v>
      </c>
      <c r="O119" s="303">
        <f t="shared" si="24"/>
        <v>0.70507605948510377</v>
      </c>
      <c r="P119" s="303">
        <f t="shared" si="24"/>
        <v>0.69699247337777026</v>
      </c>
      <c r="Q119" s="303">
        <f t="shared" si="24"/>
        <v>0.67474594822971878</v>
      </c>
      <c r="R119" s="303">
        <f t="shared" si="24"/>
        <v>0.70976415963743189</v>
      </c>
      <c r="S119" s="303">
        <f t="shared" si="24"/>
        <v>0.71690356090412066</v>
      </c>
      <c r="T119" s="303">
        <f t="shared" si="24"/>
        <v>0.76699487049579651</v>
      </c>
      <c r="U119" s="303">
        <f t="shared" si="24"/>
        <v>0.77394465293812775</v>
      </c>
      <c r="V119" s="303">
        <f t="shared" si="24"/>
        <v>0.75164018605682648</v>
      </c>
      <c r="W119" s="303">
        <f t="shared" si="24"/>
        <v>0.76485773397522572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0.76107010901842531</v>
      </c>
      <c r="C120" s="304">
        <f t="shared" si="25"/>
        <v>0.76303860389766975</v>
      </c>
      <c r="D120" s="304">
        <f t="shared" si="25"/>
        <v>0.75457341448576254</v>
      </c>
      <c r="E120" s="304">
        <f t="shared" si="25"/>
        <v>0.74733869477539738</v>
      </c>
      <c r="F120" s="304">
        <f t="shared" si="25"/>
        <v>0.74373393326157222</v>
      </c>
      <c r="G120" s="304">
        <f t="shared" si="25"/>
        <v>0.71601408284956469</v>
      </c>
      <c r="H120" s="304">
        <f t="shared" si="25"/>
        <v>0.74540464833430642</v>
      </c>
      <c r="I120" s="304">
        <f t="shared" si="25"/>
        <v>0.41494882382594306</v>
      </c>
      <c r="J120" s="304">
        <f t="shared" si="25"/>
        <v>0.63818760138330954</v>
      </c>
      <c r="K120" s="304">
        <f t="shared" si="25"/>
        <v>0.68829258480031674</v>
      </c>
      <c r="L120" s="304">
        <f t="shared" si="25"/>
        <v>0.6802195063806693</v>
      </c>
      <c r="M120" s="304">
        <f t="shared" si="25"/>
        <v>0.54719418303583878</v>
      </c>
      <c r="N120" s="304">
        <f t="shared" si="25"/>
        <v>0.59160443786929928</v>
      </c>
      <c r="O120" s="304">
        <f t="shared" si="25"/>
        <v>0.48103668472796457</v>
      </c>
      <c r="P120" s="304">
        <f t="shared" si="25"/>
        <v>0.45452382781599815</v>
      </c>
      <c r="Q120" s="304">
        <f t="shared" si="25"/>
        <v>0.3781626028705844</v>
      </c>
      <c r="R120" s="304">
        <f t="shared" si="25"/>
        <v>0.49488785663028595</v>
      </c>
      <c r="S120" s="304">
        <f t="shared" si="25"/>
        <v>0.51818982311269079</v>
      </c>
      <c r="T120" s="304">
        <f t="shared" si="25"/>
        <v>0.69288461037726579</v>
      </c>
      <c r="U120" s="304">
        <f t="shared" si="25"/>
        <v>0.72008379543173451</v>
      </c>
      <c r="V120" s="304">
        <f t="shared" si="25"/>
        <v>0.637681586729268</v>
      </c>
      <c r="W120" s="304">
        <f t="shared" si="25"/>
        <v>0.68521013439822176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2.2920232319101459E-2</v>
      </c>
      <c r="C121" s="304">
        <f t="shared" si="26"/>
        <v>2.1484568313771608E-2</v>
      </c>
      <c r="D121" s="304">
        <f t="shared" si="26"/>
        <v>2.8197022863799114E-2</v>
      </c>
      <c r="E121" s="304">
        <f t="shared" si="26"/>
        <v>3.3868491042008418E-2</v>
      </c>
      <c r="F121" s="304">
        <f t="shared" si="26"/>
        <v>3.6736001469563212E-2</v>
      </c>
      <c r="G121" s="304">
        <f t="shared" si="26"/>
        <v>5.7566699585039981E-2</v>
      </c>
      <c r="H121" s="304">
        <f t="shared" si="26"/>
        <v>3.7047218186021205E-2</v>
      </c>
      <c r="I121" s="304">
        <f t="shared" si="26"/>
        <v>0.26930782767469041</v>
      </c>
      <c r="J121" s="304">
        <f t="shared" si="26"/>
        <v>0.1132198825170046</v>
      </c>
      <c r="K121" s="304">
        <f t="shared" si="26"/>
        <v>7.7579749888896807E-2</v>
      </c>
      <c r="L121" s="304">
        <f t="shared" si="26"/>
        <v>8.3383829795729739E-2</v>
      </c>
      <c r="M121" s="304">
        <f t="shared" si="26"/>
        <v>0.17760342026730228</v>
      </c>
      <c r="N121" s="304">
        <f t="shared" si="26"/>
        <v>0.14654331143515331</v>
      </c>
      <c r="O121" s="304">
        <f t="shared" si="26"/>
        <v>0.22403937475713923</v>
      </c>
      <c r="P121" s="304">
        <f t="shared" si="26"/>
        <v>0.24246864556177211</v>
      </c>
      <c r="Q121" s="304">
        <f t="shared" si="26"/>
        <v>0.29658334535913428</v>
      </c>
      <c r="R121" s="304">
        <f t="shared" si="26"/>
        <v>0.214876303007146</v>
      </c>
      <c r="S121" s="304">
        <f t="shared" si="26"/>
        <v>0.19871373779142987</v>
      </c>
      <c r="T121" s="304">
        <f t="shared" si="26"/>
        <v>7.411026011853078E-2</v>
      </c>
      <c r="U121" s="304">
        <f t="shared" si="26"/>
        <v>5.3860857506393182E-2</v>
      </c>
      <c r="V121" s="304">
        <f t="shared" si="26"/>
        <v>0.11395859932755861</v>
      </c>
      <c r="W121" s="304">
        <f t="shared" si="26"/>
        <v>7.9647599577003986E-2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0.10760447812715525</v>
      </c>
      <c r="C122" s="303">
        <f t="shared" si="27"/>
        <v>0.107834135863073</v>
      </c>
      <c r="D122" s="303">
        <f t="shared" si="27"/>
        <v>0.10684653043159983</v>
      </c>
      <c r="E122" s="303">
        <f t="shared" si="27"/>
        <v>0.1060024797987624</v>
      </c>
      <c r="F122" s="303">
        <f t="shared" si="27"/>
        <v>0.10558192428874634</v>
      </c>
      <c r="G122" s="303">
        <f t="shared" si="27"/>
        <v>0.10234794174053792</v>
      </c>
      <c r="H122" s="303">
        <f t="shared" si="27"/>
        <v>0.10577684104699427</v>
      </c>
      <c r="I122" s="303">
        <f t="shared" si="27"/>
        <v>6.7223661523019673E-2</v>
      </c>
      <c r="J122" s="303">
        <f t="shared" si="27"/>
        <v>9.3268185571075829E-2</v>
      </c>
      <c r="K122" s="303">
        <f t="shared" si="27"/>
        <v>9.9113766967493119E-2</v>
      </c>
      <c r="L122" s="303">
        <f t="shared" si="27"/>
        <v>9.8171907818204826E-2</v>
      </c>
      <c r="M122" s="303">
        <f t="shared" si="27"/>
        <v>8.2652286763825328E-2</v>
      </c>
      <c r="N122" s="303">
        <f t="shared" si="27"/>
        <v>8.7833483161066331E-2</v>
      </c>
      <c r="O122" s="303">
        <f t="shared" si="27"/>
        <v>7.4933911961033869E-2</v>
      </c>
      <c r="P122" s="303">
        <f t="shared" si="27"/>
        <v>7.1840745321298069E-2</v>
      </c>
      <c r="Q122" s="303">
        <f t="shared" si="27"/>
        <v>6.2931935744314813E-2</v>
      </c>
      <c r="R122" s="303">
        <f t="shared" si="27"/>
        <v>7.654988201645975E-2</v>
      </c>
      <c r="S122" s="303">
        <f t="shared" si="27"/>
        <v>7.9268444772727709E-2</v>
      </c>
      <c r="T122" s="303">
        <f t="shared" si="27"/>
        <v>9.9649503284929733E-2</v>
      </c>
      <c r="U122" s="303">
        <f t="shared" si="27"/>
        <v>0.10282274154102447</v>
      </c>
      <c r="V122" s="303">
        <f t="shared" si="27"/>
        <v>9.3209150527705953E-2</v>
      </c>
      <c r="W122" s="303">
        <f t="shared" si="27"/>
        <v>9.875414775408238E-2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8.8791512718816024E-2</v>
      </c>
      <c r="C123" s="304">
        <f t="shared" si="28"/>
        <v>8.902117045472796E-2</v>
      </c>
      <c r="D123" s="304">
        <f t="shared" si="28"/>
        <v>8.8033565023338783E-2</v>
      </c>
      <c r="E123" s="304">
        <f t="shared" si="28"/>
        <v>8.7189514390462797E-2</v>
      </c>
      <c r="F123" s="304">
        <f t="shared" si="28"/>
        <v>8.6768958880516528E-2</v>
      </c>
      <c r="G123" s="304">
        <f t="shared" si="28"/>
        <v>8.3534976332449037E-2</v>
      </c>
      <c r="H123" s="304">
        <f t="shared" si="28"/>
        <v>8.6963875639002236E-2</v>
      </c>
      <c r="I123" s="304">
        <f t="shared" si="28"/>
        <v>4.8410696113026529E-2</v>
      </c>
      <c r="J123" s="304">
        <f t="shared" si="28"/>
        <v>7.4455220161385977E-2</v>
      </c>
      <c r="K123" s="304">
        <f t="shared" si="28"/>
        <v>8.0300801560036758E-2</v>
      </c>
      <c r="L123" s="304">
        <f t="shared" si="28"/>
        <v>7.9358942411077896E-2</v>
      </c>
      <c r="M123" s="304">
        <f t="shared" si="28"/>
        <v>6.3839321354181036E-2</v>
      </c>
      <c r="N123" s="304">
        <f t="shared" si="28"/>
        <v>6.9020517751418042E-2</v>
      </c>
      <c r="O123" s="304">
        <f t="shared" si="28"/>
        <v>5.6120946551595732E-2</v>
      </c>
      <c r="P123" s="304">
        <f t="shared" si="28"/>
        <v>5.3027779911866316E-2</v>
      </c>
      <c r="Q123" s="304">
        <f t="shared" si="28"/>
        <v>4.4118970334901406E-2</v>
      </c>
      <c r="R123" s="304">
        <f t="shared" si="28"/>
        <v>5.7736916606866549E-2</v>
      </c>
      <c r="S123" s="304">
        <f t="shared" si="28"/>
        <v>6.0455479363147095E-2</v>
      </c>
      <c r="T123" s="304">
        <f t="shared" si="28"/>
        <v>8.0836537877347445E-2</v>
      </c>
      <c r="U123" s="304">
        <f t="shared" si="28"/>
        <v>8.4009776133702141E-2</v>
      </c>
      <c r="V123" s="304">
        <f t="shared" si="28"/>
        <v>7.4396185118414393E-2</v>
      </c>
      <c r="W123" s="304">
        <f t="shared" si="28"/>
        <v>7.9941182346459E-2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1.8812965408339228E-2</v>
      </c>
      <c r="C124" s="305">
        <f t="shared" si="29"/>
        <v>1.8812965408345032E-2</v>
      </c>
      <c r="D124" s="305">
        <f t="shared" si="29"/>
        <v>1.8812965408261054E-2</v>
      </c>
      <c r="E124" s="305">
        <f t="shared" si="29"/>
        <v>1.8812965408299596E-2</v>
      </c>
      <c r="F124" s="305">
        <f t="shared" si="29"/>
        <v>1.8812965408229795E-2</v>
      </c>
      <c r="G124" s="305">
        <f t="shared" si="29"/>
        <v>1.8812965408088873E-2</v>
      </c>
      <c r="H124" s="305">
        <f t="shared" si="29"/>
        <v>1.8812965407992023E-2</v>
      </c>
      <c r="I124" s="305">
        <f t="shared" si="29"/>
        <v>1.8812965409993148E-2</v>
      </c>
      <c r="J124" s="305">
        <f t="shared" si="29"/>
        <v>1.8812965409689863E-2</v>
      </c>
      <c r="K124" s="305">
        <f t="shared" si="29"/>
        <v>1.8812965407456354E-2</v>
      </c>
      <c r="L124" s="305">
        <f t="shared" si="29"/>
        <v>1.8812965407126934E-2</v>
      </c>
      <c r="M124" s="305">
        <f t="shared" si="29"/>
        <v>1.8812965409644302E-2</v>
      </c>
      <c r="N124" s="305">
        <f t="shared" si="29"/>
        <v>1.8812965409648288E-2</v>
      </c>
      <c r="O124" s="305">
        <f t="shared" si="29"/>
        <v>1.8812965409438137E-2</v>
      </c>
      <c r="P124" s="305">
        <f t="shared" si="29"/>
        <v>1.881296540943176E-2</v>
      </c>
      <c r="Q124" s="305">
        <f t="shared" si="29"/>
        <v>1.881296540941341E-2</v>
      </c>
      <c r="R124" s="305">
        <f t="shared" si="29"/>
        <v>1.8812965409593201E-2</v>
      </c>
      <c r="S124" s="305">
        <f t="shared" si="29"/>
        <v>1.881296540958061E-2</v>
      </c>
      <c r="T124" s="305">
        <f t="shared" si="29"/>
        <v>1.8812965407582288E-2</v>
      </c>
      <c r="U124" s="305">
        <f t="shared" si="29"/>
        <v>1.8812965407322337E-2</v>
      </c>
      <c r="V124" s="305">
        <f t="shared" si="29"/>
        <v>1.8812965409291563E-2</v>
      </c>
      <c r="W124" s="305">
        <f t="shared" si="29"/>
        <v>1.8812965407623394E-2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1.0000000000000002</v>
      </c>
      <c r="C126" s="234">
        <f t="shared" si="30"/>
        <v>1</v>
      </c>
      <c r="D126" s="234">
        <f t="shared" si="30"/>
        <v>1</v>
      </c>
      <c r="E126" s="234">
        <f t="shared" si="30"/>
        <v>0.99999999999999989</v>
      </c>
      <c r="F126" s="234">
        <f t="shared" si="30"/>
        <v>1</v>
      </c>
      <c r="G126" s="234">
        <f t="shared" si="30"/>
        <v>1.0000000000000002</v>
      </c>
      <c r="H126" s="234">
        <f t="shared" si="30"/>
        <v>0.99999999999999978</v>
      </c>
      <c r="I126" s="234">
        <f t="shared" si="30"/>
        <v>1.0000000000000002</v>
      </c>
      <c r="J126" s="234">
        <f t="shared" si="30"/>
        <v>0.99999999999999978</v>
      </c>
      <c r="K126" s="234">
        <f t="shared" si="30"/>
        <v>1</v>
      </c>
      <c r="L126" s="234">
        <f t="shared" si="30"/>
        <v>0.99999999999999989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0.99999999999999989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0.99999999999999978</v>
      </c>
      <c r="W126" s="234">
        <f t="shared" si="30"/>
        <v>0.99999999999999989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3.7027758007826497E-2</v>
      </c>
      <c r="C127" s="301">
        <f t="shared" si="31"/>
        <v>3.7027758007817803E-2</v>
      </c>
      <c r="D127" s="301">
        <f t="shared" si="31"/>
        <v>3.702775800791408E-2</v>
      </c>
      <c r="E127" s="301">
        <f t="shared" si="31"/>
        <v>3.7027758007924232E-2</v>
      </c>
      <c r="F127" s="301">
        <f t="shared" si="31"/>
        <v>3.7027758007993752E-2</v>
      </c>
      <c r="G127" s="301">
        <f t="shared" si="31"/>
        <v>3.7027758008196472E-2</v>
      </c>
      <c r="H127" s="301">
        <f t="shared" si="31"/>
        <v>3.7027758008296698E-2</v>
      </c>
      <c r="I127" s="301">
        <f t="shared" si="31"/>
        <v>3.7027758006179051E-2</v>
      </c>
      <c r="J127" s="301">
        <f t="shared" si="31"/>
        <v>3.7027758006569871E-2</v>
      </c>
      <c r="K127" s="301">
        <f t="shared" si="31"/>
        <v>3.7027758009160104E-2</v>
      </c>
      <c r="L127" s="301">
        <f t="shared" si="31"/>
        <v>3.7027758009603146E-2</v>
      </c>
      <c r="M127" s="301">
        <f t="shared" si="31"/>
        <v>3.7027758005947667E-2</v>
      </c>
      <c r="N127" s="301">
        <f t="shared" si="31"/>
        <v>3.7027758005964702E-2</v>
      </c>
      <c r="O127" s="301">
        <f t="shared" si="31"/>
        <v>3.7027758005925657E-2</v>
      </c>
      <c r="P127" s="301">
        <f t="shared" si="31"/>
        <v>3.7027758005931534E-2</v>
      </c>
      <c r="Q127" s="301">
        <f t="shared" si="31"/>
        <v>3.7027758004528573E-2</v>
      </c>
      <c r="R127" s="301">
        <f t="shared" si="31"/>
        <v>3.7027758005372655E-2</v>
      </c>
      <c r="S127" s="301">
        <f t="shared" si="31"/>
        <v>3.7027758005351054E-2</v>
      </c>
      <c r="T127" s="301">
        <f t="shared" si="31"/>
        <v>3.7027758009107022E-2</v>
      </c>
      <c r="U127" s="301">
        <f t="shared" si="31"/>
        <v>3.7027758009561269E-2</v>
      </c>
      <c r="V127" s="301">
        <f t="shared" si="31"/>
        <v>3.7027758006445526E-2</v>
      </c>
      <c r="W127" s="301">
        <f t="shared" si="31"/>
        <v>3.7027758009409446E-2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1.6326910814198931E-2</v>
      </c>
      <c r="C128" s="235">
        <f t="shared" si="32"/>
        <v>1.6326910814195097E-2</v>
      </c>
      <c r="D128" s="235">
        <f t="shared" si="32"/>
        <v>1.6326910814237549E-2</v>
      </c>
      <c r="E128" s="235">
        <f t="shared" si="32"/>
        <v>1.6326910814242028E-2</v>
      </c>
      <c r="F128" s="235">
        <f t="shared" si="32"/>
        <v>1.6326910814272688E-2</v>
      </c>
      <c r="G128" s="235">
        <f t="shared" si="32"/>
        <v>1.6326910814362064E-2</v>
      </c>
      <c r="H128" s="235">
        <f t="shared" si="32"/>
        <v>1.6326910814406258E-2</v>
      </c>
      <c r="I128" s="235">
        <f t="shared" si="32"/>
        <v>1.6326910813472515E-2</v>
      </c>
      <c r="J128" s="235">
        <f t="shared" si="32"/>
        <v>1.6326910813644843E-2</v>
      </c>
      <c r="K128" s="235">
        <f t="shared" si="32"/>
        <v>1.6326910814786967E-2</v>
      </c>
      <c r="L128" s="235">
        <f t="shared" si="32"/>
        <v>1.6326910814982321E-2</v>
      </c>
      <c r="M128" s="235">
        <f t="shared" si="32"/>
        <v>1.6326910813370482E-2</v>
      </c>
      <c r="N128" s="235">
        <f t="shared" si="32"/>
        <v>1.6326910813377993E-2</v>
      </c>
      <c r="O128" s="235">
        <f t="shared" si="32"/>
        <v>1.6326910813360771E-2</v>
      </c>
      <c r="P128" s="235">
        <f t="shared" si="32"/>
        <v>1.632691081336337E-2</v>
      </c>
      <c r="Q128" s="235">
        <f t="shared" si="32"/>
        <v>1.632691081274475E-2</v>
      </c>
      <c r="R128" s="235">
        <f t="shared" si="32"/>
        <v>1.6326910813116935E-2</v>
      </c>
      <c r="S128" s="235">
        <f t="shared" si="32"/>
        <v>1.6326910813107418E-2</v>
      </c>
      <c r="T128" s="235">
        <f t="shared" si="32"/>
        <v>1.6326910814763566E-2</v>
      </c>
      <c r="U128" s="235">
        <f t="shared" si="32"/>
        <v>1.6326910814963846E-2</v>
      </c>
      <c r="V128" s="235">
        <f t="shared" si="32"/>
        <v>1.6326910813590011E-2</v>
      </c>
      <c r="W128" s="235">
        <f t="shared" si="32"/>
        <v>1.6326910814896907E-2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0.12664196862024085</v>
      </c>
      <c r="C129" s="235">
        <f t="shared" si="33"/>
        <v>0.12664196862021107</v>
      </c>
      <c r="D129" s="235">
        <f t="shared" si="33"/>
        <v>0.12664196862054042</v>
      </c>
      <c r="E129" s="235">
        <f t="shared" si="33"/>
        <v>0.12664196862057511</v>
      </c>
      <c r="F129" s="235">
        <f t="shared" si="33"/>
        <v>0.12664196862081292</v>
      </c>
      <c r="G129" s="235">
        <f t="shared" si="33"/>
        <v>0.12664196862150617</v>
      </c>
      <c r="H129" s="235">
        <f t="shared" si="33"/>
        <v>0.12664196862184901</v>
      </c>
      <c r="I129" s="235">
        <f t="shared" si="33"/>
        <v>0.12664196861460619</v>
      </c>
      <c r="J129" s="235">
        <f t="shared" si="33"/>
        <v>0.12664196861594293</v>
      </c>
      <c r="K129" s="235">
        <f t="shared" si="33"/>
        <v>0.12664196862480193</v>
      </c>
      <c r="L129" s="235">
        <f t="shared" si="33"/>
        <v>0.12664196862631727</v>
      </c>
      <c r="M129" s="235">
        <f t="shared" si="33"/>
        <v>0.12664196861381488</v>
      </c>
      <c r="N129" s="235">
        <f t="shared" si="33"/>
        <v>0.12664196861387317</v>
      </c>
      <c r="O129" s="235">
        <f t="shared" si="33"/>
        <v>0.12664196861373953</v>
      </c>
      <c r="P129" s="235">
        <f t="shared" si="33"/>
        <v>0.12664196861375968</v>
      </c>
      <c r="Q129" s="235">
        <f t="shared" si="33"/>
        <v>0.12664196860896126</v>
      </c>
      <c r="R129" s="235">
        <f t="shared" si="33"/>
        <v>0.12664196861184818</v>
      </c>
      <c r="S129" s="235">
        <f t="shared" si="33"/>
        <v>0.12664196861177432</v>
      </c>
      <c r="T129" s="235">
        <f t="shared" si="33"/>
        <v>0.1266419686246204</v>
      </c>
      <c r="U129" s="235">
        <f t="shared" si="33"/>
        <v>0.12664196862617405</v>
      </c>
      <c r="V129" s="235">
        <f t="shared" si="33"/>
        <v>0.12664196861551755</v>
      </c>
      <c r="W129" s="235">
        <f t="shared" si="33"/>
        <v>0.12664196862565483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5.5919517678411149E-2</v>
      </c>
      <c r="C130" s="235">
        <f t="shared" si="34"/>
        <v>5.5919517678398027E-2</v>
      </c>
      <c r="D130" s="235">
        <f t="shared" si="34"/>
        <v>5.591951767854339E-2</v>
      </c>
      <c r="E130" s="235">
        <f t="shared" si="34"/>
        <v>5.5919517678558746E-2</v>
      </c>
      <c r="F130" s="235">
        <f t="shared" si="34"/>
        <v>5.5919517678663759E-2</v>
      </c>
      <c r="G130" s="235">
        <f t="shared" si="34"/>
        <v>5.5919517678969861E-2</v>
      </c>
      <c r="H130" s="235">
        <f t="shared" si="34"/>
        <v>5.591951767912122E-2</v>
      </c>
      <c r="I130" s="235">
        <f t="shared" si="34"/>
        <v>5.591951767592316E-2</v>
      </c>
      <c r="J130" s="235">
        <f t="shared" si="34"/>
        <v>5.5919517676513389E-2</v>
      </c>
      <c r="K130" s="235">
        <f t="shared" si="34"/>
        <v>5.5919517680425163E-2</v>
      </c>
      <c r="L130" s="235">
        <f t="shared" si="34"/>
        <v>5.5919517681094232E-2</v>
      </c>
      <c r="M130" s="235">
        <f t="shared" si="34"/>
        <v>5.5919517675573738E-2</v>
      </c>
      <c r="N130" s="235">
        <f t="shared" si="34"/>
        <v>5.591951767559946E-2</v>
      </c>
      <c r="O130" s="235">
        <f t="shared" si="34"/>
        <v>5.5919517675540452E-2</v>
      </c>
      <c r="P130" s="235">
        <f t="shared" si="34"/>
        <v>5.5919517675549334E-2</v>
      </c>
      <c r="Q130" s="235">
        <f t="shared" si="34"/>
        <v>5.5919517673430563E-2</v>
      </c>
      <c r="R130" s="235">
        <f t="shared" si="34"/>
        <v>5.5919517674705335E-2</v>
      </c>
      <c r="S130" s="235">
        <f t="shared" si="34"/>
        <v>5.5919517674672722E-2</v>
      </c>
      <c r="T130" s="235">
        <f t="shared" si="34"/>
        <v>5.5919517680345004E-2</v>
      </c>
      <c r="U130" s="235">
        <f t="shared" si="34"/>
        <v>5.5919517681030997E-2</v>
      </c>
      <c r="V130" s="235">
        <f t="shared" si="34"/>
        <v>5.5919517676325574E-2</v>
      </c>
      <c r="W130" s="235">
        <f t="shared" si="34"/>
        <v>5.5919517680801722E-2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0.39695147210806997</v>
      </c>
      <c r="C131" s="302">
        <f t="shared" si="35"/>
        <v>0.40761250350798522</v>
      </c>
      <c r="D131" s="302">
        <f t="shared" si="35"/>
        <v>0.34828550228774885</v>
      </c>
      <c r="E131" s="302">
        <f t="shared" si="35"/>
        <v>0.30931028427345914</v>
      </c>
      <c r="F131" s="302">
        <f t="shared" si="35"/>
        <v>0.29102467950543226</v>
      </c>
      <c r="G131" s="302">
        <f t="shared" si="35"/>
        <v>0.22144601605929226</v>
      </c>
      <c r="H131" s="302">
        <f t="shared" si="35"/>
        <v>0.24129000224630659</v>
      </c>
      <c r="I131" s="302">
        <f t="shared" si="35"/>
        <v>0.18101319961809545</v>
      </c>
      <c r="J131" s="302">
        <f t="shared" si="35"/>
        <v>0.18372682520576974</v>
      </c>
      <c r="K131" s="302">
        <f t="shared" si="35"/>
        <v>0.19852481192109009</v>
      </c>
      <c r="L131" s="302">
        <f t="shared" si="35"/>
        <v>0.19415207980051041</v>
      </c>
      <c r="M131" s="302">
        <f t="shared" si="35"/>
        <v>0.17475393674997086</v>
      </c>
      <c r="N131" s="302">
        <f t="shared" si="35"/>
        <v>0.17394077850249995</v>
      </c>
      <c r="O131" s="302">
        <f t="shared" si="35"/>
        <v>0.17427369788427088</v>
      </c>
      <c r="P131" s="302">
        <f t="shared" si="35"/>
        <v>0.17540620505305277</v>
      </c>
      <c r="Q131" s="302">
        <f t="shared" si="35"/>
        <v>0.17186686799793696</v>
      </c>
      <c r="R131" s="302">
        <f t="shared" si="35"/>
        <v>0.16985537384549057</v>
      </c>
      <c r="S131" s="302">
        <f t="shared" si="35"/>
        <v>0.16794679980532426</v>
      </c>
      <c r="T131" s="302">
        <f t="shared" si="35"/>
        <v>0.20486437661542267</v>
      </c>
      <c r="U131" s="302">
        <f t="shared" si="35"/>
        <v>0.24625039961375284</v>
      </c>
      <c r="V131" s="302">
        <f t="shared" si="35"/>
        <v>0.17800843996483195</v>
      </c>
      <c r="W131" s="302">
        <f t="shared" si="35"/>
        <v>0.19977031852113988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0.36713237277125271</v>
      </c>
      <c r="C132" s="237">
        <f t="shared" si="36"/>
        <v>0.35647134137139286</v>
      </c>
      <c r="D132" s="237">
        <f t="shared" si="36"/>
        <v>0.41579834259101572</v>
      </c>
      <c r="E132" s="237">
        <f t="shared" si="36"/>
        <v>0.45477356060524066</v>
      </c>
      <c r="F132" s="237">
        <f t="shared" si="36"/>
        <v>0.47305916537282477</v>
      </c>
      <c r="G132" s="237">
        <f t="shared" si="36"/>
        <v>0.54263782881767342</v>
      </c>
      <c r="H132" s="237">
        <f t="shared" si="36"/>
        <v>0.52279384263001993</v>
      </c>
      <c r="I132" s="237">
        <f t="shared" si="36"/>
        <v>0.58307064527172392</v>
      </c>
      <c r="J132" s="237">
        <f t="shared" si="36"/>
        <v>0.58035701968155906</v>
      </c>
      <c r="K132" s="237">
        <f t="shared" si="36"/>
        <v>0.56555903294973575</v>
      </c>
      <c r="L132" s="237">
        <f t="shared" si="36"/>
        <v>0.56993176506749255</v>
      </c>
      <c r="M132" s="237">
        <f t="shared" si="36"/>
        <v>0.58932990814132236</v>
      </c>
      <c r="N132" s="237">
        <f t="shared" si="36"/>
        <v>0.59014306638868486</v>
      </c>
      <c r="O132" s="237">
        <f t="shared" si="36"/>
        <v>0.58981014700716283</v>
      </c>
      <c r="P132" s="237">
        <f t="shared" si="36"/>
        <v>0.5886776398383432</v>
      </c>
      <c r="Q132" s="237">
        <f t="shared" si="36"/>
        <v>0.59221697690239794</v>
      </c>
      <c r="R132" s="237">
        <f t="shared" si="36"/>
        <v>0.59422847104946641</v>
      </c>
      <c r="S132" s="237">
        <f t="shared" si="36"/>
        <v>0.59613704508977028</v>
      </c>
      <c r="T132" s="237">
        <f t="shared" si="36"/>
        <v>0.55921946825574131</v>
      </c>
      <c r="U132" s="237">
        <f t="shared" si="36"/>
        <v>0.51783344525451702</v>
      </c>
      <c r="V132" s="237">
        <f t="shared" si="36"/>
        <v>0.58607540492328913</v>
      </c>
      <c r="W132" s="237">
        <f t="shared" si="36"/>
        <v>0.56431352634809706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0</v>
      </c>
      <c r="C136" s="322">
        <f t="shared" si="37"/>
        <v>0</v>
      </c>
      <c r="D136" s="322">
        <f t="shared" si="37"/>
        <v>0</v>
      </c>
      <c r="E136" s="322">
        <f t="shared" si="37"/>
        <v>0</v>
      </c>
      <c r="F136" s="322">
        <f t="shared" si="37"/>
        <v>0</v>
      </c>
      <c r="G136" s="322">
        <f t="shared" si="37"/>
        <v>0</v>
      </c>
      <c r="H136" s="322">
        <f t="shared" si="37"/>
        <v>0</v>
      </c>
      <c r="I136" s="322">
        <f t="shared" si="37"/>
        <v>0</v>
      </c>
      <c r="J136" s="322">
        <f t="shared" si="37"/>
        <v>0</v>
      </c>
      <c r="K136" s="322">
        <f t="shared" si="37"/>
        <v>0</v>
      </c>
      <c r="L136" s="322">
        <f t="shared" si="37"/>
        <v>0</v>
      </c>
      <c r="M136" s="322">
        <f t="shared" si="37"/>
        <v>0</v>
      </c>
      <c r="N136" s="322">
        <f t="shared" si="37"/>
        <v>0</v>
      </c>
      <c r="O136" s="322">
        <f t="shared" si="37"/>
        <v>0</v>
      </c>
      <c r="P136" s="322">
        <f t="shared" si="37"/>
        <v>0</v>
      </c>
      <c r="Q136" s="322">
        <f t="shared" si="37"/>
        <v>0</v>
      </c>
      <c r="R136" s="322">
        <f t="shared" si="37"/>
        <v>0</v>
      </c>
      <c r="S136" s="322">
        <f t="shared" si="37"/>
        <v>0</v>
      </c>
      <c r="T136" s="322">
        <f t="shared" si="37"/>
        <v>0</v>
      </c>
      <c r="U136" s="322">
        <f t="shared" si="37"/>
        <v>0</v>
      </c>
      <c r="V136" s="322">
        <f t="shared" si="37"/>
        <v>0</v>
      </c>
      <c r="W136" s="322">
        <f t="shared" si="37"/>
        <v>0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</v>
      </c>
      <c r="C137" s="275">
        <f>IF(C$6=0,0,C$6/PPA!C$10*1000)</f>
        <v>0</v>
      </c>
      <c r="D137" s="275">
        <f>IF(D$6=0,0,D$6/PPA!D$10*1000)</f>
        <v>0</v>
      </c>
      <c r="E137" s="275">
        <f>IF(E$6=0,0,E$6/PPA!E$10*1000)</f>
        <v>0</v>
      </c>
      <c r="F137" s="275">
        <f>IF(F$6=0,0,F$6/PPA!F$10*1000)</f>
        <v>0</v>
      </c>
      <c r="G137" s="275">
        <f>IF(G$6=0,0,G$6/PPA!G$10*1000)</f>
        <v>0</v>
      </c>
      <c r="H137" s="275">
        <f>IF(H$6=0,0,H$6/PPA!H$10*1000)</f>
        <v>0</v>
      </c>
      <c r="I137" s="275">
        <f>IF(I$6=0,0,I$6/PPA!I$10*1000)</f>
        <v>0</v>
      </c>
      <c r="J137" s="275">
        <f>IF(J$6=0,0,J$6/PPA!J$10*1000)</f>
        <v>0</v>
      </c>
      <c r="K137" s="275">
        <f>IF(K$6=0,0,K$6/PPA!K$10*1000)</f>
        <v>0</v>
      </c>
      <c r="L137" s="275">
        <f>IF(L$6=0,0,L$6/PPA!L$10*1000)</f>
        <v>0</v>
      </c>
      <c r="M137" s="275">
        <f>IF(M$6=0,0,M$6/PPA!M$10*1000)</f>
        <v>0</v>
      </c>
      <c r="N137" s="275">
        <f>IF(N$6=0,0,N$6/PPA!N$10*1000)</f>
        <v>0</v>
      </c>
      <c r="O137" s="275">
        <f>IF(O$6=0,0,O$6/PPA!O$10*1000)</f>
        <v>0</v>
      </c>
      <c r="P137" s="275">
        <f>IF(P$6=0,0,P$6/PPA!P$10*1000)</f>
        <v>0</v>
      </c>
      <c r="Q137" s="275">
        <f>IF(Q$6=0,0,Q$6/PPA!Q$10*1000)</f>
        <v>0</v>
      </c>
      <c r="R137" s="275">
        <f>IF(R$6=0,0,R$6/PPA!R$10*1000)</f>
        <v>0</v>
      </c>
      <c r="S137" s="275">
        <f>IF(S$6=0,0,S$6/PPA!S$10*1000)</f>
        <v>0</v>
      </c>
      <c r="T137" s="275">
        <f>IF(T$6=0,0,T$6/PPA!T$10*1000)</f>
        <v>0</v>
      </c>
      <c r="U137" s="275">
        <f>IF(U$6=0,0,U$6/PPA!U$10*1000)</f>
        <v>0</v>
      </c>
      <c r="V137" s="275">
        <f>IF(V$6=0,0,V$6/PPA!V$10*1000)</f>
        <v>0</v>
      </c>
      <c r="W137" s="275">
        <f>IF(W$6=0,0,W$6/PPA!W$10*1000)</f>
        <v>0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0</v>
      </c>
      <c r="C138" s="276">
        <f>IF(C$7=0,0,C$7/PPA!C$10*1000)</f>
        <v>0</v>
      </c>
      <c r="D138" s="276">
        <f>IF(D$7=0,0,D$7/PPA!D$10*1000)</f>
        <v>0</v>
      </c>
      <c r="E138" s="276">
        <f>IF(E$7=0,0,E$7/PPA!E$10*1000)</f>
        <v>0</v>
      </c>
      <c r="F138" s="276">
        <f>IF(F$7=0,0,F$7/PPA!F$10*1000)</f>
        <v>0</v>
      </c>
      <c r="G138" s="276">
        <f>IF(G$7=0,0,G$7/PPA!G$10*1000)</f>
        <v>0</v>
      </c>
      <c r="H138" s="276">
        <f>IF(H$7=0,0,H$7/PPA!H$10*1000)</f>
        <v>0</v>
      </c>
      <c r="I138" s="276">
        <f>IF(I$7=0,0,I$7/PPA!I$10*1000)</f>
        <v>0</v>
      </c>
      <c r="J138" s="276">
        <f>IF(J$7=0,0,J$7/PPA!J$10*1000)</f>
        <v>0</v>
      </c>
      <c r="K138" s="276">
        <f>IF(K$7=0,0,K$7/PPA!K$10*1000)</f>
        <v>0</v>
      </c>
      <c r="L138" s="276">
        <f>IF(L$7=0,0,L$7/PPA!L$10*1000)</f>
        <v>0</v>
      </c>
      <c r="M138" s="276">
        <f>IF(M$7=0,0,M$7/PPA!M$10*1000)</f>
        <v>0</v>
      </c>
      <c r="N138" s="276">
        <f>IF(N$7=0,0,N$7/PPA!N$10*1000)</f>
        <v>0</v>
      </c>
      <c r="O138" s="276">
        <f>IF(O$7=0,0,O$7/PPA!O$10*1000)</f>
        <v>0</v>
      </c>
      <c r="P138" s="276">
        <f>IF(P$7=0,0,P$7/PPA!P$10*1000)</f>
        <v>0</v>
      </c>
      <c r="Q138" s="276">
        <f>IF(Q$7=0,0,Q$7/PPA!Q$10*1000)</f>
        <v>0</v>
      </c>
      <c r="R138" s="276">
        <f>IF(R$7=0,0,R$7/PPA!R$10*1000)</f>
        <v>0</v>
      </c>
      <c r="S138" s="276">
        <f>IF(S$7=0,0,S$7/PPA!S$10*1000)</f>
        <v>0</v>
      </c>
      <c r="T138" s="276">
        <f>IF(T$7=0,0,T$7/PPA!T$10*1000)</f>
        <v>0</v>
      </c>
      <c r="U138" s="276">
        <f>IF(U$7=0,0,U$7/PPA!U$10*1000)</f>
        <v>0</v>
      </c>
      <c r="V138" s="276">
        <f>IF(V$7=0,0,V$7/PPA!V$10*1000)</f>
        <v>0</v>
      </c>
      <c r="W138" s="276">
        <f>IF(W$7=0,0,W$7/PPA!W$10*1000)</f>
        <v>0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0</v>
      </c>
      <c r="C139" s="276">
        <f>IF(C$8=0,0,C$8/PPA!C$10*1000)</f>
        <v>0</v>
      </c>
      <c r="D139" s="276">
        <f>IF(D$8=0,0,D$8/PPA!D$10*1000)</f>
        <v>0</v>
      </c>
      <c r="E139" s="276">
        <f>IF(E$8=0,0,E$8/PPA!E$10*1000)</f>
        <v>0</v>
      </c>
      <c r="F139" s="276">
        <f>IF(F$8=0,0,F$8/PPA!F$10*1000)</f>
        <v>0</v>
      </c>
      <c r="G139" s="276">
        <f>IF(G$8=0,0,G$8/PPA!G$10*1000)</f>
        <v>0</v>
      </c>
      <c r="H139" s="276">
        <f>IF(H$8=0,0,H$8/PPA!H$10*1000)</f>
        <v>0</v>
      </c>
      <c r="I139" s="276">
        <f>IF(I$8=0,0,I$8/PPA!I$10*1000)</f>
        <v>0</v>
      </c>
      <c r="J139" s="276">
        <f>IF(J$8=0,0,J$8/PPA!J$10*1000)</f>
        <v>0</v>
      </c>
      <c r="K139" s="276">
        <f>IF(K$8=0,0,K$8/PPA!K$10*1000)</f>
        <v>0</v>
      </c>
      <c r="L139" s="276">
        <f>IF(L$8=0,0,L$8/PPA!L$10*1000)</f>
        <v>0</v>
      </c>
      <c r="M139" s="276">
        <f>IF(M$8=0,0,M$8/PPA!M$10*1000)</f>
        <v>0</v>
      </c>
      <c r="N139" s="276">
        <f>IF(N$8=0,0,N$8/PPA!N$10*1000)</f>
        <v>0</v>
      </c>
      <c r="O139" s="276">
        <f>IF(O$8=0,0,O$8/PPA!O$10*1000)</f>
        <v>0</v>
      </c>
      <c r="P139" s="276">
        <f>IF(P$8=0,0,P$8/PPA!P$10*1000)</f>
        <v>0</v>
      </c>
      <c r="Q139" s="276">
        <f>IF(Q$8=0,0,Q$8/PPA!Q$10*1000)</f>
        <v>0</v>
      </c>
      <c r="R139" s="276">
        <f>IF(R$8=0,0,R$8/PPA!R$10*1000)</f>
        <v>0</v>
      </c>
      <c r="S139" s="276">
        <f>IF(S$8=0,0,S$8/PPA!S$10*1000)</f>
        <v>0</v>
      </c>
      <c r="T139" s="276">
        <f>IF(T$8=0,0,T$8/PPA!T$10*1000)</f>
        <v>0</v>
      </c>
      <c r="U139" s="276">
        <f>IF(U$8=0,0,U$8/PPA!U$10*1000)</f>
        <v>0</v>
      </c>
      <c r="V139" s="276">
        <f>IF(V$8=0,0,V$8/PPA!V$10*1000)</f>
        <v>0</v>
      </c>
      <c r="W139" s="276">
        <f>IF(W$8=0,0,W$8/PPA!W$10*1000)</f>
        <v>0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0</v>
      </c>
      <c r="C140" s="276">
        <f>IF(C$9=0,0,C$9/PPA!C$10*1000)</f>
        <v>0</v>
      </c>
      <c r="D140" s="276">
        <f>IF(D$9=0,0,D$9/PPA!D$10*1000)</f>
        <v>0</v>
      </c>
      <c r="E140" s="276">
        <f>IF(E$9=0,0,E$9/PPA!E$10*1000)</f>
        <v>0</v>
      </c>
      <c r="F140" s="276">
        <f>IF(F$9=0,0,F$9/PPA!F$10*1000)</f>
        <v>0</v>
      </c>
      <c r="G140" s="276">
        <f>IF(G$9=0,0,G$9/PPA!G$10*1000)</f>
        <v>0</v>
      </c>
      <c r="H140" s="276">
        <f>IF(H$9=0,0,H$9/PPA!H$10*1000)</f>
        <v>0</v>
      </c>
      <c r="I140" s="276">
        <f>IF(I$9=0,0,I$9/PPA!I$10*1000)</f>
        <v>0</v>
      </c>
      <c r="J140" s="276">
        <f>IF(J$9=0,0,J$9/PPA!J$10*1000)</f>
        <v>0</v>
      </c>
      <c r="K140" s="276">
        <f>IF(K$9=0,0,K$9/PPA!K$10*1000)</f>
        <v>0</v>
      </c>
      <c r="L140" s="276">
        <f>IF(L$9=0,0,L$9/PPA!L$10*1000)</f>
        <v>0</v>
      </c>
      <c r="M140" s="276">
        <f>IF(M$9=0,0,M$9/PPA!M$10*1000)</f>
        <v>0</v>
      </c>
      <c r="N140" s="276">
        <f>IF(N$9=0,0,N$9/PPA!N$10*1000)</f>
        <v>0</v>
      </c>
      <c r="O140" s="276">
        <f>IF(O$9=0,0,O$9/PPA!O$10*1000)</f>
        <v>0</v>
      </c>
      <c r="P140" s="276">
        <f>IF(P$9=0,0,P$9/PPA!P$10*1000)</f>
        <v>0</v>
      </c>
      <c r="Q140" s="276">
        <f>IF(Q$9=0,0,Q$9/PPA!Q$10*1000)</f>
        <v>0</v>
      </c>
      <c r="R140" s="276">
        <f>IF(R$9=0,0,R$9/PPA!R$10*1000)</f>
        <v>0</v>
      </c>
      <c r="S140" s="276">
        <f>IF(S$9=0,0,S$9/PPA!S$10*1000)</f>
        <v>0</v>
      </c>
      <c r="T140" s="276">
        <f>IF(T$9=0,0,T$9/PPA!T$10*1000)</f>
        <v>0</v>
      </c>
      <c r="U140" s="276">
        <f>IF(U$9=0,0,U$9/PPA!U$10*1000)</f>
        <v>0</v>
      </c>
      <c r="V140" s="276">
        <f>IF(V$9=0,0,V$9/PPA!V$10*1000)</f>
        <v>0</v>
      </c>
      <c r="W140" s="276">
        <f>IF(W$9=0,0,W$9/PPA!W$10*1000)</f>
        <v>0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0</v>
      </c>
      <c r="C141" s="277">
        <f>IF(C$10=0,0,C$10/PPA!C$10*1000)</f>
        <v>0</v>
      </c>
      <c r="D141" s="277">
        <f>IF(D$10=0,0,D$10/PPA!D$10*1000)</f>
        <v>0</v>
      </c>
      <c r="E141" s="277">
        <f>IF(E$10=0,0,E$10/PPA!E$10*1000)</f>
        <v>0</v>
      </c>
      <c r="F141" s="277">
        <f>IF(F$10=0,0,F$10/PPA!F$10*1000)</f>
        <v>0</v>
      </c>
      <c r="G141" s="277">
        <f>IF(G$10=0,0,G$10/PPA!G$10*1000)</f>
        <v>0</v>
      </c>
      <c r="H141" s="277">
        <f>IF(H$10=0,0,H$10/PPA!H$10*1000)</f>
        <v>0</v>
      </c>
      <c r="I141" s="277">
        <f>IF(I$10=0,0,I$10/PPA!I$10*1000)</f>
        <v>0</v>
      </c>
      <c r="J141" s="277">
        <f>IF(J$10=0,0,J$10/PPA!J$10*1000)</f>
        <v>0</v>
      </c>
      <c r="K141" s="277">
        <f>IF(K$10=0,0,K$10/PPA!K$10*1000)</f>
        <v>0</v>
      </c>
      <c r="L141" s="277">
        <f>IF(L$10=0,0,L$10/PPA!L$10*1000)</f>
        <v>0</v>
      </c>
      <c r="M141" s="277">
        <f>IF(M$10=0,0,M$10/PPA!M$10*1000)</f>
        <v>0</v>
      </c>
      <c r="N141" s="277">
        <f>IF(N$10=0,0,N$10/PPA!N$10*1000)</f>
        <v>0</v>
      </c>
      <c r="O141" s="277">
        <f>IF(O$10=0,0,O$10/PPA!O$10*1000)</f>
        <v>0</v>
      </c>
      <c r="P141" s="277">
        <f>IF(P$10=0,0,P$10/PPA!P$10*1000)</f>
        <v>0</v>
      </c>
      <c r="Q141" s="277">
        <f>IF(Q$10=0,0,Q$10/PPA!Q$10*1000)</f>
        <v>0</v>
      </c>
      <c r="R141" s="277">
        <f>IF(R$10=0,0,R$10/PPA!R$10*1000)</f>
        <v>0</v>
      </c>
      <c r="S141" s="277">
        <f>IF(S$10=0,0,S$10/PPA!S$10*1000)</f>
        <v>0</v>
      </c>
      <c r="T141" s="277">
        <f>IF(T$10=0,0,T$10/PPA!T$10*1000)</f>
        <v>0</v>
      </c>
      <c r="U141" s="277">
        <f>IF(U$10=0,0,U$10/PPA!U$10*1000)</f>
        <v>0</v>
      </c>
      <c r="V141" s="277">
        <f>IF(V$10=0,0,V$10/PPA!V$10*1000)</f>
        <v>0</v>
      </c>
      <c r="W141" s="277">
        <f>IF(W$10=0,0,W$10/PPA!W$10*1000)</f>
        <v>0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0</v>
      </c>
      <c r="C142" s="278">
        <f>IF(C$16=0,0,C$16/PPA!C$10*1000)</f>
        <v>0</v>
      </c>
      <c r="D142" s="278">
        <f>IF(D$16=0,0,D$16/PPA!D$10*1000)</f>
        <v>0</v>
      </c>
      <c r="E142" s="278">
        <f>IF(E$16=0,0,E$16/PPA!E$10*1000)</f>
        <v>0</v>
      </c>
      <c r="F142" s="278">
        <f>IF(F$16=0,0,F$16/PPA!F$10*1000)</f>
        <v>0</v>
      </c>
      <c r="G142" s="278">
        <f>IF(G$16=0,0,G$16/PPA!G$10*1000)</f>
        <v>0</v>
      </c>
      <c r="H142" s="278">
        <f>IF(H$16=0,0,H$16/PPA!H$10*1000)</f>
        <v>0</v>
      </c>
      <c r="I142" s="278">
        <f>IF(I$16=0,0,I$16/PPA!I$10*1000)</f>
        <v>0</v>
      </c>
      <c r="J142" s="278">
        <f>IF(J$16=0,0,J$16/PPA!J$10*1000)</f>
        <v>0</v>
      </c>
      <c r="K142" s="278">
        <f>IF(K$16=0,0,K$16/PPA!K$10*1000)</f>
        <v>0</v>
      </c>
      <c r="L142" s="278">
        <f>IF(L$16=0,0,L$16/PPA!L$10*1000)</f>
        <v>0</v>
      </c>
      <c r="M142" s="278">
        <f>IF(M$16=0,0,M$16/PPA!M$10*1000)</f>
        <v>0</v>
      </c>
      <c r="N142" s="278">
        <f>IF(N$16=0,0,N$16/PPA!N$10*1000)</f>
        <v>0</v>
      </c>
      <c r="O142" s="278">
        <f>IF(O$16=0,0,O$16/PPA!O$10*1000)</f>
        <v>0</v>
      </c>
      <c r="P142" s="278">
        <f>IF(P$16=0,0,P$16/PPA!P$10*1000)</f>
        <v>0</v>
      </c>
      <c r="Q142" s="278">
        <f>IF(Q$16=0,0,Q$16/PPA!Q$10*1000)</f>
        <v>0</v>
      </c>
      <c r="R142" s="278">
        <f>IF(R$16=0,0,R$16/PPA!R$10*1000)</f>
        <v>0</v>
      </c>
      <c r="S142" s="278">
        <f>IF(S$16=0,0,S$16/PPA!S$10*1000)</f>
        <v>0</v>
      </c>
      <c r="T142" s="278">
        <f>IF(T$16=0,0,T$16/PPA!T$10*1000)</f>
        <v>0</v>
      </c>
      <c r="U142" s="278">
        <f>IF(U$16=0,0,U$16/PPA!U$10*1000)</f>
        <v>0</v>
      </c>
      <c r="V142" s="278">
        <f>IF(V$16=0,0,V$16/PPA!V$10*1000)</f>
        <v>0</v>
      </c>
      <c r="W142" s="278">
        <f>IF(W$16=0,0,W$16/PPA!W$10*1000)</f>
        <v>0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0</v>
      </c>
      <c r="C143" s="278">
        <f>IF(C$17=0,0,C$17/PPA!C$10*1000)</f>
        <v>0</v>
      </c>
      <c r="D143" s="278">
        <f>IF(D$17=0,0,D$17/PPA!D$10*1000)</f>
        <v>0</v>
      </c>
      <c r="E143" s="278">
        <f>IF(E$17=0,0,E$17/PPA!E$10*1000)</f>
        <v>0</v>
      </c>
      <c r="F143" s="278">
        <f>IF(F$17=0,0,F$17/PPA!F$10*1000)</f>
        <v>0</v>
      </c>
      <c r="G143" s="278">
        <f>IF(G$17=0,0,G$17/PPA!G$10*1000)</f>
        <v>0</v>
      </c>
      <c r="H143" s="278">
        <f>IF(H$17=0,0,H$17/PPA!H$10*1000)</f>
        <v>0</v>
      </c>
      <c r="I143" s="278">
        <f>IF(I$17=0,0,I$17/PPA!I$10*1000)</f>
        <v>0</v>
      </c>
      <c r="J143" s="278">
        <f>IF(J$17=0,0,J$17/PPA!J$10*1000)</f>
        <v>0</v>
      </c>
      <c r="K143" s="278">
        <f>IF(K$17=0,0,K$17/PPA!K$10*1000)</f>
        <v>0</v>
      </c>
      <c r="L143" s="278">
        <f>IF(L$17=0,0,L$17/PPA!L$10*1000)</f>
        <v>0</v>
      </c>
      <c r="M143" s="278">
        <f>IF(M$17=0,0,M$17/PPA!M$10*1000)</f>
        <v>0</v>
      </c>
      <c r="N143" s="278">
        <f>IF(N$17=0,0,N$17/PPA!N$10*1000)</f>
        <v>0</v>
      </c>
      <c r="O143" s="278">
        <f>IF(O$17=0,0,O$17/PPA!O$10*1000)</f>
        <v>0</v>
      </c>
      <c r="P143" s="278">
        <f>IF(P$17=0,0,P$17/PPA!P$10*1000)</f>
        <v>0</v>
      </c>
      <c r="Q143" s="278">
        <f>IF(Q$17=0,0,Q$17/PPA!Q$10*1000)</f>
        <v>0</v>
      </c>
      <c r="R143" s="278">
        <f>IF(R$17=0,0,R$17/PPA!R$10*1000)</f>
        <v>0</v>
      </c>
      <c r="S143" s="278">
        <f>IF(S$17=0,0,S$17/PPA!S$10*1000)</f>
        <v>0</v>
      </c>
      <c r="T143" s="278">
        <f>IF(T$17=0,0,T$17/PPA!T$10*1000)</f>
        <v>0</v>
      </c>
      <c r="U143" s="278">
        <f>IF(U$17=0,0,U$17/PPA!U$10*1000)</f>
        <v>0</v>
      </c>
      <c r="V143" s="278">
        <f>IF(V$17=0,0,V$17/PPA!V$10*1000)</f>
        <v>0</v>
      </c>
      <c r="W143" s="278">
        <f>IF(W$17=0,0,W$17/PPA!W$10*1000)</f>
        <v>0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0</v>
      </c>
      <c r="C144" s="279">
        <f>IF(C$30=0,0,C$30/PPA!C$10*1000)</f>
        <v>0</v>
      </c>
      <c r="D144" s="279">
        <f>IF(D$30=0,0,D$30/PPA!D$10*1000)</f>
        <v>0</v>
      </c>
      <c r="E144" s="279">
        <f>IF(E$30=0,0,E$30/PPA!E$10*1000)</f>
        <v>0</v>
      </c>
      <c r="F144" s="279">
        <f>IF(F$30=0,0,F$30/PPA!F$10*1000)</f>
        <v>0</v>
      </c>
      <c r="G144" s="279">
        <f>IF(G$30=0,0,G$30/PPA!G$10*1000)</f>
        <v>0</v>
      </c>
      <c r="H144" s="279">
        <f>IF(H$30=0,0,H$30/PPA!H$10*1000)</f>
        <v>0</v>
      </c>
      <c r="I144" s="279">
        <f>IF(I$30=0,0,I$30/PPA!I$10*1000)</f>
        <v>0</v>
      </c>
      <c r="J144" s="279">
        <f>IF(J$30=0,0,J$30/PPA!J$10*1000)</f>
        <v>0</v>
      </c>
      <c r="K144" s="279">
        <f>IF(K$30=0,0,K$30/PPA!K$10*1000)</f>
        <v>0</v>
      </c>
      <c r="L144" s="279">
        <f>IF(L$30=0,0,L$30/PPA!L$10*1000)</f>
        <v>0</v>
      </c>
      <c r="M144" s="279">
        <f>IF(M$30=0,0,M$30/PPA!M$10*1000)</f>
        <v>0</v>
      </c>
      <c r="N144" s="279">
        <f>IF(N$30=0,0,N$30/PPA!N$10*1000)</f>
        <v>0</v>
      </c>
      <c r="O144" s="279">
        <f>IF(O$30=0,0,O$30/PPA!O$10*1000)</f>
        <v>0</v>
      </c>
      <c r="P144" s="279">
        <f>IF(P$30=0,0,P$30/PPA!P$10*1000)</f>
        <v>0</v>
      </c>
      <c r="Q144" s="279">
        <f>IF(Q$30=0,0,Q$30/PPA!Q$10*1000)</f>
        <v>0</v>
      </c>
      <c r="R144" s="279">
        <f>IF(R$30=0,0,R$30/PPA!R$10*1000)</f>
        <v>0</v>
      </c>
      <c r="S144" s="279">
        <f>IF(S$30=0,0,S$30/PPA!S$10*1000)</f>
        <v>0</v>
      </c>
      <c r="T144" s="279">
        <f>IF(T$30=0,0,T$30/PPA!T$10*1000)</f>
        <v>0</v>
      </c>
      <c r="U144" s="279">
        <f>IF(U$30=0,0,U$30/PPA!U$10*1000)</f>
        <v>0</v>
      </c>
      <c r="V144" s="279">
        <f>IF(V$30=0,0,V$30/PPA!V$10*1000)</f>
        <v>0</v>
      </c>
      <c r="W144" s="279">
        <f>IF(W$30=0,0,W$30/PPA!W$10*1000)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599.22033583296559</v>
      </c>
      <c r="C146" s="322">
        <f t="shared" si="38"/>
        <v>607.27920808188139</v>
      </c>
      <c r="D146" s="322">
        <f t="shared" si="38"/>
        <v>564.14417332891469</v>
      </c>
      <c r="E146" s="322">
        <f t="shared" si="38"/>
        <v>538.43081360851352</v>
      </c>
      <c r="F146" s="322">
        <f t="shared" si="38"/>
        <v>495.00035402543608</v>
      </c>
      <c r="G146" s="322">
        <f t="shared" si="38"/>
        <v>341.57739994961105</v>
      </c>
      <c r="H146" s="322">
        <f t="shared" si="38"/>
        <v>335.61028811983874</v>
      </c>
      <c r="I146" s="322">
        <f t="shared" si="38"/>
        <v>196.05338120990513</v>
      </c>
      <c r="J146" s="322">
        <f t="shared" si="38"/>
        <v>161.52403750018604</v>
      </c>
      <c r="K146" s="322">
        <f t="shared" si="38"/>
        <v>159.38211155743042</v>
      </c>
      <c r="L146" s="322">
        <f t="shared" si="38"/>
        <v>148.0310187416147</v>
      </c>
      <c r="M146" s="322">
        <f t="shared" si="38"/>
        <v>161.11369538669192</v>
      </c>
      <c r="N146" s="322">
        <f t="shared" si="38"/>
        <v>154.57338203518918</v>
      </c>
      <c r="O146" s="322">
        <f t="shared" si="38"/>
        <v>150.05005211050417</v>
      </c>
      <c r="P146" s="322">
        <f t="shared" si="38"/>
        <v>141.54469602878888</v>
      </c>
      <c r="Q146" s="322">
        <f t="shared" si="38"/>
        <v>143.01726059679626</v>
      </c>
      <c r="R146" s="322">
        <f t="shared" si="38"/>
        <v>150.52482405018949</v>
      </c>
      <c r="S146" s="322">
        <f t="shared" si="38"/>
        <v>155.88181905034872</v>
      </c>
      <c r="T146" s="322">
        <f t="shared" si="38"/>
        <v>153.53507850068476</v>
      </c>
      <c r="U146" s="322">
        <f t="shared" si="38"/>
        <v>148.5667335435177</v>
      </c>
      <c r="V146" s="322">
        <f t="shared" si="38"/>
        <v>190.90160913892626</v>
      </c>
      <c r="W146" s="322">
        <f t="shared" si="38"/>
        <v>140.23824163611772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3.1627581091214374</v>
      </c>
      <c r="C147" s="275">
        <f>IF(C$33=0,0,C$33/PPA!C$11*1000)</f>
        <v>3.2052938209990929</v>
      </c>
      <c r="D147" s="275">
        <f>IF(D$33=0,0,D$33/PPA!D$11*1000)</f>
        <v>2.9776218399229779</v>
      </c>
      <c r="E147" s="275">
        <f>IF(E$33=0,0,E$33/PPA!E$11*1000)</f>
        <v>2.8419035872178511</v>
      </c>
      <c r="F147" s="275">
        <f>IF(F$33=0,0,F$33/PPA!F$11*1000)</f>
        <v>2.6126723178153757</v>
      </c>
      <c r="G147" s="275">
        <f>IF(G$33=0,0,G$33/PPA!G$11*1000)</f>
        <v>1.802887230232479</v>
      </c>
      <c r="H147" s="275">
        <f>IF(H$33=0,0,H$33/PPA!H$11*1000)</f>
        <v>1.7713920852844607</v>
      </c>
      <c r="I147" s="275">
        <f>IF(I$33=0,0,I$33/PPA!I$11*1000)</f>
        <v>1.0347936880928259</v>
      </c>
      <c r="J147" s="275">
        <f>IF(J$33=0,0,J$33/PPA!J$11*1000)</f>
        <v>0.85254359525079326</v>
      </c>
      <c r="K147" s="275">
        <f>IF(K$33=0,0,K$33/PPA!K$11*1000)</f>
        <v>0.84123824845293571</v>
      </c>
      <c r="L147" s="275">
        <f>IF(L$33=0,0,L$33/PPA!L$11*1000)</f>
        <v>0.78132579436838001</v>
      </c>
      <c r="M147" s="275">
        <f>IF(M$33=0,0,M$33/PPA!M$11*1000)</f>
        <v>0.8503777594627091</v>
      </c>
      <c r="N147" s="275">
        <f>IF(N$33=0,0,N$33/PPA!N$11*1000)</f>
        <v>0.8158571868902893</v>
      </c>
      <c r="O147" s="275">
        <f>IF(O$33=0,0,O$33/PPA!O$11*1000)</f>
        <v>0.79198249914969532</v>
      </c>
      <c r="P147" s="275">
        <f>IF(P$33=0,0,P$33/PPA!P$11*1000)</f>
        <v>0.74709019107617236</v>
      </c>
      <c r="Q147" s="275">
        <f>IF(Q$33=0,0,Q$33/PPA!Q$11*1000)</f>
        <v>0.75486256669494278</v>
      </c>
      <c r="R147" s="275">
        <f>IF(R$33=0,0,R$33/PPA!R$11*1000)</f>
        <v>0.79448840343304616</v>
      </c>
      <c r="S147" s="275">
        <f>IF(S$33=0,0,S$33/PPA!S$11*1000)</f>
        <v>0.8227632772397302</v>
      </c>
      <c r="T147" s="275">
        <f>IF(T$33=0,0,T$33/PPA!T$11*1000)</f>
        <v>0.81037689394850521</v>
      </c>
      <c r="U147" s="275">
        <f>IF(U$33=0,0,U$33/PPA!U$11*1000)</f>
        <v>0.78415336252210666</v>
      </c>
      <c r="V147" s="275">
        <f>IF(V$33=0,0,V$33/PPA!V$11*1000)</f>
        <v>1.0076020059294812</v>
      </c>
      <c r="W147" s="275">
        <f>IF(W$33=0,0,W$33/PPA!W$11*1000)</f>
        <v>0.74019456517631232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4.4881914189774559</v>
      </c>
      <c r="C148" s="276">
        <f>IF(C$34=0,0,C$34/PPA!C$11*1000)</f>
        <v>4.5485527904332193</v>
      </c>
      <c r="D148" s="276">
        <f>IF(D$34=0,0,D$34/PPA!D$11*1000)</f>
        <v>4.225469141114468</v>
      </c>
      <c r="E148" s="276">
        <f>IF(E$34=0,0,E$34/PPA!E$11*1000)</f>
        <v>4.0328747421204305</v>
      </c>
      <c r="F148" s="276">
        <f>IF(F$34=0,0,F$34/PPA!F$11*1000)</f>
        <v>3.7075783454954938</v>
      </c>
      <c r="G148" s="276">
        <f>IF(G$34=0,0,G$34/PPA!G$11*1000)</f>
        <v>2.5584324557660176</v>
      </c>
      <c r="H148" s="276">
        <f>IF(H$34=0,0,H$34/PPA!H$11*1000)</f>
        <v>2.5137384784152133</v>
      </c>
      <c r="I148" s="276">
        <f>IF(I$34=0,0,I$34/PPA!I$11*1000)</f>
        <v>1.4684500018878719</v>
      </c>
      <c r="J148" s="276">
        <f>IF(J$34=0,0,J$34/PPA!J$11*1000)</f>
        <v>1.2098234251533408</v>
      </c>
      <c r="K148" s="276">
        <f>IF(K$34=0,0,K$34/PPA!K$11*1000)</f>
        <v>1.1937802885187776</v>
      </c>
      <c r="L148" s="276">
        <f>IF(L$34=0,0,L$34/PPA!L$11*1000)</f>
        <v>1.1087600141143967</v>
      </c>
      <c r="M148" s="276">
        <f>IF(M$34=0,0,M$34/PPA!M$11*1000)</f>
        <v>1.2067499414205956</v>
      </c>
      <c r="N148" s="276">
        <f>IF(N$34=0,0,N$34/PPA!N$11*1000)</f>
        <v>1.1577626549281856</v>
      </c>
      <c r="O148" s="276">
        <f>IF(O$34=0,0,O$34/PPA!O$11*1000)</f>
        <v>1.1238826789859644</v>
      </c>
      <c r="P148" s="276">
        <f>IF(P$34=0,0,P$34/PPA!P$11*1000)</f>
        <v>1.0601771204443255</v>
      </c>
      <c r="Q148" s="276">
        <f>IF(Q$34=0,0,Q$34/PPA!Q$11*1000)</f>
        <v>1.0712067054943577</v>
      </c>
      <c r="R148" s="276">
        <f>IF(R$34=0,0,R$34/PPA!R$11*1000)</f>
        <v>1.1274387454675829</v>
      </c>
      <c r="S148" s="276">
        <f>IF(S$34=0,0,S$34/PPA!S$11*1000)</f>
        <v>1.1675629160849437</v>
      </c>
      <c r="T148" s="276">
        <f>IF(T$34=0,0,T$34/PPA!T$11*1000)</f>
        <v>1.1499857074329412</v>
      </c>
      <c r="U148" s="276">
        <f>IF(U$34=0,0,U$34/PPA!U$11*1000)</f>
        <v>1.1127725457991722</v>
      </c>
      <c r="V148" s="276">
        <f>IF(V$34=0,0,V$34/PPA!V$11*1000)</f>
        <v>1.4298629616077072</v>
      </c>
      <c r="W148" s="276">
        <f>IF(W$34=0,0,W$34/PPA!W$11*1000)</f>
        <v>1.0503917091278627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15.970768354146919</v>
      </c>
      <c r="C149" s="276">
        <f>IF(C$35=0,0,C$35/PPA!C$11*1000)</f>
        <v>16.185558097067076</v>
      </c>
      <c r="D149" s="276">
        <f>IF(D$35=0,0,D$35/PPA!D$11*1000)</f>
        <v>15.035898102516798</v>
      </c>
      <c r="E149" s="276">
        <f>IF(E$35=0,0,E$35/PPA!E$11*1000)</f>
        <v>14.350570707692651</v>
      </c>
      <c r="F149" s="276">
        <f>IF(F$35=0,0,F$35/PPA!F$11*1000)</f>
        <v>13.193036879039864</v>
      </c>
      <c r="G149" s="276">
        <f>IF(G$35=0,0,G$35/PPA!G$11*1000)</f>
        <v>9.1039192152101833</v>
      </c>
      <c r="H149" s="276">
        <f>IF(H$35=0,0,H$35/PPA!H$11*1000)</f>
        <v>8.9448802856143903</v>
      </c>
      <c r="I149" s="276">
        <f>IF(I$35=0,0,I$35/PPA!I$11*1000)</f>
        <v>5.2253285634463742</v>
      </c>
      <c r="J149" s="276">
        <f>IF(J$35=0,0,J$35/PPA!J$11*1000)</f>
        <v>4.3050324437692309</v>
      </c>
      <c r="K149" s="276">
        <f>IF(K$35=0,0,K$35/PPA!K$11*1000)</f>
        <v>4.2479445892313983</v>
      </c>
      <c r="L149" s="276">
        <f>IF(L$35=0,0,L$35/PPA!L$11*1000)</f>
        <v>3.9454086719403021</v>
      </c>
      <c r="M149" s="276">
        <f>IF(M$35=0,0,M$35/PPA!M$11*1000)</f>
        <v>4.2940957674660849</v>
      </c>
      <c r="N149" s="276">
        <f>IF(N$35=0,0,N$35/PPA!N$11*1000)</f>
        <v>4.1197795380912794</v>
      </c>
      <c r="O149" s="276">
        <f>IF(O$35=0,0,O$35/PPA!O$11*1000)</f>
        <v>3.999221122215924</v>
      </c>
      <c r="P149" s="276">
        <f>IF(P$35=0,0,P$35/PPA!P$11*1000)</f>
        <v>3.7725314329040849</v>
      </c>
      <c r="Q149" s="276">
        <f>IF(Q$35=0,0,Q$35/PPA!Q$11*1000)</f>
        <v>3.8117790788782786</v>
      </c>
      <c r="R149" s="276">
        <f>IF(R$35=0,0,R$35/PPA!R$11*1000)</f>
        <v>4.0118750196833401</v>
      </c>
      <c r="S149" s="276">
        <f>IF(S$35=0,0,S$35/PPA!S$11*1000)</f>
        <v>4.1546527612080384</v>
      </c>
      <c r="T149" s="276">
        <f>IF(T$35=0,0,T$35/PPA!T$11*1000)</f>
        <v>4.0921060689019448</v>
      </c>
      <c r="U149" s="276">
        <f>IF(U$35=0,0,U$35/PPA!U$11*1000)</f>
        <v>3.9596868539670886</v>
      </c>
      <c r="V149" s="276">
        <f>IF(V$35=0,0,V$35/PPA!V$11*1000)</f>
        <v>5.0880205424067855</v>
      </c>
      <c r="W149" s="276">
        <f>IF(W$35=0,0,W$35/PPA!W$11*1000)</f>
        <v>3.7377110514193599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12.651032436485741</v>
      </c>
      <c r="C150" s="276">
        <f>IF(C$36=0,0,C$36/PPA!C$11*1000)</f>
        <v>12.821175283996377</v>
      </c>
      <c r="D150" s="276">
        <f>IF(D$36=0,0,D$36/PPA!D$11*1000)</f>
        <v>11.910487359691908</v>
      </c>
      <c r="E150" s="276">
        <f>IF(E$36=0,0,E$36/PPA!E$11*1000)</f>
        <v>11.36761434887141</v>
      </c>
      <c r="F150" s="276">
        <f>IF(F$36=0,0,F$36/PPA!F$11*1000)</f>
        <v>10.450689271261499</v>
      </c>
      <c r="G150" s="276">
        <f>IF(G$36=0,0,G$36/PPA!G$11*1000)</f>
        <v>7.2115489209299142</v>
      </c>
      <c r="H150" s="276">
        <f>IF(H$36=0,0,H$36/PPA!H$11*1000)</f>
        <v>7.0855683411378427</v>
      </c>
      <c r="I150" s="276">
        <f>IF(I$36=0,0,I$36/PPA!I$11*1000)</f>
        <v>4.1391747523713027</v>
      </c>
      <c r="J150" s="276">
        <f>IF(J$36=0,0,J$36/PPA!J$11*1000)</f>
        <v>3.410174381003173</v>
      </c>
      <c r="K150" s="276">
        <f>IF(K$36=0,0,K$36/PPA!K$11*1000)</f>
        <v>3.364952993811742</v>
      </c>
      <c r="L150" s="276">
        <f>IF(L$36=0,0,L$36/PPA!L$11*1000)</f>
        <v>3.12530317747352</v>
      </c>
      <c r="M150" s="276">
        <f>IF(M$36=0,0,M$36/PPA!M$11*1000)</f>
        <v>3.401511037850836</v>
      </c>
      <c r="N150" s="276">
        <f>IF(N$36=0,0,N$36/PPA!N$11*1000)</f>
        <v>3.2634287475611545</v>
      </c>
      <c r="O150" s="276">
        <f>IF(O$36=0,0,O$36/PPA!O$11*1000)</f>
        <v>3.1679299965987817</v>
      </c>
      <c r="P150" s="276">
        <f>IF(P$36=0,0,P$36/PPA!P$11*1000)</f>
        <v>2.9883607643046886</v>
      </c>
      <c r="Q150" s="276">
        <f>IF(Q$36=0,0,Q$36/PPA!Q$11*1000)</f>
        <v>3.0194502667797702</v>
      </c>
      <c r="R150" s="276">
        <f>IF(R$36=0,0,R$36/PPA!R$11*1000)</f>
        <v>3.1779536137321851</v>
      </c>
      <c r="S150" s="276">
        <f>IF(S$36=0,0,S$36/PPA!S$11*1000)</f>
        <v>3.2910531089589199</v>
      </c>
      <c r="T150" s="276">
        <f>IF(T$36=0,0,T$36/PPA!T$11*1000)</f>
        <v>3.2415075757940199</v>
      </c>
      <c r="U150" s="276">
        <f>IF(U$36=0,0,U$36/PPA!U$11*1000)</f>
        <v>3.1366134500884257</v>
      </c>
      <c r="V150" s="276">
        <f>IF(V$36=0,0,V$36/PPA!V$11*1000)</f>
        <v>4.0304080237179241</v>
      </c>
      <c r="W150" s="276">
        <f>IF(W$36=0,0,W$36/PPA!W$11*1000)</f>
        <v>2.960778260705248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6.4564082826585061</v>
      </c>
      <c r="C151" s="277">
        <f>IF(C$37=0,0,C$37/PPA!C$11*1000)</f>
        <v>6.486472966137006</v>
      </c>
      <c r="D151" s="277">
        <f>IF(D$37=0,0,D$37/PPA!D$11*1000)</f>
        <v>5.7931756656890521</v>
      </c>
      <c r="E151" s="277">
        <f>IF(E$37=0,0,E$37/PPA!E$11*1000)</f>
        <v>5.3925675891811125</v>
      </c>
      <c r="F151" s="277">
        <f>IF(F$37=0,0,F$37/PPA!F$11*1000)</f>
        <v>4.8638754232593602</v>
      </c>
      <c r="G151" s="277">
        <f>IF(G$37=0,0,G$37/PPA!G$11*1000)</f>
        <v>3.488903488388353</v>
      </c>
      <c r="H151" s="277">
        <f>IF(H$37=0,0,H$37/PPA!H$11*1000)</f>
        <v>2.4949992738457687</v>
      </c>
      <c r="I151" s="277">
        <f>IF(I$37=0,0,I$37/PPA!I$11*1000)</f>
        <v>7.1266113050526458</v>
      </c>
      <c r="J151" s="277">
        <f>IF(J$37=0,0,J$37/PPA!J$11*1000)</f>
        <v>2.5171429593146288</v>
      </c>
      <c r="K151" s="277">
        <f>IF(K$37=0,0,K$37/PPA!K$11*1000)</f>
        <v>1.8871025117183409</v>
      </c>
      <c r="L151" s="277">
        <f>IF(L$37=0,0,L$37/PPA!L$11*1000)</f>
        <v>1.828203102656629</v>
      </c>
      <c r="M151" s="277">
        <f>IF(M$37=0,0,M$37/PPA!M$11*1000)</f>
        <v>3.6891215233581507</v>
      </c>
      <c r="N151" s="277">
        <f>IF(N$37=0,0,N$37/PPA!N$11*1000)</f>
        <v>2.9027892239664865</v>
      </c>
      <c r="O151" s="277">
        <f>IF(O$37=0,0,O$37/PPA!O$11*1000)</f>
        <v>4.3186777633863604</v>
      </c>
      <c r="P151" s="277">
        <f>IF(P$37=0,0,P$37/PPA!P$11*1000)</f>
        <v>4.4461825560609443</v>
      </c>
      <c r="Q151" s="277">
        <f>IF(Q$37=0,0,Q$37/PPA!Q$11*1000)</f>
        <v>5.3520136903204412</v>
      </c>
      <c r="R151" s="277">
        <f>IF(R$37=0,0,R$37/PPA!R$11*1000)</f>
        <v>4.0196957080197242</v>
      </c>
      <c r="S151" s="277">
        <f>IF(S$37=0,0,S$37/PPA!S$11*1000)</f>
        <v>3.794195207689282</v>
      </c>
      <c r="T151" s="277">
        <f>IF(T$37=0,0,T$37/PPA!T$11*1000)</f>
        <v>1.812344726888145</v>
      </c>
      <c r="U151" s="277">
        <f>IF(U$37=0,0,U$37/PPA!U$11*1000)</f>
        <v>1.6544451623476664</v>
      </c>
      <c r="V151" s="277">
        <f>IF(V$37=0,0,V$37/PPA!V$11*1000)</f>
        <v>2.8728601217601129</v>
      </c>
      <c r="W151" s="277">
        <f>IF(W$37=0,0,W$37/PPA!W$11*1000)</f>
        <v>1.7191760106750849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22.229430085016478</v>
      </c>
      <c r="C152" s="278">
        <f>IF(C$43=0,0,C$43/PPA!C$11*1000)</f>
        <v>22.122115749677988</v>
      </c>
      <c r="D152" s="278">
        <f>IF(D$43=0,0,D$43/PPA!D$11*1000)</f>
        <v>22.329292351700417</v>
      </c>
      <c r="E152" s="278">
        <f>IF(E$43=0,0,E$43/PPA!E$11*1000)</f>
        <v>22.744260534379396</v>
      </c>
      <c r="F152" s="278">
        <f>IF(F$43=0,0,F$43/PPA!F$11*1000)</f>
        <v>21.576517888827301</v>
      </c>
      <c r="G152" s="278">
        <f>IF(G$43=0,0,G$43/PPA!G$11*1000)</f>
        <v>18.21425249415887</v>
      </c>
      <c r="H152" s="278">
        <f>IF(H$43=0,0,H$43/PPA!H$11*1000)</f>
        <v>14.701017192560082</v>
      </c>
      <c r="I152" s="278">
        <f>IF(I$43=0,0,I$43/PPA!I$11*1000)</f>
        <v>29.728766618089011</v>
      </c>
      <c r="J152" s="278">
        <f>IF(J$43=0,0,J$43/PPA!J$11*1000)</f>
        <v>12.793896184503321</v>
      </c>
      <c r="K152" s="278">
        <f>IF(K$43=0,0,K$43/PPA!K$11*1000)</f>
        <v>9.983781575821121</v>
      </c>
      <c r="L152" s="278">
        <f>IF(L$43=0,0,L$43/PPA!L$11*1000)</f>
        <v>9.6725506862366988</v>
      </c>
      <c r="M152" s="278">
        <f>IF(M$43=0,0,M$43/PPA!M$11*1000)</f>
        <v>17.580603728866432</v>
      </c>
      <c r="N152" s="278">
        <f>IF(N$43=0,0,N$43/PPA!N$11*1000)</f>
        <v>14.63905208396273</v>
      </c>
      <c r="O152" s="278">
        <f>IF(O$43=0,0,O$43/PPA!O$11*1000)</f>
        <v>19.607821187961626</v>
      </c>
      <c r="P152" s="278">
        <f>IF(P$43=0,0,P$43/PPA!P$11*1000)</f>
        <v>19.706089726403665</v>
      </c>
      <c r="Q152" s="278">
        <f>IF(Q$43=0,0,Q$43/PPA!Q$11*1000)</f>
        <v>23.507278119820874</v>
      </c>
      <c r="R152" s="278">
        <f>IF(R$43=0,0,R$43/PPA!R$11*1000)</f>
        <v>19.033589791708184</v>
      </c>
      <c r="S152" s="278">
        <f>IF(S$43=0,0,S$43/PPA!S$11*1000)</f>
        <v>18.542851257296103</v>
      </c>
      <c r="T152" s="278">
        <f>IF(T$43=0,0,T$43/PPA!T$11*1000)</f>
        <v>9.3684455671186146</v>
      </c>
      <c r="U152" s="278">
        <f>IF(U$43=0,0,U$43/PPA!U$11*1000)</f>
        <v>7.660594293564766</v>
      </c>
      <c r="V152" s="278">
        <f>IF(V$43=0,0,V$43/PPA!V$11*1000)</f>
        <v>15.189757649562674</v>
      </c>
      <c r="W152" s="278">
        <f>IF(W$43=0,0,W$43/PPA!W$11*1000)</f>
        <v>8.9185782892368213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469.78295562607406</v>
      </c>
      <c r="C153" s="278">
        <f>IF(C$56=0,0,C$56/PPA!C$11*1000)</f>
        <v>476.42461074244972</v>
      </c>
      <c r="D153" s="278">
        <f>IF(D$56=0,0,D$56/PPA!D$11*1000)</f>
        <v>441.59538128488146</v>
      </c>
      <c r="E153" s="278">
        <f>IF(E$56=0,0,E$56/PPA!E$11*1000)</f>
        <v>420.62602065648304</v>
      </c>
      <c r="F153" s="278">
        <f>IF(F$56=0,0,F$56/PPA!F$11*1000)</f>
        <v>386.33289399812094</v>
      </c>
      <c r="G153" s="278">
        <f>IF(G$56=0,0,G$56/PPA!G$11*1000)</f>
        <v>264.23771231499802</v>
      </c>
      <c r="H153" s="278">
        <f>IF(H$56=0,0,H$56/PPA!H$11*1000)</f>
        <v>262.59889636279286</v>
      </c>
      <c r="I153" s="278">
        <f>IF(I$56=0,0,I$56/PPA!I$11*1000)</f>
        <v>134.15083014206689</v>
      </c>
      <c r="J153" s="278">
        <f>IF(J$56=0,0,J$56/PPA!J$11*1000)</f>
        <v>121.37037060743479</v>
      </c>
      <c r="K153" s="278">
        <f>IF(K$56=0,0,K$56/PPA!K$11*1000)</f>
        <v>122.06634988618595</v>
      </c>
      <c r="L153" s="278">
        <f>IF(L$56=0,0,L$56/PPA!L$11*1000)</f>
        <v>113.03697976868801</v>
      </c>
      <c r="M153" s="278">
        <f>IF(M$56=0,0,M$56/PPA!M$11*1000)</f>
        <v>116.77482027558663</v>
      </c>
      <c r="N153" s="278">
        <f>IF(N$56=0,0,N$56/PPA!N$11*1000)</f>
        <v>114.09799405165221</v>
      </c>
      <c r="O153" s="278">
        <f>IF(O$56=0,0,O$56/PPA!O$11*1000)</f>
        <v>105.79669946760876</v>
      </c>
      <c r="P153" s="278">
        <f>IF(P$56=0,0,P$56/PPA!P$11*1000)</f>
        <v>98.655587778610226</v>
      </c>
      <c r="Q153" s="278">
        <f>IF(Q$56=0,0,Q$56/PPA!Q$11*1000)</f>
        <v>96.500317114602097</v>
      </c>
      <c r="R153" s="278">
        <f>IF(R$56=0,0,R$56/PPA!R$11*1000)</f>
        <v>106.83712524655508</v>
      </c>
      <c r="S153" s="278">
        <f>IF(S$56=0,0,S$56/PPA!S$11*1000)</f>
        <v>111.75223115740681</v>
      </c>
      <c r="T153" s="278">
        <f>IF(T$56=0,0,T$56/PPA!T$11*1000)</f>
        <v>117.76061765119466</v>
      </c>
      <c r="U153" s="278">
        <f>IF(U$56=0,0,U$56/PPA!U$11*1000)</f>
        <v>114.98242903048912</v>
      </c>
      <c r="V153" s="278">
        <f>IF(V$56=0,0,V$56/PPA!V$11*1000)</f>
        <v>143.48932101173011</v>
      </c>
      <c r="W153" s="278">
        <f>IF(W$56=0,0,W$56/PPA!W$11*1000)</f>
        <v>107.26230371447116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64.478791520484975</v>
      </c>
      <c r="C154" s="279">
        <f>IF(C$69=0,0,C$69/PPA!C$11*1000)</f>
        <v>65.485428631120996</v>
      </c>
      <c r="D154" s="279">
        <f>IF(D$69=0,0,D$69/PPA!D$11*1000)</f>
        <v>60.276847583397625</v>
      </c>
      <c r="E154" s="279">
        <f>IF(E$69=0,0,E$69/PPA!E$11*1000)</f>
        <v>57.075001442567654</v>
      </c>
      <c r="F154" s="279">
        <f>IF(F$69=0,0,F$69/PPA!F$11*1000)</f>
        <v>52.263089901616212</v>
      </c>
      <c r="G154" s="279">
        <f>IF(G$69=0,0,G$69/PPA!G$11*1000)</f>
        <v>34.95974382992722</v>
      </c>
      <c r="H154" s="279">
        <f>IF(H$69=0,0,H$69/PPA!H$11*1000)</f>
        <v>35.499796100188142</v>
      </c>
      <c r="I154" s="279">
        <f>IF(I$69=0,0,I$69/PPA!I$11*1000)</f>
        <v>13.179426138898208</v>
      </c>
      <c r="J154" s="279">
        <f>IF(J$69=0,0,J$69/PPA!J$11*1000)</f>
        <v>15.065053903756764</v>
      </c>
      <c r="K154" s="279">
        <f>IF(K$69=0,0,K$69/PPA!K$11*1000)</f>
        <v>15.796961463690154</v>
      </c>
      <c r="L154" s="279">
        <f>IF(L$69=0,0,L$69/PPA!L$11*1000)</f>
        <v>14.532487526136745</v>
      </c>
      <c r="M154" s="279">
        <f>IF(M$69=0,0,M$69/PPA!M$11*1000)</f>
        <v>13.316415352680465</v>
      </c>
      <c r="N154" s="279">
        <f>IF(N$69=0,0,N$69/PPA!N$11*1000)</f>
        <v>13.576718548136862</v>
      </c>
      <c r="O154" s="279">
        <f>IF(O$69=0,0,O$69/PPA!O$11*1000)</f>
        <v>11.243837394597065</v>
      </c>
      <c r="P154" s="279">
        <f>IF(P$69=0,0,P$69/PPA!P$11*1000)</f>
        <v>10.168676458984773</v>
      </c>
      <c r="Q154" s="279">
        <f>IF(Q$69=0,0,Q$69/PPA!Q$11*1000)</f>
        <v>9.0003530542055099</v>
      </c>
      <c r="R154" s="279">
        <f>IF(R$69=0,0,R$69/PPA!R$11*1000)</f>
        <v>11.522657521590371</v>
      </c>
      <c r="S154" s="279">
        <f>IF(S$69=0,0,S$69/PPA!S$11*1000)</f>
        <v>12.356509364464902</v>
      </c>
      <c r="T154" s="279">
        <f>IF(T$69=0,0,T$69/PPA!T$11*1000)</f>
        <v>15.299694309405929</v>
      </c>
      <c r="U154" s="279">
        <f>IF(U$69=0,0,U$69/PPA!U$11*1000)</f>
        <v>15.276038844739373</v>
      </c>
      <c r="V154" s="279">
        <f>IF(V$69=0,0,V$69/PPA!V$11*1000)</f>
        <v>17.793776822211466</v>
      </c>
      <c r="W154" s="279">
        <f>IF(W$69=0,0,W$69/PPA!W$11*1000)</f>
        <v>13.849108035305877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422.21783258960022</v>
      </c>
      <c r="C156" s="322">
        <f t="shared" si="39"/>
        <v>364.75865537891923</v>
      </c>
      <c r="D156" s="322">
        <f t="shared" si="39"/>
        <v>370.91393539344864</v>
      </c>
      <c r="E156" s="322">
        <f t="shared" si="39"/>
        <v>354.00789630453522</v>
      </c>
      <c r="F156" s="322">
        <f t="shared" si="39"/>
        <v>267.92722980538377</v>
      </c>
      <c r="G156" s="322">
        <f t="shared" si="39"/>
        <v>171.09742610114273</v>
      </c>
      <c r="H156" s="322">
        <f t="shared" si="39"/>
        <v>181.65468783788899</v>
      </c>
      <c r="I156" s="322">
        <f t="shared" si="39"/>
        <v>168.50234589973934</v>
      </c>
      <c r="J156" s="322">
        <f t="shared" si="39"/>
        <v>135.87099042618777</v>
      </c>
      <c r="K156" s="322">
        <f t="shared" si="39"/>
        <v>96.453042345851685</v>
      </c>
      <c r="L156" s="322">
        <f t="shared" si="39"/>
        <v>91.581125205375372</v>
      </c>
      <c r="M156" s="322">
        <f t="shared" si="39"/>
        <v>120.35370114424794</v>
      </c>
      <c r="N156" s="322">
        <f t="shared" si="39"/>
        <v>129.22315124764378</v>
      </c>
      <c r="O156" s="322">
        <f t="shared" si="39"/>
        <v>111.17564109656011</v>
      </c>
      <c r="P156" s="322">
        <f t="shared" si="39"/>
        <v>100.76112225725296</v>
      </c>
      <c r="Q156" s="322">
        <f t="shared" si="39"/>
        <v>77.505493455622442</v>
      </c>
      <c r="R156" s="322">
        <f t="shared" si="39"/>
        <v>95.661762364255935</v>
      </c>
      <c r="S156" s="322">
        <f t="shared" si="39"/>
        <v>96.11158880290435</v>
      </c>
      <c r="T156" s="322">
        <f t="shared" si="39"/>
        <v>118.07926555026461</v>
      </c>
      <c r="U156" s="322">
        <f t="shared" si="39"/>
        <v>127.63447023980125</v>
      </c>
      <c r="V156" s="322">
        <f t="shared" si="39"/>
        <v>124.0187155922323</v>
      </c>
      <c r="W156" s="322">
        <f t="shared" si="39"/>
        <v>111.35103896004156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15.633779731716716</v>
      </c>
      <c r="C157" s="332">
        <f>IF(C$84=0,0,C$84/PPA!C$12*1000)</f>
        <v>13.506195222627634</v>
      </c>
      <c r="D157" s="332">
        <f>IF(D$84=0,0,D$84/PPA!D$12*1000)</f>
        <v>13.734111441511693</v>
      </c>
      <c r="E157" s="332">
        <f>IF(E$84=0,0,E$84/PPA!E$12*1000)</f>
        <v>13.108118717258666</v>
      </c>
      <c r="F157" s="332">
        <f>IF(F$84=0,0,F$84/PPA!F$12*1000)</f>
        <v>9.9207446289858794</v>
      </c>
      <c r="G157" s="332">
        <f>IF(G$84=0,0,G$84/PPA!G$12*1000)</f>
        <v>6.3353540894983897</v>
      </c>
      <c r="H157" s="332">
        <f>IF(H$84=0,0,H$84/PPA!H$12*1000)</f>
        <v>6.7262658223340317</v>
      </c>
      <c r="I157" s="332">
        <f>IF(I$84=0,0,I$84/PPA!I$12*1000)</f>
        <v>6.2392640874490235</v>
      </c>
      <c r="J157" s="332">
        <f>IF(J$84=0,0,J$84/PPA!J$12*1000)</f>
        <v>5.0309981536138526</v>
      </c>
      <c r="K157" s="332">
        <f>IF(K$84=0,0,K$84/PPA!K$12*1000)</f>
        <v>3.5714399112294677</v>
      </c>
      <c r="L157" s="332">
        <f>IF(L$84=0,0,L$84/PPA!L$12*1000)</f>
        <v>3.3910437423518065</v>
      </c>
      <c r="M157" s="332">
        <f>IF(M$84=0,0,M$84/PPA!M$12*1000)</f>
        <v>4.4564277210893595</v>
      </c>
      <c r="N157" s="332">
        <f>IF(N$84=0,0,N$84/PPA!N$12*1000)</f>
        <v>4.7848435731659293</v>
      </c>
      <c r="O157" s="332">
        <f>IF(O$84=0,0,O$84/PPA!O$12*1000)</f>
        <v>4.1165847346770708</v>
      </c>
      <c r="P157" s="332">
        <f>IF(P$84=0,0,P$84/PPA!P$12*1000)</f>
        <v>3.7309584513476448</v>
      </c>
      <c r="Q157" s="332">
        <f>IF(Q$84=0,0,Q$84/PPA!Q$12*1000)</f>
        <v>2.8698546556963604</v>
      </c>
      <c r="R157" s="332">
        <f>IF(R$84=0,0,R$84/PPA!R$12*1000)</f>
        <v>3.5421405871911338</v>
      </c>
      <c r="S157" s="332">
        <f>IF(S$84=0,0,S$84/PPA!S$12*1000)</f>
        <v>3.5587966517037497</v>
      </c>
      <c r="T157" s="332">
        <f>IF(T$84=0,0,T$84/PPA!T$12*1000)</f>
        <v>4.3722104706882847</v>
      </c>
      <c r="U157" s="332">
        <f>IF(U$84=0,0,U$84/PPA!U$12*1000)</f>
        <v>4.7260182777179098</v>
      </c>
      <c r="V157" s="332">
        <f>IF(V$84=0,0,V$84/PPA!V$12*1000)</f>
        <v>4.592134989219371</v>
      </c>
      <c r="W157" s="332">
        <f>IF(W$84=0,0,W$84/PPA!W$12*1000)</f>
        <v>4.1230793247087432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6.8935128968547774</v>
      </c>
      <c r="C158" s="333">
        <f>IF(C$85=0,0,C$85/PPA!C$12*1000)</f>
        <v>5.9553820350773385</v>
      </c>
      <c r="D158" s="333">
        <f>IF(D$85=0,0,D$85/PPA!D$12*1000)</f>
        <v>6.055878742926704</v>
      </c>
      <c r="E158" s="333">
        <f>IF(E$85=0,0,E$85/PPA!E$12*1000)</f>
        <v>5.7798553505015864</v>
      </c>
      <c r="F158" s="333">
        <f>IF(F$85=0,0,F$85/PPA!F$12*1000)</f>
        <v>4.3744239857476428</v>
      </c>
      <c r="G158" s="333">
        <f>IF(G$85=0,0,G$85/PPA!G$12*1000)</f>
        <v>2.7934924165202606</v>
      </c>
      <c r="H158" s="333">
        <f>IF(H$85=0,0,H$85/PPA!H$12*1000)</f>
        <v>2.9658598873480235</v>
      </c>
      <c r="I158" s="333">
        <f>IF(I$85=0,0,I$85/PPA!I$12*1000)</f>
        <v>2.7511227733659394</v>
      </c>
      <c r="J158" s="333">
        <f>IF(J$85=0,0,J$85/PPA!J$12*1000)</f>
        <v>2.2183535428499606</v>
      </c>
      <c r="K158" s="333">
        <f>IF(K$85=0,0,K$85/PPA!K$12*1000)</f>
        <v>1.5747802201955909</v>
      </c>
      <c r="L158" s="333">
        <f>IF(L$85=0,0,L$85/PPA!L$12*1000)</f>
        <v>1.4952368635638933</v>
      </c>
      <c r="M158" s="333">
        <f>IF(M$85=0,0,M$85/PPA!M$12*1000)</f>
        <v>1.9650041446411812</v>
      </c>
      <c r="N158" s="333">
        <f>IF(N$85=0,0,N$85/PPA!N$12*1000)</f>
        <v>2.1098148654439357</v>
      </c>
      <c r="O158" s="333">
        <f>IF(O$85=0,0,O$85/PPA!O$12*1000)</f>
        <v>1.8151547768017433</v>
      </c>
      <c r="P158" s="333">
        <f>IF(P$85=0,0,P$85/PPA!P$12*1000)</f>
        <v>1.645117856548572</v>
      </c>
      <c r="Q158" s="333">
        <f>IF(Q$85=0,0,Q$85/PPA!Q$12*1000)</f>
        <v>1.2654252791477192</v>
      </c>
      <c r="R158" s="333">
        <f>IF(R$85=0,0,R$85/PPA!R$12*1000)</f>
        <v>1.5618610623467928</v>
      </c>
      <c r="S158" s="333">
        <f>IF(S$85=0,0,S$85/PPA!S$12*1000)</f>
        <v>1.5692053384910727</v>
      </c>
      <c r="T158" s="333">
        <f>IF(T$85=0,0,T$85/PPA!T$12*1000)</f>
        <v>1.927869637711954</v>
      </c>
      <c r="U158" s="333">
        <f>IF(U$85=0,0,U$85/PPA!U$12*1000)</f>
        <v>2.0838766125203922</v>
      </c>
      <c r="V158" s="333">
        <f>IF(V$85=0,0,V$85/PPA!V$12*1000)</f>
        <v>2.0248425086903623</v>
      </c>
      <c r="W158" s="333">
        <f>IF(W$85=0,0,W$85/PPA!W$12*1000)</f>
        <v>1.81801848224671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53.470497505718249</v>
      </c>
      <c r="C159" s="333">
        <f>IF(C$86=0,0,C$86/PPA!C$12*1000)</f>
        <v>46.193754188447478</v>
      </c>
      <c r="D159" s="333">
        <f>IF(D$86=0,0,D$86/PPA!D$12*1000)</f>
        <v>46.97327096701828</v>
      </c>
      <c r="E159" s="333">
        <f>IF(E$86=0,0,E$86/PPA!E$12*1000)</f>
        <v>44.832256895234757</v>
      </c>
      <c r="F159" s="333">
        <f>IF(F$86=0,0,F$86/PPA!F$12*1000)</f>
        <v>33.930831829674737</v>
      </c>
      <c r="G159" s="333">
        <f>IF(G$86=0,0,G$86/PPA!G$12*1000)</f>
        <v>21.668114867521382</v>
      </c>
      <c r="H159" s="333">
        <f>IF(H$86=0,0,H$86/PPA!H$12*1000)</f>
        <v>23.005107277177718</v>
      </c>
      <c r="I159" s="333">
        <f>IF(I$86=0,0,I$86/PPA!I$12*1000)</f>
        <v>21.339468800922301</v>
      </c>
      <c r="J159" s="333">
        <f>IF(J$86=0,0,J$86/PPA!J$12*1000)</f>
        <v>17.206969705370355</v>
      </c>
      <c r="K159" s="333">
        <f>IF(K$86=0,0,K$86/PPA!K$12*1000)</f>
        <v>12.21500316253004</v>
      </c>
      <c r="L159" s="333">
        <f>IF(L$86=0,0,L$86/PPA!L$12*1000)</f>
        <v>11.598013985021984</v>
      </c>
      <c r="M159" s="333">
        <f>IF(M$86=0,0,M$86/PPA!M$12*1000)</f>
        <v>15.241829642866303</v>
      </c>
      <c r="N159" s="333">
        <f>IF(N$86=0,0,N$86/PPA!N$12*1000)</f>
        <v>16.365074264489888</v>
      </c>
      <c r="O159" s="333">
        <f>IF(O$86=0,0,O$86/PPA!O$12*1000)</f>
        <v>14.079502050362935</v>
      </c>
      <c r="P159" s="333">
        <f>IF(P$86=0,0,P$86/PPA!P$12*1000)</f>
        <v>12.760586882390234</v>
      </c>
      <c r="Q159" s="333">
        <f>IF(Q$86=0,0,Q$86/PPA!Q$12*1000)</f>
        <v>9.8154482692289893</v>
      </c>
      <c r="R159" s="333">
        <f>IF(R$86=0,0,R$86/PPA!R$12*1000)</f>
        <v>12.114793906688178</v>
      </c>
      <c r="S159" s="333">
        <f>IF(S$86=0,0,S$86/PPA!S$12*1000)</f>
        <v>12.17176081240517</v>
      </c>
      <c r="T159" s="333">
        <f>IF(T$86=0,0,T$86/PPA!T$12*1000)</f>
        <v>14.95379064303483</v>
      </c>
      <c r="U159" s="333">
        <f>IF(U$86=0,0,U$86/PPA!U$12*1000)</f>
        <v>16.163880575727251</v>
      </c>
      <c r="V159" s="333">
        <f>IF(V$86=0,0,V$86/PPA!V$12*1000)</f>
        <v>15.705974287768283</v>
      </c>
      <c r="W159" s="333">
        <f>IF(W$86=0,0,W$86/PPA!W$12*1000)</f>
        <v>14.101714782411658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23.610217553634588</v>
      </c>
      <c r="C160" s="333">
        <f>IF(C$87=0,0,C$87/PPA!C$12*1000)</f>
        <v>20.397128077810169</v>
      </c>
      <c r="D160" s="333">
        <f>IF(D$87=0,0,D$87/PPA!D$12*1000)</f>
        <v>20.741328367452056</v>
      </c>
      <c r="E160" s="333">
        <f>IF(E$87=0,0,E$87/PPA!E$12*1000)</f>
        <v>19.795950815750849</v>
      </c>
      <c r="F160" s="333">
        <f>IF(F$87=0,0,F$87/PPA!F$12*1000)</f>
        <v>14.982361463697563</v>
      </c>
      <c r="G160" s="333">
        <f>IF(G$87=0,0,G$87/PPA!G$12*1000)</f>
        <v>9.5676855436890875</v>
      </c>
      <c r="H160" s="333">
        <f>IF(H$87=0,0,H$87/PPA!H$12*1000)</f>
        <v>10.158042528046082</v>
      </c>
      <c r="I160" s="333">
        <f>IF(I$87=0,0,I$87/PPA!I$12*1000)</f>
        <v>9.4225699099749889</v>
      </c>
      <c r="J160" s="333">
        <f>IF(J$87=0,0,J$87/PPA!J$12*1000)</f>
        <v>7.59784025086259</v>
      </c>
      <c r="K160" s="333">
        <f>IF(K$87=0,0,K$87/PPA!K$12*1000)</f>
        <v>5.3936076067896508</v>
      </c>
      <c r="L160" s="333">
        <f>IF(L$87=0,0,L$87/PPA!L$12*1000)</f>
        <v>5.1211723501764919</v>
      </c>
      <c r="M160" s="333">
        <f>IF(M$87=0,0,M$87/PPA!M$12*1000)</f>
        <v>6.7301209184564925</v>
      </c>
      <c r="N160" s="333">
        <f>IF(N$87=0,0,N$87/PPA!N$12*1000)</f>
        <v>7.226096290289278</v>
      </c>
      <c r="O160" s="333">
        <f>IF(O$87=0,0,O$87/PPA!O$12*1000)</f>
        <v>6.2168882273886341</v>
      </c>
      <c r="P160" s="333">
        <f>IF(P$87=0,0,P$87/PPA!P$12*1000)</f>
        <v>5.6345133570726444</v>
      </c>
      <c r="Q160" s="333">
        <f>IF(Q$87=0,0,Q$87/PPA!Q$12*1000)</f>
        <v>4.334069811079635</v>
      </c>
      <c r="R160" s="333">
        <f>IF(R$87=0,0,R$87/PPA!R$12*1000)</f>
        <v>5.3493596113214705</v>
      </c>
      <c r="S160" s="333">
        <f>IF(S$87=0,0,S$87/PPA!S$12*1000)</f>
        <v>5.3745136888048854</v>
      </c>
      <c r="T160" s="333">
        <f>IF(T$87=0,0,T$87/PPA!T$12*1000)</f>
        <v>6.6029355776201735</v>
      </c>
      <c r="U160" s="333">
        <f>IF(U$87=0,0,U$87/PPA!U$12*1000)</f>
        <v>7.1372580152835896</v>
      </c>
      <c r="V160" s="333">
        <f>IF(V$87=0,0,V$87/PPA!V$12*1000)</f>
        <v>6.9350667587550294</v>
      </c>
      <c r="W160" s="333">
        <f>IF(W$87=0,0,W$87/PPA!W$12*1000)</f>
        <v>6.2266963919016876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167.59999019672046</v>
      </c>
      <c r="C161" s="334">
        <f>IF(C$88=0,0,C$88/PPA!C$12*1000)</f>
        <v>148.6801886952077</v>
      </c>
      <c r="D161" s="334">
        <f>IF(D$88=0,0,D$88/PPA!D$12*1000)</f>
        <v>129.18394629403289</v>
      </c>
      <c r="E161" s="334">
        <f>IF(E$88=0,0,E$88/PPA!E$12*1000)</f>
        <v>109.49828304100504</v>
      </c>
      <c r="F161" s="334">
        <f>IF(F$88=0,0,F$88/PPA!F$12*1000)</f>
        <v>77.97343618489009</v>
      </c>
      <c r="G161" s="334">
        <f>IF(G$88=0,0,G$88/PPA!G$12*1000)</f>
        <v>37.88884336809722</v>
      </c>
      <c r="H161" s="334">
        <f>IF(H$88=0,0,H$88/PPA!H$12*1000)</f>
        <v>43.83146003645637</v>
      </c>
      <c r="I161" s="334">
        <f>IF(I$88=0,0,I$88/PPA!I$12*1000)</f>
        <v>30.501148774466873</v>
      </c>
      <c r="J161" s="334">
        <f>IF(J$88=0,0,J$88/PPA!J$12*1000)</f>
        <v>24.963145708567019</v>
      </c>
      <c r="K161" s="334">
        <f>IF(K$88=0,0,K$88/PPA!K$12*1000)</f>
        <v>19.148322090927142</v>
      </c>
      <c r="L161" s="334">
        <f>IF(L$88=0,0,L$88/PPA!L$12*1000)</f>
        <v>17.780665929094578</v>
      </c>
      <c r="M161" s="334">
        <f>IF(M$88=0,0,M$88/PPA!M$12*1000)</f>
        <v>21.032283077386801</v>
      </c>
      <c r="N161" s="334">
        <f>IF(N$88=0,0,N$88/PPA!N$12*1000)</f>
        <v>22.477175528561453</v>
      </c>
      <c r="O161" s="334">
        <f>IF(O$88=0,0,O$88/PPA!O$12*1000)</f>
        <v>19.374990088552046</v>
      </c>
      <c r="P161" s="334">
        <f>IF(P$88=0,0,P$88/PPA!P$12*1000)</f>
        <v>17.674126072031434</v>
      </c>
      <c r="Q161" s="334">
        <f>IF(Q$88=0,0,Q$88/PPA!Q$12*1000)</f>
        <v>13.32062641285243</v>
      </c>
      <c r="R161" s="334">
        <f>IF(R$88=0,0,R$88/PPA!R$12*1000)</f>
        <v>16.24866440909917</v>
      </c>
      <c r="S161" s="334">
        <f>IF(S$88=0,0,S$88/PPA!S$12*1000)</f>
        <v>16.141633763653019</v>
      </c>
      <c r="T161" s="334">
        <f>IF(T$88=0,0,T$88/PPA!T$12*1000)</f>
        <v>24.190235128161913</v>
      </c>
      <c r="U161" s="334">
        <f>IF(U$88=0,0,U$88/PPA!U$12*1000)</f>
        <v>31.430039301040701</v>
      </c>
      <c r="V161" s="334">
        <f>IF(V$88=0,0,V$88/PPA!V$12*1000)</f>
        <v>22.076378089015456</v>
      </c>
      <c r="W161" s="334">
        <f>IF(W$88=0,0,W$88/PPA!W$12*1000)</f>
        <v>22.244632520707366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155.00983470495547</v>
      </c>
      <c r="C162" s="335">
        <f>IF(C$94=0,0,C$94/PPA!C$12*1000)</f>
        <v>130.02600715974896</v>
      </c>
      <c r="D162" s="335">
        <f>IF(D$94=0,0,D$94/PPA!D$12*1000)</f>
        <v>154.22539958050703</v>
      </c>
      <c r="E162" s="335">
        <f>IF(E$94=0,0,E$94/PPA!E$12*1000)</f>
        <v>160.99343148478431</v>
      </c>
      <c r="F162" s="335">
        <f>IF(F$94=0,0,F$94/PPA!F$12*1000)</f>
        <v>126.74543171238787</v>
      </c>
      <c r="G162" s="335">
        <f>IF(G$94=0,0,G$94/PPA!G$12*1000)</f>
        <v>92.843935815816394</v>
      </c>
      <c r="H162" s="335">
        <f>IF(H$94=0,0,H$94/PPA!H$12*1000)</f>
        <v>94.967952286526753</v>
      </c>
      <c r="I162" s="335">
        <f>IF(I$94=0,0,I$94/PPA!I$12*1000)</f>
        <v>98.248771553560204</v>
      </c>
      <c r="J162" s="335">
        <f>IF(J$94=0,0,J$94/PPA!J$12*1000)</f>
        <v>78.853683064923999</v>
      </c>
      <c r="K162" s="335">
        <f>IF(K$94=0,0,K$94/PPA!K$12*1000)</f>
        <v>54.549889354179797</v>
      </c>
      <c r="L162" s="335">
        <f>IF(L$94=0,0,L$94/PPA!L$12*1000)</f>
        <v>52.194992335166617</v>
      </c>
      <c r="M162" s="335">
        <f>IF(M$94=0,0,M$94/PPA!M$12*1000)</f>
        <v>70.928035639807803</v>
      </c>
      <c r="N162" s="335">
        <f>IF(N$94=0,0,N$94/PPA!N$12*1000)</f>
        <v>76.260146725693318</v>
      </c>
      <c r="O162" s="335">
        <f>IF(O$94=0,0,O$94/PPA!O$12*1000)</f>
        <v>65.57252121877768</v>
      </c>
      <c r="P162" s="335">
        <f>IF(P$94=0,0,P$94/PPA!P$12*1000)</f>
        <v>59.315819637862433</v>
      </c>
      <c r="Q162" s="335">
        <f>IF(Q$94=0,0,Q$94/PPA!Q$12*1000)</f>
        <v>45.900069027617313</v>
      </c>
      <c r="R162" s="335">
        <f>IF(R$94=0,0,R$94/PPA!R$12*1000)</f>
        <v>56.844942787609192</v>
      </c>
      <c r="S162" s="335">
        <f>IF(S$94=0,0,S$94/PPA!S$12*1000)</f>
        <v>57.295678547846443</v>
      </c>
      <c r="T162" s="335">
        <f>IF(T$94=0,0,T$94/PPA!T$12*1000)</f>
        <v>66.032224093047446</v>
      </c>
      <c r="U162" s="335">
        <f>IF(U$94=0,0,U$94/PPA!U$12*1000)</f>
        <v>66.093397457511401</v>
      </c>
      <c r="V162" s="335">
        <f>IF(V$94=0,0,V$94/PPA!V$12*1000)</f>
        <v>72.684318958783791</v>
      </c>
      <c r="W162" s="335">
        <f>IF(W$94=0,0,W$94/PPA!W$12*1000)</f>
        <v>62.836897458065408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IE: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1943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1944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1945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1946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1947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1948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1949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1953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1958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1965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1966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16.950481546542871</v>
      </c>
      <c r="C32" s="225">
        <v>17.10983475871511</v>
      </c>
      <c r="D32" s="225">
        <v>16.205728334999289</v>
      </c>
      <c r="E32" s="225">
        <v>15.82491796479286</v>
      </c>
      <c r="F32" s="225">
        <v>14.48769822843844</v>
      </c>
      <c r="G32" s="225">
        <v>9.8259302737907976</v>
      </c>
      <c r="H32" s="225">
        <v>9.2453635059172328</v>
      </c>
      <c r="I32" s="225">
        <v>4.2408495385634906</v>
      </c>
      <c r="J32" s="225">
        <v>5.0076540676644967</v>
      </c>
      <c r="K32" s="225">
        <v>4.6289568463877542</v>
      </c>
      <c r="L32" s="225">
        <v>4.2831310610679241</v>
      </c>
      <c r="M32" s="225">
        <v>4.9034765638955484</v>
      </c>
      <c r="N32" s="225">
        <v>5.5209743570258389</v>
      </c>
      <c r="O32" s="225">
        <v>5.998455162873233</v>
      </c>
      <c r="P32" s="225">
        <v>5.6262679375493931</v>
      </c>
      <c r="Q32" s="225">
        <v>5.6175671698658158</v>
      </c>
      <c r="R32" s="225">
        <v>6.1721018133673962</v>
      </c>
      <c r="S32" s="225">
        <v>6.4520320848113801</v>
      </c>
      <c r="T32" s="225">
        <v>6.6955504184557606</v>
      </c>
      <c r="U32" s="225">
        <v>5.4586020888547964</v>
      </c>
      <c r="V32" s="225">
        <v>9.8183162846148413</v>
      </c>
      <c r="W32" s="225">
        <v>6.4266290518881206</v>
      </c>
      <c r="DA32" s="89" t="s">
        <v>1968</v>
      </c>
    </row>
    <row r="33" spans="1:105" ht="12" customHeight="1" x14ac:dyDescent="0.25">
      <c r="A33" s="55" t="s">
        <v>92</v>
      </c>
      <c r="B33" s="261">
        <v>5.5217638328225273E-2</v>
      </c>
      <c r="C33" s="261">
        <v>5.5960256471459302E-2</v>
      </c>
      <c r="D33" s="261">
        <v>5.3194362929548281E-2</v>
      </c>
      <c r="E33" s="261">
        <v>5.2134296214871763E-2</v>
      </c>
      <c r="F33" s="261">
        <v>4.7929082866153168E-2</v>
      </c>
      <c r="G33" s="261">
        <v>3.3073696562298117E-2</v>
      </c>
      <c r="H33" s="261">
        <v>3.2753121284546258E-2</v>
      </c>
      <c r="I33" s="261">
        <v>1.488152009340357E-2</v>
      </c>
      <c r="J33" s="261">
        <v>1.6983793200093449E-2</v>
      </c>
      <c r="K33" s="261">
        <v>1.5711164790417429E-2</v>
      </c>
      <c r="L33" s="261">
        <v>1.4592225606599001E-2</v>
      </c>
      <c r="M33" s="261">
        <v>1.6812915325264879E-2</v>
      </c>
      <c r="N33" s="261">
        <v>1.861506824415992E-2</v>
      </c>
      <c r="O33" s="261">
        <v>2.0876164223685621E-2</v>
      </c>
      <c r="P33" s="261">
        <v>1.969283101022528E-2</v>
      </c>
      <c r="Q33" s="261">
        <v>1.9897705979053291E-2</v>
      </c>
      <c r="R33" s="261">
        <v>2.1199042308063659E-2</v>
      </c>
      <c r="S33" s="261">
        <v>2.1953490382438309E-2</v>
      </c>
      <c r="T33" s="261">
        <v>2.1920256417684969E-2</v>
      </c>
      <c r="U33" s="261">
        <v>1.767577007031363E-2</v>
      </c>
      <c r="V33" s="261">
        <v>3.2497111132451968E-2</v>
      </c>
      <c r="W33" s="261">
        <v>2.0858728472518451E-2</v>
      </c>
      <c r="DA33" s="67" t="s">
        <v>1969</v>
      </c>
    </row>
    <row r="34" spans="1:105" ht="12" customHeight="1" x14ac:dyDescent="0.25">
      <c r="A34" s="202" t="s">
        <v>93</v>
      </c>
      <c r="B34" s="226">
        <v>2.0365793888030961E-2</v>
      </c>
      <c r="C34" s="226">
        <v>2.0639692020955749E-2</v>
      </c>
      <c r="D34" s="226">
        <v>1.9619553900307399E-2</v>
      </c>
      <c r="E34" s="226">
        <v>1.922857194468058E-2</v>
      </c>
      <c r="F34" s="226">
        <v>1.7677572827222449E-2</v>
      </c>
      <c r="G34" s="226">
        <v>1.219849504064603E-2</v>
      </c>
      <c r="H34" s="226">
        <v>1.208025800208447E-2</v>
      </c>
      <c r="I34" s="226">
        <v>5.4887166517574157E-3</v>
      </c>
      <c r="J34" s="226">
        <v>6.2640931814941349E-3</v>
      </c>
      <c r="K34" s="226">
        <v>5.7947125873178337E-3</v>
      </c>
      <c r="L34" s="226">
        <v>5.3820168350034994E-3</v>
      </c>
      <c r="M34" s="226">
        <v>6.2010686899703002E-3</v>
      </c>
      <c r="N34" s="226">
        <v>6.8657525846845873E-3</v>
      </c>
      <c r="O34" s="226">
        <v>7.6997073874298782E-3</v>
      </c>
      <c r="P34" s="226">
        <v>7.2632613340340071E-3</v>
      </c>
      <c r="Q34" s="226">
        <v>7.3388248951404408E-3</v>
      </c>
      <c r="R34" s="226">
        <v>7.8187937648355604E-3</v>
      </c>
      <c r="S34" s="226">
        <v>8.0970551039135485E-3</v>
      </c>
      <c r="T34" s="226">
        <v>8.0847974975265247E-3</v>
      </c>
      <c r="U34" s="226">
        <v>6.5193134107697764E-3</v>
      </c>
      <c r="V34" s="226">
        <v>1.223410825684886E-2</v>
      </c>
      <c r="W34" s="226">
        <v>7.7547581618178261E-3</v>
      </c>
      <c r="DA34" s="174" t="s">
        <v>1970</v>
      </c>
    </row>
    <row r="35" spans="1:105" ht="12" customHeight="1" x14ac:dyDescent="0.25">
      <c r="A35" s="202" t="s">
        <v>94</v>
      </c>
      <c r="B35" s="226">
        <v>0.397275879942938</v>
      </c>
      <c r="C35" s="226">
        <v>0.40261881537529398</v>
      </c>
      <c r="D35" s="226">
        <v>0.38271896409662182</v>
      </c>
      <c r="E35" s="226">
        <v>0.37509207258836869</v>
      </c>
      <c r="F35" s="226">
        <v>0.34483670701968228</v>
      </c>
      <c r="G35" s="226">
        <v>0.23795624555055131</v>
      </c>
      <c r="H35" s="226">
        <v>0.23564979367371111</v>
      </c>
      <c r="I35" s="226">
        <v>0.1070684869724568</v>
      </c>
      <c r="J35" s="226">
        <v>0.122193769828201</v>
      </c>
      <c r="K35" s="226">
        <v>0.11303755477443291</v>
      </c>
      <c r="L35" s="226">
        <v>0.1049870918732176</v>
      </c>
      <c r="M35" s="226">
        <v>0.1209643500243012</v>
      </c>
      <c r="N35" s="226">
        <v>0.13393034980846419</v>
      </c>
      <c r="O35" s="226">
        <v>0.15019832000961539</v>
      </c>
      <c r="P35" s="226">
        <v>0.1416845595903681</v>
      </c>
      <c r="Q35" s="226">
        <v>0.14315857923307029</v>
      </c>
      <c r="R35" s="226">
        <v>0.15252133995340769</v>
      </c>
      <c r="S35" s="226">
        <v>0.15794938852073001</v>
      </c>
      <c r="T35" s="226">
        <v>0.15771027918916311</v>
      </c>
      <c r="U35" s="226">
        <v>0.12717235508356439</v>
      </c>
      <c r="V35" s="226">
        <v>0.23318526021930791</v>
      </c>
      <c r="W35" s="226">
        <v>0.14932800564403309</v>
      </c>
      <c r="DA35" s="174" t="s">
        <v>1971</v>
      </c>
    </row>
    <row r="36" spans="1:105" ht="12" customHeight="1" x14ac:dyDescent="0.25">
      <c r="A36" s="202" t="s">
        <v>95</v>
      </c>
      <c r="B36" s="226">
        <v>0.22180182106409621</v>
      </c>
      <c r="C36" s="226">
        <v>0.22478481819167079</v>
      </c>
      <c r="D36" s="226">
        <v>0.2136745961133806</v>
      </c>
      <c r="E36" s="226">
        <v>0.20941645080178559</v>
      </c>
      <c r="F36" s="226">
        <v>0.1925246747869454</v>
      </c>
      <c r="G36" s="226">
        <v>0.13285258748723519</v>
      </c>
      <c r="H36" s="226">
        <v>0.13156487974481371</v>
      </c>
      <c r="I36" s="226">
        <v>5.9777063214810258E-2</v>
      </c>
      <c r="J36" s="226">
        <v>6.8221611325799264E-2</v>
      </c>
      <c r="K36" s="226">
        <v>6.3109634295449551E-2</v>
      </c>
      <c r="L36" s="226">
        <v>5.8615006199339188E-2</v>
      </c>
      <c r="M36" s="226">
        <v>6.7535217902175315E-2</v>
      </c>
      <c r="N36" s="226">
        <v>7.4774223613916765E-2</v>
      </c>
      <c r="O36" s="226">
        <v>8.3856741828085848E-2</v>
      </c>
      <c r="P36" s="226">
        <v>7.9103451582114404E-2</v>
      </c>
      <c r="Q36" s="226">
        <v>7.9926406756444537E-2</v>
      </c>
      <c r="R36" s="226">
        <v>8.5153699634775107E-2</v>
      </c>
      <c r="S36" s="226">
        <v>8.81842160034743E-2</v>
      </c>
      <c r="T36" s="226">
        <v>8.8050719640235225E-2</v>
      </c>
      <c r="U36" s="226">
        <v>7.1001189275814863E-2</v>
      </c>
      <c r="V36" s="226">
        <v>0.13333532664736211</v>
      </c>
      <c r="W36" s="226">
        <v>8.4456294297160547E-2</v>
      </c>
      <c r="DA36" s="174" t="s">
        <v>1972</v>
      </c>
    </row>
    <row r="37" spans="1:105" ht="12" customHeight="1" x14ac:dyDescent="0.25">
      <c r="A37" s="56" t="s">
        <v>96</v>
      </c>
      <c r="B37" s="262">
        <v>0.15947081590776579</v>
      </c>
      <c r="C37" s="262">
        <v>0.16035594155667909</v>
      </c>
      <c r="D37" s="262">
        <v>0.14814274865535351</v>
      </c>
      <c r="E37" s="262">
        <v>0.14361985227019791</v>
      </c>
      <c r="F37" s="262">
        <v>0.131044610770957</v>
      </c>
      <c r="G37" s="262">
        <v>0.1000261195831537</v>
      </c>
      <c r="H37" s="262">
        <v>7.1333541502077658E-2</v>
      </c>
      <c r="I37" s="262">
        <v>0.18081016110165909</v>
      </c>
      <c r="J37" s="262">
        <v>8.5751870096471616E-2</v>
      </c>
      <c r="K37" s="262">
        <v>5.7127483031687153E-2</v>
      </c>
      <c r="L37" s="262">
        <v>5.6205711835742571E-2</v>
      </c>
      <c r="M37" s="262">
        <v>0.12732533527611289</v>
      </c>
      <c r="N37" s="262">
        <v>0.1142193674741194</v>
      </c>
      <c r="O37" s="262">
        <v>0.2000400578937252</v>
      </c>
      <c r="P37" s="262">
        <v>0.20629638254893501</v>
      </c>
      <c r="Q37" s="262">
        <v>0.24875450757205911</v>
      </c>
      <c r="R37" s="262">
        <v>0.18800275704749569</v>
      </c>
      <c r="S37" s="262">
        <v>0.1768125258357543</v>
      </c>
      <c r="T37" s="262">
        <v>7.7554197149349718E-2</v>
      </c>
      <c r="U37" s="262">
        <v>5.5909730353079209E-2</v>
      </c>
      <c r="V37" s="262">
        <v>0.15912187370648601</v>
      </c>
      <c r="W37" s="262">
        <v>7.7201891297063369E-2</v>
      </c>
      <c r="DA37" s="68" t="s">
        <v>1973</v>
      </c>
    </row>
    <row r="38" spans="1:105" ht="12" customHeight="1" x14ac:dyDescent="0.25">
      <c r="A38" s="37" t="s">
        <v>160</v>
      </c>
      <c r="B38" s="228">
        <v>1.8834709264594449E-2</v>
      </c>
      <c r="C38" s="228">
        <v>1.594266227772834E-2</v>
      </c>
      <c r="D38" s="228">
        <v>1.3597904129927771E-2</v>
      </c>
      <c r="E38" s="228">
        <v>1.0695848308399919E-2</v>
      </c>
      <c r="F38" s="228">
        <v>6.4748817508462038E-3</v>
      </c>
      <c r="G38" s="228">
        <v>8.6266389114480774E-3</v>
      </c>
      <c r="H38" s="228">
        <v>5.7411589245639346E-3</v>
      </c>
      <c r="I38" s="228">
        <v>2.2625332273030731E-4</v>
      </c>
      <c r="J38" s="228">
        <v>1.851662425082592E-3</v>
      </c>
      <c r="K38" s="228">
        <v>5.1415541662242562E-3</v>
      </c>
      <c r="L38" s="228">
        <v>3.8838023174714489E-3</v>
      </c>
      <c r="M38" s="228">
        <v>1.3493250526573921E-3</v>
      </c>
      <c r="N38" s="228">
        <v>1.3988790660930529E-3</v>
      </c>
      <c r="O38" s="228">
        <v>1.015265458614076E-3</v>
      </c>
      <c r="P38" s="228">
        <v>7.4311059727199874E-4</v>
      </c>
      <c r="Q38" s="228">
        <v>5.5440526479283295E-4</v>
      </c>
      <c r="R38" s="228">
        <v>9.337652794631922E-4</v>
      </c>
      <c r="S38" s="228">
        <v>1.2022684818673471E-3</v>
      </c>
      <c r="T38" s="228">
        <v>3.7951456160839978E-3</v>
      </c>
      <c r="U38" s="228">
        <v>1.384096199748251E-3</v>
      </c>
      <c r="V38" s="228">
        <v>7.5052238490812022E-3</v>
      </c>
      <c r="W38" s="228">
        <v>2.6014004262591948E-3</v>
      </c>
      <c r="DA38" s="69" t="s">
        <v>1974</v>
      </c>
    </row>
    <row r="39" spans="1:105" ht="12" customHeight="1" x14ac:dyDescent="0.25">
      <c r="A39" s="37" t="s">
        <v>162</v>
      </c>
      <c r="B39" s="228">
        <v>0.13219849102145259</v>
      </c>
      <c r="C39" s="228">
        <v>0.13686576482566731</v>
      </c>
      <c r="D39" s="228">
        <v>0.12010439444979019</v>
      </c>
      <c r="E39" s="228">
        <v>0.1101896929125117</v>
      </c>
      <c r="F39" s="228">
        <v>9.8197868977791286E-2</v>
      </c>
      <c r="G39" s="228">
        <v>3.9752130886803932E-2</v>
      </c>
      <c r="H39" s="228">
        <v>3.2498082762909289E-2</v>
      </c>
      <c r="I39" s="228">
        <v>8.824215604898932E-4</v>
      </c>
      <c r="J39" s="228">
        <v>8.7550160521598364E-3</v>
      </c>
      <c r="K39" s="228">
        <v>1.2959713633651041E-2</v>
      </c>
      <c r="L39" s="228">
        <v>1.0759677637757309E-2</v>
      </c>
      <c r="M39" s="228">
        <v>4.2747267026160803E-3</v>
      </c>
      <c r="N39" s="228">
        <v>9.2984469309883404E-3</v>
      </c>
      <c r="O39" s="228">
        <v>3.0104989945992141E-3</v>
      </c>
      <c r="P39" s="228">
        <v>2.1448897613881488E-3</v>
      </c>
      <c r="Q39" s="228">
        <v>1.3671144596442879E-3</v>
      </c>
      <c r="R39" s="228">
        <v>4.7899887961057484E-3</v>
      </c>
      <c r="S39" s="228">
        <v>6.6382183214638932E-3</v>
      </c>
      <c r="T39" s="228">
        <v>3.099813931033666E-2</v>
      </c>
      <c r="U39" s="228">
        <v>3.8469524921397887E-2</v>
      </c>
      <c r="V39" s="228">
        <v>2.5408212871408691E-2</v>
      </c>
      <c r="W39" s="228">
        <v>3.2925773170070553E-2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8.4376156217186842E-3</v>
      </c>
      <c r="C42" s="228">
        <v>7.547514453283403E-3</v>
      </c>
      <c r="D42" s="228">
        <v>1.444045007563553E-2</v>
      </c>
      <c r="E42" s="228">
        <v>2.273431104928629E-2</v>
      </c>
      <c r="F42" s="228">
        <v>2.6371860042319471E-2</v>
      </c>
      <c r="G42" s="228">
        <v>5.1647349784901701E-2</v>
      </c>
      <c r="H42" s="228">
        <v>3.309429981460444E-2</v>
      </c>
      <c r="I42" s="228">
        <v>0.1797014862184389</v>
      </c>
      <c r="J42" s="228">
        <v>7.5145191619229182E-2</v>
      </c>
      <c r="K42" s="228">
        <v>3.9026215231811857E-2</v>
      </c>
      <c r="L42" s="228">
        <v>4.1562231880513813E-2</v>
      </c>
      <c r="M42" s="228">
        <v>0.1217012835208395</v>
      </c>
      <c r="N42" s="228">
        <v>0.103522041477038</v>
      </c>
      <c r="O42" s="228">
        <v>0.19601429344051191</v>
      </c>
      <c r="P42" s="228">
        <v>0.20340838219027491</v>
      </c>
      <c r="Q42" s="228">
        <v>0.246832987847622</v>
      </c>
      <c r="R42" s="228">
        <v>0.1822790029719267</v>
      </c>
      <c r="S42" s="228">
        <v>0.16897203903242311</v>
      </c>
      <c r="T42" s="228">
        <v>4.2760912222929069E-2</v>
      </c>
      <c r="U42" s="228">
        <v>1.6056109231933069E-2</v>
      </c>
      <c r="V42" s="228">
        <v>0.1262084369859961</v>
      </c>
      <c r="W42" s="228">
        <v>4.1674717700733617E-2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0.58280982999225284</v>
      </c>
      <c r="C43" s="263">
        <f t="shared" si="1"/>
        <v>0.57940314780203295</v>
      </c>
      <c r="D43" s="263">
        <f t="shared" si="1"/>
        <v>0.59102234390327513</v>
      </c>
      <c r="E43" s="263">
        <f t="shared" si="1"/>
        <v>0.61226532140655188</v>
      </c>
      <c r="F43" s="263">
        <f t="shared" si="1"/>
        <v>0.57730397728926497</v>
      </c>
      <c r="G43" s="263">
        <f t="shared" si="1"/>
        <v>0.47394252012285731</v>
      </c>
      <c r="H43" s="263">
        <f t="shared" si="1"/>
        <v>0.37819111508820541</v>
      </c>
      <c r="I43" s="263">
        <f t="shared" si="1"/>
        <v>0.57295582349289553</v>
      </c>
      <c r="J43" s="263">
        <f t="shared" si="1"/>
        <v>0.3518898040850168</v>
      </c>
      <c r="K43" s="263">
        <f t="shared" si="1"/>
        <v>0.26057168423443872</v>
      </c>
      <c r="L43" s="263">
        <f t="shared" si="1"/>
        <v>0.25138513398591278</v>
      </c>
      <c r="M43" s="263">
        <f t="shared" si="1"/>
        <v>0.47225926231701348</v>
      </c>
      <c r="N43" s="263">
        <f t="shared" si="1"/>
        <v>0.45854495777673049</v>
      </c>
      <c r="O43" s="263">
        <f t="shared" si="1"/>
        <v>0.69609882442605875</v>
      </c>
      <c r="P43" s="263">
        <f t="shared" si="1"/>
        <v>0.69770380963977896</v>
      </c>
      <c r="Q43" s="263">
        <f t="shared" si="1"/>
        <v>0.82789281715322238</v>
      </c>
      <c r="R43" s="263">
        <f t="shared" si="1"/>
        <v>0.68679448521874598</v>
      </c>
      <c r="S43" s="263">
        <f t="shared" si="1"/>
        <v>0.67190184910164763</v>
      </c>
      <c r="T43" s="263">
        <f t="shared" si="1"/>
        <v>0.361240653437778</v>
      </c>
      <c r="U43" s="263">
        <f t="shared" si="1"/>
        <v>0.25126556466381639</v>
      </c>
      <c r="V43" s="263">
        <f t="shared" si="1"/>
        <v>0.68285924853237756</v>
      </c>
      <c r="W43" s="263">
        <f t="shared" si="1"/>
        <v>0.35881617133468313</v>
      </c>
      <c r="DA43" s="70"/>
    </row>
    <row r="44" spans="1:105" ht="12" customHeight="1" x14ac:dyDescent="0.25">
      <c r="A44" s="60" t="s">
        <v>1886</v>
      </c>
      <c r="B44" s="264">
        <v>0.42120542147111001</v>
      </c>
      <c r="C44" s="264">
        <v>0.42588395118579703</v>
      </c>
      <c r="D44" s="264">
        <v>0.39949745045996499</v>
      </c>
      <c r="E44" s="264">
        <v>0.38680209172739649</v>
      </c>
      <c r="F44" s="264">
        <v>0.35247754781462598</v>
      </c>
      <c r="G44" s="264">
        <v>0.2308282621827242</v>
      </c>
      <c r="H44" s="264">
        <v>0.22325072059661891</v>
      </c>
      <c r="I44" s="264">
        <v>6.1211972835616711E-2</v>
      </c>
      <c r="J44" s="264">
        <v>0.1063546084186878</v>
      </c>
      <c r="K44" s="264">
        <v>0.10493458784225861</v>
      </c>
      <c r="L44" s="264">
        <v>9.6017792423431142E-2</v>
      </c>
      <c r="M44" s="264">
        <v>9.0973391800995687E-2</v>
      </c>
      <c r="N44" s="264">
        <v>0.11021807388925969</v>
      </c>
      <c r="O44" s="264">
        <v>9.8882847716226283E-2</v>
      </c>
      <c r="P44" s="264">
        <v>8.7998325419563067E-2</v>
      </c>
      <c r="Q44" s="264">
        <v>7.4353131592273164E-2</v>
      </c>
      <c r="R44" s="264">
        <v>0.1051452977829823</v>
      </c>
      <c r="S44" s="264">
        <v>0.1148599897210197</v>
      </c>
      <c r="T44" s="264">
        <v>0.1538064687966583</v>
      </c>
      <c r="U44" s="264">
        <v>0.12970072884194289</v>
      </c>
      <c r="V44" s="264">
        <v>0.2097998466299105</v>
      </c>
      <c r="W44" s="264">
        <v>0.14652645483370891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1.382224741605532E-3</v>
      </c>
      <c r="E45" s="231">
        <v>5.4887399065786484E-3</v>
      </c>
      <c r="F45" s="231">
        <v>1.011076505836476E-2</v>
      </c>
      <c r="G45" s="231">
        <v>0</v>
      </c>
      <c r="H45" s="231">
        <v>0</v>
      </c>
      <c r="I45" s="231">
        <v>0</v>
      </c>
      <c r="J45" s="231">
        <v>0</v>
      </c>
      <c r="K45" s="231">
        <v>4.7775490037382023E-3</v>
      </c>
      <c r="L45" s="231">
        <v>4.4672645799888246E-3</v>
      </c>
      <c r="M45" s="231">
        <v>3.8216991165252439E-3</v>
      </c>
      <c r="N45" s="231">
        <v>2.5561460483176802E-3</v>
      </c>
      <c r="O45" s="231">
        <v>3.9736376024933682E-4</v>
      </c>
      <c r="P45" s="231">
        <v>0</v>
      </c>
      <c r="Q45" s="231">
        <v>1.246343897563895E-4</v>
      </c>
      <c r="R45" s="231">
        <v>0</v>
      </c>
      <c r="S45" s="231">
        <v>1.8404931710383669E-4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2.287442748995213E-4</v>
      </c>
      <c r="C47" s="231">
        <v>0</v>
      </c>
      <c r="D47" s="231">
        <v>3.4121021005525452E-3</v>
      </c>
      <c r="E47" s="231">
        <v>6.4770760666452839E-3</v>
      </c>
      <c r="F47" s="231">
        <v>9.4229414925927207E-3</v>
      </c>
      <c r="G47" s="231">
        <v>8.7753933803804245E-3</v>
      </c>
      <c r="H47" s="231">
        <v>0</v>
      </c>
      <c r="I47" s="231">
        <v>2.7328685828492769E-4</v>
      </c>
      <c r="J47" s="231">
        <v>1.3607088990171979E-3</v>
      </c>
      <c r="K47" s="231">
        <v>7.5504730054758778E-3</v>
      </c>
      <c r="L47" s="231">
        <v>7.9970063549121354E-3</v>
      </c>
      <c r="M47" s="231">
        <v>9.8303761531664136E-3</v>
      </c>
      <c r="N47" s="231">
        <v>5.6255557527879986E-3</v>
      </c>
      <c r="O47" s="231">
        <v>9.8831653388631157E-3</v>
      </c>
      <c r="P47" s="231">
        <v>8.2176371279109456E-3</v>
      </c>
      <c r="Q47" s="231">
        <v>4.4121887699053409E-3</v>
      </c>
      <c r="R47" s="231">
        <v>6.8830045792402884E-3</v>
      </c>
      <c r="S47" s="231">
        <v>8.5011022178538669E-3</v>
      </c>
      <c r="T47" s="231">
        <v>1.404697883924453E-2</v>
      </c>
      <c r="U47" s="231">
        <v>7.4397484608503626E-3</v>
      </c>
      <c r="V47" s="231">
        <v>2.275383527254124E-2</v>
      </c>
      <c r="W47" s="231">
        <v>7.5940911095285597E-3</v>
      </c>
      <c r="DA47" s="73" t="s">
        <v>1982</v>
      </c>
    </row>
    <row r="48" spans="1:105" ht="12" customHeight="1" x14ac:dyDescent="0.25">
      <c r="A48" s="64" t="s">
        <v>160</v>
      </c>
      <c r="B48" s="231">
        <v>5.0084549042383388E-2</v>
      </c>
      <c r="C48" s="231">
        <v>4.0709409455756233E-2</v>
      </c>
      <c r="D48" s="231">
        <v>3.63653057016168E-2</v>
      </c>
      <c r="E48" s="231">
        <v>2.978073836167397E-2</v>
      </c>
      <c r="F48" s="231">
        <v>1.8136485237268331E-2</v>
      </c>
      <c r="G48" s="231">
        <v>3.0824786541204741E-2</v>
      </c>
      <c r="H48" s="231">
        <v>1.129378308447538E-2</v>
      </c>
      <c r="I48" s="231">
        <v>1.125665755250886E-2</v>
      </c>
      <c r="J48" s="231">
        <v>1.51544333538113E-2</v>
      </c>
      <c r="K48" s="231">
        <v>2.1637796740188481E-2</v>
      </c>
      <c r="L48" s="231">
        <v>1.7508075860779331E-2</v>
      </c>
      <c r="M48" s="231">
        <v>1.7681562532905409E-2</v>
      </c>
      <c r="N48" s="231">
        <v>1.304572007911258E-2</v>
      </c>
      <c r="O48" s="231">
        <v>1.943071933191276E-2</v>
      </c>
      <c r="P48" s="231">
        <v>1.745520433668234E-2</v>
      </c>
      <c r="Q48" s="231">
        <v>1.833760310180315E-2</v>
      </c>
      <c r="R48" s="231">
        <v>1.5556230733352289E-2</v>
      </c>
      <c r="S48" s="231">
        <v>1.6622424249720269E-2</v>
      </c>
      <c r="T48" s="231">
        <v>1.566649569936086E-2</v>
      </c>
      <c r="U48" s="231">
        <v>4.4146477084687618E-3</v>
      </c>
      <c r="V48" s="231">
        <v>4.3624626873366372E-2</v>
      </c>
      <c r="W48" s="231">
        <v>1.057137437214262E-2</v>
      </c>
      <c r="DA48" s="73" t="s">
        <v>1983</v>
      </c>
    </row>
    <row r="49" spans="1:105" ht="12" customHeight="1" x14ac:dyDescent="0.25">
      <c r="A49" s="64" t="s">
        <v>70</v>
      </c>
      <c r="B49" s="231">
        <v>3.2035946638271341E-2</v>
      </c>
      <c r="C49" s="231">
        <v>4.8053220757420329E-2</v>
      </c>
      <c r="D49" s="231">
        <v>4.8053220756933947E-2</v>
      </c>
      <c r="E49" s="231">
        <v>4.8248161406767569E-2</v>
      </c>
      <c r="F49" s="231">
        <v>4.8248161406362448E-2</v>
      </c>
      <c r="G49" s="231">
        <v>4.82481614054713E-2</v>
      </c>
      <c r="H49" s="231">
        <v>0.14589152177605511</v>
      </c>
      <c r="I49" s="231">
        <v>6.743361155283077E-3</v>
      </c>
      <c r="J49" s="231">
        <v>1.8911446084128439E-2</v>
      </c>
      <c r="K49" s="231">
        <v>1.6552875706007691E-2</v>
      </c>
      <c r="L49" s="231">
        <v>1.6291288809422641E-2</v>
      </c>
      <c r="M49" s="231">
        <v>4.1987468479604941E-3</v>
      </c>
      <c r="N49" s="231">
        <v>3.855103147892322E-3</v>
      </c>
      <c r="O49" s="231">
        <v>9.1331614645356156E-3</v>
      </c>
      <c r="P49" s="231">
        <v>6.9149350386458674E-3</v>
      </c>
      <c r="Q49" s="231">
        <v>6.9678940602481924E-3</v>
      </c>
      <c r="R49" s="231">
        <v>5.4037349663640238E-3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2.948734365837492E-3</v>
      </c>
      <c r="C50" s="231">
        <v>3.1746855774871748E-3</v>
      </c>
      <c r="D50" s="231">
        <v>3.3665309458330321E-3</v>
      </c>
      <c r="E50" s="231">
        <v>3.6441539015144749E-3</v>
      </c>
      <c r="F50" s="231">
        <v>3.7311912499531502E-3</v>
      </c>
      <c r="G50" s="231">
        <v>7.2526367583791796E-3</v>
      </c>
      <c r="H50" s="231">
        <v>4.9788231378551998E-3</v>
      </c>
      <c r="I50" s="231">
        <v>9.8799869926745288E-4</v>
      </c>
      <c r="J50" s="231">
        <v>2.4607325927170219E-3</v>
      </c>
      <c r="K50" s="231">
        <v>2.3009447613515591E-3</v>
      </c>
      <c r="L50" s="231">
        <v>3.4063860259679838E-3</v>
      </c>
      <c r="M50" s="231">
        <v>1.9155113387591849E-3</v>
      </c>
      <c r="N50" s="231">
        <v>2.275232186327799E-3</v>
      </c>
      <c r="O50" s="231">
        <v>4.9835297634313654E-3</v>
      </c>
      <c r="P50" s="231">
        <v>7.2684804665014528E-3</v>
      </c>
      <c r="Q50" s="231">
        <v>1.3023911477861091E-3</v>
      </c>
      <c r="R50" s="231">
        <v>1.050643450437572E-3</v>
      </c>
      <c r="S50" s="231">
        <v>1.8538019991978781E-3</v>
      </c>
      <c r="T50" s="231">
        <v>1.820905026649176E-3</v>
      </c>
      <c r="U50" s="231">
        <v>6.0118268209114628E-4</v>
      </c>
      <c r="V50" s="231">
        <v>2.7033931062638581E-3</v>
      </c>
      <c r="W50" s="231">
        <v>5.0869811828608321E-4</v>
      </c>
      <c r="DA50" s="73" t="s">
        <v>1985</v>
      </c>
    </row>
    <row r="51" spans="1:105" ht="12" customHeight="1" x14ac:dyDescent="0.25">
      <c r="A51" s="64" t="s">
        <v>162</v>
      </c>
      <c r="B51" s="231">
        <v>0.33590744714971821</v>
      </c>
      <c r="C51" s="231">
        <v>0.33394663539513331</v>
      </c>
      <c r="D51" s="231">
        <v>0.30691806621342321</v>
      </c>
      <c r="E51" s="231">
        <v>0.29316322208421658</v>
      </c>
      <c r="F51" s="231">
        <v>0.26282800337008461</v>
      </c>
      <c r="G51" s="231">
        <v>0.1357272840972886</v>
      </c>
      <c r="H51" s="231">
        <v>6.1086592598233222E-2</v>
      </c>
      <c r="I51" s="231">
        <v>4.1950668570272388E-2</v>
      </c>
      <c r="J51" s="231">
        <v>6.8467287489013817E-2</v>
      </c>
      <c r="K51" s="231">
        <v>5.2114948625496829E-2</v>
      </c>
      <c r="L51" s="231">
        <v>4.6347770792360243E-2</v>
      </c>
      <c r="M51" s="231">
        <v>5.3525495811678939E-2</v>
      </c>
      <c r="N51" s="231">
        <v>8.2860316674821272E-2</v>
      </c>
      <c r="O51" s="231">
        <v>5.5054908057234092E-2</v>
      </c>
      <c r="P51" s="231">
        <v>4.8142068449822467E-2</v>
      </c>
      <c r="Q51" s="231">
        <v>4.3208420122773983E-2</v>
      </c>
      <c r="R51" s="231">
        <v>7.625168405358812E-2</v>
      </c>
      <c r="S51" s="231">
        <v>8.7698611937143817E-2</v>
      </c>
      <c r="T51" s="231">
        <v>0.1222720892314037</v>
      </c>
      <c r="U51" s="231">
        <v>0.11724514999053259</v>
      </c>
      <c r="V51" s="231">
        <v>0.14071799137773899</v>
      </c>
      <c r="W51" s="231">
        <v>0.12785229123375169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1989</v>
      </c>
    </row>
    <row r="55" spans="1:105" ht="12" customHeight="1" x14ac:dyDescent="0.25">
      <c r="A55" s="60" t="s">
        <v>1898</v>
      </c>
      <c r="B55" s="264">
        <v>0.1616044085211428</v>
      </c>
      <c r="C55" s="264">
        <v>0.15351919661623589</v>
      </c>
      <c r="D55" s="264">
        <v>0.1915248934433102</v>
      </c>
      <c r="E55" s="264">
        <v>0.22546322967915541</v>
      </c>
      <c r="F55" s="264">
        <v>0.22482642947463899</v>
      </c>
      <c r="G55" s="264">
        <v>0.24311425794013311</v>
      </c>
      <c r="H55" s="264">
        <v>0.1549403944915865</v>
      </c>
      <c r="I55" s="264">
        <v>0.51174385065727879</v>
      </c>
      <c r="J55" s="264">
        <v>0.245535195666329</v>
      </c>
      <c r="K55" s="264">
        <v>0.1556370963921801</v>
      </c>
      <c r="L55" s="264">
        <v>0.15536734156248161</v>
      </c>
      <c r="M55" s="264">
        <v>0.38128587051601781</v>
      </c>
      <c r="N55" s="264">
        <v>0.3483268838874708</v>
      </c>
      <c r="O55" s="264">
        <v>0.59721597670983251</v>
      </c>
      <c r="P55" s="264">
        <v>0.60970548422021587</v>
      </c>
      <c r="Q55" s="264">
        <v>0.75353968556094919</v>
      </c>
      <c r="R55" s="264">
        <v>0.58164918743576366</v>
      </c>
      <c r="S55" s="264">
        <v>0.55704185938062789</v>
      </c>
      <c r="T55" s="264">
        <v>0.20743418464111971</v>
      </c>
      <c r="U55" s="264">
        <v>0.1215648358218735</v>
      </c>
      <c r="V55" s="264">
        <v>0.47305940190246709</v>
      </c>
      <c r="W55" s="264">
        <v>0.2122897165009742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13.71386343309222</v>
      </c>
      <c r="C56" s="263">
        <f t="shared" si="2"/>
        <v>13.845745369710047</v>
      </c>
      <c r="D56" s="263">
        <f t="shared" si="2"/>
        <v>13.086228560243303</v>
      </c>
      <c r="E56" s="263">
        <f t="shared" si="2"/>
        <v>12.753190534416019</v>
      </c>
      <c r="F56" s="263">
        <f t="shared" si="2"/>
        <v>11.661563804763327</v>
      </c>
      <c r="G56" s="263">
        <f t="shared" si="2"/>
        <v>7.8352517959867214</v>
      </c>
      <c r="H56" s="263">
        <f t="shared" si="2"/>
        <v>7.412101186972194</v>
      </c>
      <c r="I56" s="263">
        <f t="shared" si="2"/>
        <v>3.0032973519467281</v>
      </c>
      <c r="J56" s="263">
        <f t="shared" si="2"/>
        <v>3.8863922772399206</v>
      </c>
      <c r="K56" s="263">
        <f t="shared" si="2"/>
        <v>3.6552656671500863</v>
      </c>
      <c r="L56" s="263">
        <f t="shared" si="2"/>
        <v>3.3714680977809937</v>
      </c>
      <c r="M56" s="263">
        <f t="shared" si="2"/>
        <v>3.6787121717561888</v>
      </c>
      <c r="N56" s="263">
        <f t="shared" si="2"/>
        <v>4.2218140298009734</v>
      </c>
      <c r="O56" s="263">
        <f t="shared" si="2"/>
        <v>4.3767633190914701</v>
      </c>
      <c r="P56" s="263">
        <f t="shared" si="2"/>
        <v>4.0568633652714139</v>
      </c>
      <c r="Q56" s="263">
        <f t="shared" si="2"/>
        <v>3.9210542093476812</v>
      </c>
      <c r="R56" s="263">
        <f t="shared" si="2"/>
        <v>4.5434768963387082</v>
      </c>
      <c r="S56" s="263">
        <f t="shared" si="2"/>
        <v>4.8011429440529483</v>
      </c>
      <c r="T56" s="263">
        <f t="shared" si="2"/>
        <v>5.3148468131205782</v>
      </c>
      <c r="U56" s="263">
        <f t="shared" si="2"/>
        <v>4.3714514208687403</v>
      </c>
      <c r="V56" s="263">
        <f t="shared" si="2"/>
        <v>7.6431003397635582</v>
      </c>
      <c r="W56" s="263">
        <f t="shared" si="2"/>
        <v>5.0936465353903548</v>
      </c>
      <c r="DA56" s="70"/>
    </row>
    <row r="57" spans="1:105" ht="12" customHeight="1" x14ac:dyDescent="0.25">
      <c r="A57" s="60" t="s">
        <v>1901</v>
      </c>
      <c r="B57" s="264">
        <v>13.379466329082319</v>
      </c>
      <c r="C57" s="264">
        <v>13.528078449431201</v>
      </c>
      <c r="D57" s="264">
        <v>12.68991901461065</v>
      </c>
      <c r="E57" s="264">
        <v>12.28665467839966</v>
      </c>
      <c r="F57" s="264">
        <v>11.196345636464599</v>
      </c>
      <c r="G57" s="264">
        <v>7.3321918575688878</v>
      </c>
      <c r="H57" s="264">
        <v>7.0914934777749563</v>
      </c>
      <c r="I57" s="264">
        <v>1.9443803136019431</v>
      </c>
      <c r="J57" s="264">
        <v>3.378322855652435</v>
      </c>
      <c r="K57" s="264">
        <v>3.3332163196952749</v>
      </c>
      <c r="L57" s="264">
        <v>3.0499769358031088</v>
      </c>
      <c r="M57" s="264">
        <v>2.8897430336786871</v>
      </c>
      <c r="N57" s="264">
        <v>3.501044700011779</v>
      </c>
      <c r="O57" s="264">
        <v>3.1409845745154228</v>
      </c>
      <c r="P57" s="264">
        <v>2.7952409250920041</v>
      </c>
      <c r="Q57" s="264">
        <v>2.361805356460442</v>
      </c>
      <c r="R57" s="264">
        <v>3.3399094589888501</v>
      </c>
      <c r="S57" s="264">
        <v>3.6484937911382729</v>
      </c>
      <c r="T57" s="264">
        <v>4.8856172441291461</v>
      </c>
      <c r="U57" s="264">
        <v>4.1199055043911263</v>
      </c>
      <c r="V57" s="264">
        <v>6.6642304223618627</v>
      </c>
      <c r="W57" s="264">
        <v>4.6543697417766392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4.3905962380411001E-2</v>
      </c>
      <c r="E58" s="231">
        <v>0.17434820879720411</v>
      </c>
      <c r="F58" s="231">
        <v>0.32116547832452791</v>
      </c>
      <c r="G58" s="231">
        <v>0</v>
      </c>
      <c r="H58" s="231">
        <v>0</v>
      </c>
      <c r="I58" s="231">
        <v>0</v>
      </c>
      <c r="J58" s="231">
        <v>0</v>
      </c>
      <c r="K58" s="231">
        <v>0.15175743894227231</v>
      </c>
      <c r="L58" s="231">
        <v>0.14190134548199801</v>
      </c>
      <c r="M58" s="231">
        <v>0.1213951484072724</v>
      </c>
      <c r="N58" s="231">
        <v>8.1195227417149851E-2</v>
      </c>
      <c r="O58" s="231">
        <v>1.262214297262599E-2</v>
      </c>
      <c r="P58" s="231">
        <v>0</v>
      </c>
      <c r="Q58" s="231">
        <v>3.958974733438256E-3</v>
      </c>
      <c r="R58" s="231">
        <v>0</v>
      </c>
      <c r="S58" s="231">
        <v>5.8462724256512846E-3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7.2659946144553846E-3</v>
      </c>
      <c r="C60" s="231">
        <v>0</v>
      </c>
      <c r="D60" s="231">
        <v>0.1083844196646102</v>
      </c>
      <c r="E60" s="231">
        <v>0.20574241623461489</v>
      </c>
      <c r="F60" s="231">
        <v>0.29931696505882771</v>
      </c>
      <c r="G60" s="231">
        <v>0.27874778972973119</v>
      </c>
      <c r="H60" s="231">
        <v>0</v>
      </c>
      <c r="I60" s="231">
        <v>8.6808766749329972E-3</v>
      </c>
      <c r="J60" s="231">
        <v>4.3222517968781578E-2</v>
      </c>
      <c r="K60" s="231">
        <v>0.23983855429158671</v>
      </c>
      <c r="L60" s="231">
        <v>0.25402255480309149</v>
      </c>
      <c r="M60" s="231">
        <v>0.31225900721822708</v>
      </c>
      <c r="N60" s="231">
        <v>0.17869412391208939</v>
      </c>
      <c r="O60" s="231">
        <v>0.3139358401756519</v>
      </c>
      <c r="P60" s="231">
        <v>0.26103082641599468</v>
      </c>
      <c r="Q60" s="231">
        <v>0.14015187857346381</v>
      </c>
      <c r="R60" s="231">
        <v>0.21863661604645609</v>
      </c>
      <c r="S60" s="231">
        <v>0.27003501162594651</v>
      </c>
      <c r="T60" s="231">
        <v>0.44619815136423802</v>
      </c>
      <c r="U60" s="231">
        <v>0.23632142169759959</v>
      </c>
      <c r="V60" s="231">
        <v>0.72276888512778048</v>
      </c>
      <c r="W60" s="231">
        <v>0.24122407053796599</v>
      </c>
      <c r="DA60" s="73" t="s">
        <v>1994</v>
      </c>
    </row>
    <row r="61" spans="1:105" ht="12" customHeight="1" x14ac:dyDescent="0.25">
      <c r="A61" s="64" t="s">
        <v>160</v>
      </c>
      <c r="B61" s="231">
        <v>1.5909209695815909</v>
      </c>
      <c r="C61" s="231">
        <v>1.2931224180063741</v>
      </c>
      <c r="D61" s="231">
        <v>1.15513323993371</v>
      </c>
      <c r="E61" s="231">
        <v>0.94597639501787922</v>
      </c>
      <c r="F61" s="231">
        <v>0.57610011930146487</v>
      </c>
      <c r="G61" s="231">
        <v>0.97914027836768036</v>
      </c>
      <c r="H61" s="231">
        <v>0.35874369797745342</v>
      </c>
      <c r="I61" s="231">
        <v>0.35756441637381098</v>
      </c>
      <c r="J61" s="231">
        <v>0.48137611829753568</v>
      </c>
      <c r="K61" s="231">
        <v>0.68731824939422259</v>
      </c>
      <c r="L61" s="231">
        <v>0.55613888028357894</v>
      </c>
      <c r="M61" s="231">
        <v>0.56164963339817187</v>
      </c>
      <c r="N61" s="231">
        <v>0.41439346133651761</v>
      </c>
      <c r="O61" s="231">
        <v>0.61721108466075858</v>
      </c>
      <c r="P61" s="231">
        <v>0.55445943187108626</v>
      </c>
      <c r="Q61" s="231">
        <v>0.58248856911610025</v>
      </c>
      <c r="R61" s="231">
        <v>0.49413909388295518</v>
      </c>
      <c r="S61" s="231">
        <v>0.52800641734405585</v>
      </c>
      <c r="T61" s="231">
        <v>0.49764162809734508</v>
      </c>
      <c r="U61" s="231">
        <v>0.14022998603371359</v>
      </c>
      <c r="V61" s="231">
        <v>1.385723441859873</v>
      </c>
      <c r="W61" s="231">
        <v>0.33579659770335368</v>
      </c>
      <c r="DA61" s="73" t="s">
        <v>1995</v>
      </c>
    </row>
    <row r="62" spans="1:105" ht="12" customHeight="1" x14ac:dyDescent="0.25">
      <c r="A62" s="64" t="s">
        <v>70</v>
      </c>
      <c r="B62" s="231">
        <v>1.017612422627443</v>
      </c>
      <c r="C62" s="231">
        <v>1.526396424059234</v>
      </c>
      <c r="D62" s="231">
        <v>1.526396424043784</v>
      </c>
      <c r="E62" s="231">
        <v>1.532588656450264</v>
      </c>
      <c r="F62" s="231">
        <v>1.5325886564373961</v>
      </c>
      <c r="G62" s="231">
        <v>1.532588656409088</v>
      </c>
      <c r="H62" s="231">
        <v>4.6342012799452821</v>
      </c>
      <c r="I62" s="231">
        <v>0.21420088375605081</v>
      </c>
      <c r="J62" s="231">
        <v>0.60071652267231512</v>
      </c>
      <c r="K62" s="231">
        <v>0.52579722830847975</v>
      </c>
      <c r="L62" s="231">
        <v>0.51748799747577823</v>
      </c>
      <c r="M62" s="231">
        <v>0.13337195869992161</v>
      </c>
      <c r="N62" s="231">
        <v>0.12245621763893259</v>
      </c>
      <c r="O62" s="231">
        <v>0.29011218769701369</v>
      </c>
      <c r="P62" s="231">
        <v>0.21965087769816291</v>
      </c>
      <c r="Q62" s="231">
        <v>0.221333105443178</v>
      </c>
      <c r="R62" s="231">
        <v>0.1716480518727396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9.3665679856014483E-2</v>
      </c>
      <c r="C63" s="231">
        <v>0.1008429536378279</v>
      </c>
      <c r="D63" s="231">
        <v>0.1069368653382257</v>
      </c>
      <c r="E63" s="231">
        <v>0.1157554768716363</v>
      </c>
      <c r="F63" s="231">
        <v>0.11852019264557059</v>
      </c>
      <c r="G63" s="231">
        <v>0.23037787350145639</v>
      </c>
      <c r="H63" s="231">
        <v>0.15815085261422401</v>
      </c>
      <c r="I63" s="231">
        <v>3.1383488094377909E-2</v>
      </c>
      <c r="J63" s="231">
        <v>7.8164447062775991E-2</v>
      </c>
      <c r="K63" s="231">
        <v>7.3088833595873079E-2</v>
      </c>
      <c r="L63" s="231">
        <v>0.10820285023663009</v>
      </c>
      <c r="M63" s="231">
        <v>6.0845654289997622E-2</v>
      </c>
      <c r="N63" s="231">
        <v>7.2272081212765432E-2</v>
      </c>
      <c r="O63" s="231">
        <v>0.15830035719134919</v>
      </c>
      <c r="P63" s="231">
        <v>0.2308811442300461</v>
      </c>
      <c r="Q63" s="231">
        <v>4.1370071753205839E-2</v>
      </c>
      <c r="R63" s="231">
        <v>3.337338019036995E-2</v>
      </c>
      <c r="S63" s="231">
        <v>5.8885475268638479E-2</v>
      </c>
      <c r="T63" s="231">
        <v>5.7840512611209101E-2</v>
      </c>
      <c r="U63" s="231">
        <v>1.9096391078189341E-2</v>
      </c>
      <c r="V63" s="231">
        <v>8.5872486904851955E-2</v>
      </c>
      <c r="W63" s="231">
        <v>1.6158646110263821E-2</v>
      </c>
      <c r="DA63" s="73" t="s">
        <v>1997</v>
      </c>
    </row>
    <row r="64" spans="1:105" ht="12" customHeight="1" x14ac:dyDescent="0.25">
      <c r="A64" s="64" t="s">
        <v>162</v>
      </c>
      <c r="B64" s="231">
        <v>10.67000126240282</v>
      </c>
      <c r="C64" s="231">
        <v>10.60771665372776</v>
      </c>
      <c r="D64" s="231">
        <v>9.7491621032499118</v>
      </c>
      <c r="E64" s="231">
        <v>9.3122435250280571</v>
      </c>
      <c r="F64" s="231">
        <v>8.3486542246968085</v>
      </c>
      <c r="G64" s="231">
        <v>4.3113372595609318</v>
      </c>
      <c r="H64" s="231">
        <v>1.9403976472379969</v>
      </c>
      <c r="I64" s="231">
        <v>1.3325506487027701</v>
      </c>
      <c r="J64" s="231">
        <v>2.174843249651027</v>
      </c>
      <c r="K64" s="231">
        <v>1.655416015162841</v>
      </c>
      <c r="L64" s="231">
        <v>1.4722233075220319</v>
      </c>
      <c r="M64" s="231">
        <v>1.700221631665096</v>
      </c>
      <c r="N64" s="231">
        <v>2.6320335884943229</v>
      </c>
      <c r="O64" s="231">
        <v>1.7488029618180241</v>
      </c>
      <c r="P64" s="231">
        <v>1.529218644876714</v>
      </c>
      <c r="Q64" s="231">
        <v>1.3725027568410559</v>
      </c>
      <c r="R64" s="231">
        <v>2.422112316996329</v>
      </c>
      <c r="S64" s="231">
        <v>2.785720614473981</v>
      </c>
      <c r="T64" s="231">
        <v>3.883936952056354</v>
      </c>
      <c r="U64" s="231">
        <v>3.7242577055816239</v>
      </c>
      <c r="V64" s="231">
        <v>4.469865608469358</v>
      </c>
      <c r="W64" s="231">
        <v>4.0611904274250552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2001</v>
      </c>
    </row>
    <row r="68" spans="1:105" ht="12" customHeight="1" x14ac:dyDescent="0.25">
      <c r="A68" s="60" t="s">
        <v>1913</v>
      </c>
      <c r="B68" s="264">
        <v>0.33439710400990069</v>
      </c>
      <c r="C68" s="264">
        <v>0.31766692027884541</v>
      </c>
      <c r="D68" s="264">
        <v>0.39630954563265319</v>
      </c>
      <c r="E68" s="264">
        <v>0.46653585601635889</v>
      </c>
      <c r="F68" s="264">
        <v>0.46521816829872847</v>
      </c>
      <c r="G68" s="264">
        <v>0.5030599384178337</v>
      </c>
      <c r="H68" s="264">
        <v>0.32060770919723741</v>
      </c>
      <c r="I68" s="264">
        <v>1.058917038344785</v>
      </c>
      <c r="J68" s="264">
        <v>0.50806942158748558</v>
      </c>
      <c r="K68" s="264">
        <v>0.32204934745481162</v>
      </c>
      <c r="L68" s="264">
        <v>0.32149116197788469</v>
      </c>
      <c r="M68" s="264">
        <v>0.78896913807750146</v>
      </c>
      <c r="N68" s="264">
        <v>0.72076932978919417</v>
      </c>
      <c r="O68" s="264">
        <v>1.2357787445760471</v>
      </c>
      <c r="P68" s="264">
        <v>1.2616224401794101</v>
      </c>
      <c r="Q68" s="264">
        <v>1.559248852887239</v>
      </c>
      <c r="R68" s="264">
        <v>1.2035674373498579</v>
      </c>
      <c r="S68" s="264">
        <v>1.152649152914675</v>
      </c>
      <c r="T68" s="264">
        <v>0.42922956899143228</v>
      </c>
      <c r="U68" s="264">
        <v>0.25154591647761371</v>
      </c>
      <c r="V68" s="264">
        <v>0.97886991740169504</v>
      </c>
      <c r="W68" s="264">
        <v>0.43927679361371569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1.799676334327347</v>
      </c>
      <c r="C69" s="263">
        <f t="shared" si="3"/>
        <v>1.8203267175869713</v>
      </c>
      <c r="D69" s="263">
        <f t="shared" si="3"/>
        <v>1.7111272051575024</v>
      </c>
      <c r="E69" s="263">
        <f t="shared" si="3"/>
        <v>1.6599708651503862</v>
      </c>
      <c r="F69" s="263">
        <f t="shared" si="3"/>
        <v>1.5148177981148865</v>
      </c>
      <c r="G69" s="263">
        <f t="shared" si="3"/>
        <v>1.0006288134573351</v>
      </c>
      <c r="H69" s="263">
        <f t="shared" si="3"/>
        <v>0.97168960964959927</v>
      </c>
      <c r="I69" s="263">
        <f t="shared" si="3"/>
        <v>0.29657041508978066</v>
      </c>
      <c r="J69" s="263">
        <f t="shared" si="3"/>
        <v>0.46995684870749987</v>
      </c>
      <c r="K69" s="263">
        <f t="shared" si="3"/>
        <v>0.4583389455239234</v>
      </c>
      <c r="L69" s="263">
        <f t="shared" si="3"/>
        <v>0.4204957769511159</v>
      </c>
      <c r="M69" s="263">
        <f t="shared" si="3"/>
        <v>0.41366624260452184</v>
      </c>
      <c r="N69" s="263">
        <f t="shared" si="3"/>
        <v>0.49221060772279135</v>
      </c>
      <c r="O69" s="263">
        <f t="shared" si="3"/>
        <v>0.46292202801316329</v>
      </c>
      <c r="P69" s="263">
        <f t="shared" si="3"/>
        <v>0.4176602765725223</v>
      </c>
      <c r="Q69" s="263">
        <f t="shared" si="3"/>
        <v>0.36954411892914468</v>
      </c>
      <c r="R69" s="263">
        <f t="shared" si="3"/>
        <v>0.48713479910136498</v>
      </c>
      <c r="S69" s="263">
        <f t="shared" si="3"/>
        <v>0.52599061581047313</v>
      </c>
      <c r="T69" s="263">
        <f t="shared" si="3"/>
        <v>0.66614270200344539</v>
      </c>
      <c r="U69" s="263">
        <f t="shared" si="3"/>
        <v>0.55760674512869868</v>
      </c>
      <c r="V69" s="263">
        <f t="shared" si="3"/>
        <v>0.92198301635644853</v>
      </c>
      <c r="W69" s="263">
        <f t="shared" si="3"/>
        <v>0.63456666729048905</v>
      </c>
      <c r="DA69" s="70"/>
    </row>
    <row r="70" spans="1:105" ht="12" customHeight="1" x14ac:dyDescent="0.25">
      <c r="A70" s="60" t="s">
        <v>1916</v>
      </c>
      <c r="B70" s="264">
        <v>1.5175783567709069</v>
      </c>
      <c r="C70" s="264">
        <v>1.534434824125295</v>
      </c>
      <c r="D70" s="264">
        <v>1.439365814157223</v>
      </c>
      <c r="E70" s="264">
        <v>1.393625183429587</v>
      </c>
      <c r="F70" s="264">
        <v>1.2699558708026939</v>
      </c>
      <c r="G70" s="264">
        <v>0.83166065051128402</v>
      </c>
      <c r="H70" s="264">
        <v>0.80435921391428689</v>
      </c>
      <c r="I70" s="264">
        <v>0.22054313742244189</v>
      </c>
      <c r="J70" s="264">
        <v>0.38318939797909479</v>
      </c>
      <c r="K70" s="264">
        <v>0.3780731473728427</v>
      </c>
      <c r="L70" s="264">
        <v>0.34594645799618512</v>
      </c>
      <c r="M70" s="264">
        <v>0.32777177928299828</v>
      </c>
      <c r="N70" s="264">
        <v>0.39710923680689031</v>
      </c>
      <c r="O70" s="264">
        <v>0.35626908368346139</v>
      </c>
      <c r="P70" s="264">
        <v>0.31705279011460141</v>
      </c>
      <c r="Q70" s="264">
        <v>0.26788995941333649</v>
      </c>
      <c r="R70" s="264">
        <v>0.37883232289456747</v>
      </c>
      <c r="S70" s="264">
        <v>0.41383378649484931</v>
      </c>
      <c r="T70" s="264">
        <v>0.55415565963501723</v>
      </c>
      <c r="U70" s="264">
        <v>0.4673040965628813</v>
      </c>
      <c r="V70" s="264">
        <v>0.75589650624011673</v>
      </c>
      <c r="W70" s="264">
        <v>0.5279261975626266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4.9800744366669761E-3</v>
      </c>
      <c r="E71" s="231">
        <v>1.9775607016349488E-2</v>
      </c>
      <c r="F71" s="231">
        <v>3.6428491754402367E-2</v>
      </c>
      <c r="G71" s="231">
        <v>0</v>
      </c>
      <c r="H71" s="231">
        <v>0</v>
      </c>
      <c r="I71" s="231">
        <v>0</v>
      </c>
      <c r="J71" s="231">
        <v>0</v>
      </c>
      <c r="K71" s="231">
        <v>1.721322802817437E-2</v>
      </c>
      <c r="L71" s="231">
        <v>1.6095291501430291E-2</v>
      </c>
      <c r="M71" s="231">
        <v>1.3769357111010041E-2</v>
      </c>
      <c r="N71" s="231">
        <v>9.2096438505563216E-3</v>
      </c>
      <c r="O71" s="231">
        <v>1.4316782538395191E-3</v>
      </c>
      <c r="P71" s="231">
        <v>0</v>
      </c>
      <c r="Q71" s="231">
        <v>4.4905037485757873E-4</v>
      </c>
      <c r="R71" s="231">
        <v>0</v>
      </c>
      <c r="S71" s="231">
        <v>6.6311886309470419E-4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8.2415216691739102E-4</v>
      </c>
      <c r="C73" s="231">
        <v>0</v>
      </c>
      <c r="D73" s="231">
        <v>1.229360315640252E-2</v>
      </c>
      <c r="E73" s="231">
        <v>2.3336524063648389E-2</v>
      </c>
      <c r="F73" s="231">
        <v>3.3950303907135472E-2</v>
      </c>
      <c r="G73" s="231">
        <v>3.1617226149899987E-2</v>
      </c>
      <c r="H73" s="231">
        <v>0</v>
      </c>
      <c r="I73" s="231">
        <v>9.8463647470304564E-4</v>
      </c>
      <c r="J73" s="231">
        <v>4.9025541214590112E-3</v>
      </c>
      <c r="K73" s="231">
        <v>2.720391009325861E-2</v>
      </c>
      <c r="L73" s="231">
        <v>2.881274348460984E-2</v>
      </c>
      <c r="M73" s="231">
        <v>3.5418267022437708E-2</v>
      </c>
      <c r="N73" s="231">
        <v>2.0268546462250819E-2</v>
      </c>
      <c r="O73" s="231">
        <v>3.5608463353256722E-2</v>
      </c>
      <c r="P73" s="231">
        <v>2.9607663181443779E-2</v>
      </c>
      <c r="Q73" s="231">
        <v>1.5896856597453029E-2</v>
      </c>
      <c r="R73" s="231">
        <v>2.4799060616380379E-2</v>
      </c>
      <c r="S73" s="231">
        <v>3.0628971226091071E-2</v>
      </c>
      <c r="T73" s="231">
        <v>5.0610438464924988E-2</v>
      </c>
      <c r="U73" s="231">
        <v>2.680497607218138E-2</v>
      </c>
      <c r="V73" s="231">
        <v>8.1980730026067469E-2</v>
      </c>
      <c r="W73" s="231">
        <v>2.7361063556389599E-2</v>
      </c>
      <c r="DA73" s="73" t="s">
        <v>2006</v>
      </c>
    </row>
    <row r="74" spans="1:105" ht="12" customHeight="1" x14ac:dyDescent="0.25">
      <c r="A74" s="64" t="s">
        <v>160</v>
      </c>
      <c r="B74" s="231">
        <v>0.18045168404976331</v>
      </c>
      <c r="C74" s="231">
        <v>0.14667360759794479</v>
      </c>
      <c r="D74" s="231">
        <v>0.13102205730729549</v>
      </c>
      <c r="E74" s="231">
        <v>0.1072982485089721</v>
      </c>
      <c r="F74" s="231">
        <v>6.5344689457804875E-2</v>
      </c>
      <c r="G74" s="231">
        <v>0.1110598926852228</v>
      </c>
      <c r="H74" s="231">
        <v>4.0690836113183269E-2</v>
      </c>
      <c r="I74" s="231">
        <v>4.0557075005362708E-2</v>
      </c>
      <c r="J74" s="231">
        <v>5.4600531936525899E-2</v>
      </c>
      <c r="K74" s="231">
        <v>7.7959708843325981E-2</v>
      </c>
      <c r="L74" s="231">
        <v>6.3080567439572466E-2</v>
      </c>
      <c r="M74" s="231">
        <v>6.3705629714144341E-2</v>
      </c>
      <c r="N74" s="231">
        <v>4.7002962049743739E-2</v>
      </c>
      <c r="O74" s="231">
        <v>7.0007738769391412E-2</v>
      </c>
      <c r="P74" s="231">
        <v>6.2890074448340633E-2</v>
      </c>
      <c r="Q74" s="231">
        <v>6.6069305293261188E-2</v>
      </c>
      <c r="R74" s="231">
        <v>5.6048184259872083E-2</v>
      </c>
      <c r="S74" s="231">
        <v>5.9889616782080247E-2</v>
      </c>
      <c r="T74" s="231">
        <v>5.6445462446226481E-2</v>
      </c>
      <c r="U74" s="231">
        <v>1.5905716008453578E-2</v>
      </c>
      <c r="V74" s="231">
        <v>0.15717696447021659</v>
      </c>
      <c r="W74" s="231">
        <v>3.8088040017278453E-2</v>
      </c>
      <c r="DA74" s="73" t="s">
        <v>2007</v>
      </c>
    </row>
    <row r="75" spans="1:105" ht="12" customHeight="1" x14ac:dyDescent="0.25">
      <c r="A75" s="64" t="s">
        <v>70</v>
      </c>
      <c r="B75" s="231">
        <v>0.11542363127024211</v>
      </c>
      <c r="C75" s="231">
        <v>0.17313292772894059</v>
      </c>
      <c r="D75" s="231">
        <v>0.17313292772718811</v>
      </c>
      <c r="E75" s="231">
        <v>0.1738352874214415</v>
      </c>
      <c r="F75" s="231">
        <v>0.173835287419982</v>
      </c>
      <c r="G75" s="231">
        <v>0.17383528741677121</v>
      </c>
      <c r="H75" s="231">
        <v>0.52563857110490331</v>
      </c>
      <c r="I75" s="231">
        <v>2.4295933574181611E-2</v>
      </c>
      <c r="J75" s="231">
        <v>6.8136827803109659E-2</v>
      </c>
      <c r="K75" s="231">
        <v>5.9639037470174641E-2</v>
      </c>
      <c r="L75" s="231">
        <v>5.8696555269243222E-2</v>
      </c>
      <c r="M75" s="231">
        <v>1.512783790809292E-2</v>
      </c>
      <c r="N75" s="231">
        <v>1.388970987108259E-2</v>
      </c>
      <c r="O75" s="231">
        <v>3.2906243511929723E-2</v>
      </c>
      <c r="P75" s="231">
        <v>2.4914104183356371E-2</v>
      </c>
      <c r="Q75" s="231">
        <v>2.5104912422952999E-2</v>
      </c>
      <c r="R75" s="231">
        <v>1.9469339217046799E-2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1.062411646514976E-2</v>
      </c>
      <c r="C76" s="231">
        <v>1.143820538947582E-2</v>
      </c>
      <c r="D76" s="231">
        <v>1.212941296660428E-2</v>
      </c>
      <c r="E76" s="231">
        <v>1.312967214516242E-2</v>
      </c>
      <c r="F76" s="231">
        <v>1.344326259174293E-2</v>
      </c>
      <c r="G76" s="231">
        <v>2.6130823614748461E-2</v>
      </c>
      <c r="H76" s="231">
        <v>1.7938406893742959E-2</v>
      </c>
      <c r="I76" s="231">
        <v>3.5597011958900782E-3</v>
      </c>
      <c r="J76" s="231">
        <v>8.8658747825833672E-3</v>
      </c>
      <c r="K76" s="231">
        <v>8.2901686254578041E-3</v>
      </c>
      <c r="L76" s="231">
        <v>1.2273008475914031E-2</v>
      </c>
      <c r="M76" s="231">
        <v>6.9014746764117516E-3</v>
      </c>
      <c r="N76" s="231">
        <v>8.1975277301516072E-3</v>
      </c>
      <c r="O76" s="231">
        <v>1.7955364588833549E-2</v>
      </c>
      <c r="P76" s="231">
        <v>2.618790756313016E-2</v>
      </c>
      <c r="Q76" s="231">
        <v>4.6924386942293539E-3</v>
      </c>
      <c r="R76" s="231">
        <v>3.7854065493706551E-3</v>
      </c>
      <c r="S76" s="231">
        <v>6.6791395559335151E-3</v>
      </c>
      <c r="T76" s="231">
        <v>6.5606136989565696E-3</v>
      </c>
      <c r="U76" s="231">
        <v>2.1660258398872121E-3</v>
      </c>
      <c r="V76" s="231">
        <v>9.7401663387447594E-3</v>
      </c>
      <c r="W76" s="231">
        <v>1.8328093967660301E-3</v>
      </c>
      <c r="DA76" s="73" t="s">
        <v>2009</v>
      </c>
    </row>
    <row r="77" spans="1:105" ht="12" customHeight="1" x14ac:dyDescent="0.25">
      <c r="A77" s="64" t="s">
        <v>162</v>
      </c>
      <c r="B77" s="231">
        <v>1.2102547728188351</v>
      </c>
      <c r="C77" s="231">
        <v>1.2031900834089331</v>
      </c>
      <c r="D77" s="231">
        <v>1.105807738563066</v>
      </c>
      <c r="E77" s="231">
        <v>1.0562498442740129</v>
      </c>
      <c r="F77" s="231">
        <v>0.94695383567162639</v>
      </c>
      <c r="G77" s="231">
        <v>0.48901742064464149</v>
      </c>
      <c r="H77" s="231">
        <v>0.2200913998024574</v>
      </c>
      <c r="I77" s="231">
        <v>0.15114579117230451</v>
      </c>
      <c r="J77" s="231">
        <v>0.24668360933541689</v>
      </c>
      <c r="K77" s="231">
        <v>0.18776709431245139</v>
      </c>
      <c r="L77" s="231">
        <v>0.16698829182541519</v>
      </c>
      <c r="M77" s="231">
        <v>0.19284921285090151</v>
      </c>
      <c r="N77" s="231">
        <v>0.29854084684310522</v>
      </c>
      <c r="O77" s="231">
        <v>0.19835959520621049</v>
      </c>
      <c r="P77" s="231">
        <v>0.17345304073833051</v>
      </c>
      <c r="Q77" s="231">
        <v>0.15567739603058231</v>
      </c>
      <c r="R77" s="231">
        <v>0.27473033225189758</v>
      </c>
      <c r="S77" s="231">
        <v>0.31597294006764981</v>
      </c>
      <c r="T77" s="231">
        <v>0.44053914502490921</v>
      </c>
      <c r="U77" s="231">
        <v>0.42242737864235907</v>
      </c>
      <c r="V77" s="231">
        <v>0.50699864540508788</v>
      </c>
      <c r="W77" s="231">
        <v>0.46064428459219248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2013</v>
      </c>
    </row>
    <row r="81" spans="1:105" ht="12" customHeight="1" x14ac:dyDescent="0.25">
      <c r="A81" s="61" t="s">
        <v>1928</v>
      </c>
      <c r="B81" s="265">
        <v>0.28209797755644012</v>
      </c>
      <c r="C81" s="265">
        <v>0.28589189346167643</v>
      </c>
      <c r="D81" s="265">
        <v>0.27176139100027941</v>
      </c>
      <c r="E81" s="265">
        <v>0.2663456817207992</v>
      </c>
      <c r="F81" s="265">
        <v>0.2448619273121925</v>
      </c>
      <c r="G81" s="265">
        <v>0.1689681629460511</v>
      </c>
      <c r="H81" s="265">
        <v>0.16733039573531239</v>
      </c>
      <c r="I81" s="265">
        <v>7.60272776673388E-2</v>
      </c>
      <c r="J81" s="265">
        <v>8.6767450728405096E-2</v>
      </c>
      <c r="K81" s="265">
        <v>8.0265798151080731E-2</v>
      </c>
      <c r="L81" s="265">
        <v>7.4549318954930763E-2</v>
      </c>
      <c r="M81" s="265">
        <v>8.5894463321523562E-2</v>
      </c>
      <c r="N81" s="265">
        <v>9.5101370915901026E-2</v>
      </c>
      <c r="O81" s="265">
        <v>0.1066529443297019</v>
      </c>
      <c r="P81" s="265">
        <v>0.10060748645792091</v>
      </c>
      <c r="Q81" s="265">
        <v>0.1016541595158082</v>
      </c>
      <c r="R81" s="265">
        <v>0.1083024762067975</v>
      </c>
      <c r="S81" s="265">
        <v>0.1121568293156238</v>
      </c>
      <c r="T81" s="265">
        <v>0.1119870423684282</v>
      </c>
      <c r="U81" s="265">
        <v>9.0302648565817337E-2</v>
      </c>
      <c r="V81" s="265">
        <v>0.1660865101163318</v>
      </c>
      <c r="W81" s="265">
        <v>0.10664046972786249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28.418917633472851</v>
      </c>
      <c r="C83" s="225">
        <v>28.910029886544109</v>
      </c>
      <c r="D83" s="225">
        <v>27.31061551736347</v>
      </c>
      <c r="E83" s="225">
        <v>26.59529047301378</v>
      </c>
      <c r="F83" s="225">
        <v>24.579695501111331</v>
      </c>
      <c r="G83" s="225">
        <v>17.00620335447632</v>
      </c>
      <c r="H83" s="225">
        <v>16.763768397638479</v>
      </c>
      <c r="I83" s="225">
        <v>7.720381147937375</v>
      </c>
      <c r="J83" s="225">
        <v>8.6650830935799927</v>
      </c>
      <c r="K83" s="225">
        <v>6.244019914408339</v>
      </c>
      <c r="L83" s="225">
        <v>5.813099275592446</v>
      </c>
      <c r="M83" s="225">
        <v>5.2432768713208731</v>
      </c>
      <c r="N83" s="225">
        <v>5.6537235307831493</v>
      </c>
      <c r="O83" s="225">
        <v>4.9068076440091248</v>
      </c>
      <c r="P83" s="225">
        <v>4.6330902646159213</v>
      </c>
      <c r="Q83" s="225">
        <v>2.37286842088941</v>
      </c>
      <c r="R83" s="225">
        <v>4.3826415522232622</v>
      </c>
      <c r="S83" s="225">
        <v>4.3955269336752529</v>
      </c>
      <c r="T83" s="225">
        <v>7.1361827090026377</v>
      </c>
      <c r="U83" s="225">
        <v>4.8418734216189208</v>
      </c>
      <c r="V83" s="225">
        <v>8.1887278700405552</v>
      </c>
      <c r="W83" s="225">
        <v>5.1334408142237953</v>
      </c>
      <c r="DA83" s="89" t="s">
        <v>2015</v>
      </c>
    </row>
    <row r="84" spans="1:105" ht="12" customHeight="1" x14ac:dyDescent="0.25">
      <c r="A84" s="55" t="s">
        <v>92</v>
      </c>
      <c r="B84" s="261">
        <v>0.76024004209314111</v>
      </c>
      <c r="C84" s="261">
        <v>0.77046445707250644</v>
      </c>
      <c r="D84" s="261">
        <v>0.73238345458664067</v>
      </c>
      <c r="E84" s="261">
        <v>0.71488825296788705</v>
      </c>
      <c r="F84" s="261">
        <v>0.65722452980874246</v>
      </c>
      <c r="G84" s="261">
        <v>0.45352098084533737</v>
      </c>
      <c r="H84" s="261">
        <v>0.44559829506507392</v>
      </c>
      <c r="I84" s="261">
        <v>0.20245948234684499</v>
      </c>
      <c r="J84" s="261">
        <v>0.22875686716907079</v>
      </c>
      <c r="K84" s="261">
        <v>0.16614066727046239</v>
      </c>
      <c r="L84" s="261">
        <v>0.15430823440866809</v>
      </c>
      <c r="M84" s="261">
        <v>0.13826852891661609</v>
      </c>
      <c r="N84" s="261">
        <v>0.1495903589442264</v>
      </c>
      <c r="O84" s="261">
        <v>0.1292147517806489</v>
      </c>
      <c r="P84" s="261">
        <v>0.1218904126055276</v>
      </c>
      <c r="Q84" s="261">
        <v>6.250543440106672E-2</v>
      </c>
      <c r="R84" s="261">
        <v>0.1157217329835343</v>
      </c>
      <c r="S84" s="261">
        <v>0.1162658866111615</v>
      </c>
      <c r="T84" s="261">
        <v>0.18934620038165159</v>
      </c>
      <c r="U84" s="261">
        <v>0.1286658476108701</v>
      </c>
      <c r="V84" s="261">
        <v>0.21392460847278441</v>
      </c>
      <c r="W84" s="261">
        <v>0.13470100153823469</v>
      </c>
      <c r="DA84" s="67" t="s">
        <v>2016</v>
      </c>
    </row>
    <row r="85" spans="1:105" ht="12" customHeight="1" x14ac:dyDescent="0.25">
      <c r="A85" s="202" t="s">
        <v>93</v>
      </c>
      <c r="B85" s="226">
        <v>9.2657177148853478E-2</v>
      </c>
      <c r="C85" s="226">
        <v>9.4186068109406509E-2</v>
      </c>
      <c r="D85" s="226">
        <v>8.9530824300449466E-2</v>
      </c>
      <c r="E85" s="226">
        <v>8.7392108833271642E-2</v>
      </c>
      <c r="F85" s="226">
        <v>8.1236885756709093E-2</v>
      </c>
      <c r="G85" s="226">
        <v>5.6560256837032107E-2</v>
      </c>
      <c r="H85" s="226">
        <v>5.5572189776197232E-2</v>
      </c>
      <c r="I85" s="226">
        <v>2.5249461004617269E-2</v>
      </c>
      <c r="J85" s="226">
        <v>2.8529103849177541E-2</v>
      </c>
      <c r="K85" s="226">
        <v>2.0720009015631091E-2</v>
      </c>
      <c r="L85" s="226">
        <v>1.9244343125990031E-2</v>
      </c>
      <c r="M85" s="226">
        <v>1.724397291041626E-2</v>
      </c>
      <c r="N85" s="226">
        <v>1.8655959656946171E-2</v>
      </c>
      <c r="O85" s="226">
        <v>1.6114843318217331E-2</v>
      </c>
      <c r="P85" s="226">
        <v>1.520139824642764E-2</v>
      </c>
      <c r="Q85" s="226">
        <v>7.795280864062679E-3</v>
      </c>
      <c r="R85" s="226">
        <v>1.443207969557477E-2</v>
      </c>
      <c r="S85" s="226">
        <v>1.4499943080593989E-2</v>
      </c>
      <c r="T85" s="226">
        <v>2.3824868570981959E-2</v>
      </c>
      <c r="U85" s="226">
        <v>1.6318568168474538E-2</v>
      </c>
      <c r="V85" s="226">
        <v>2.7324780412719889E-2</v>
      </c>
      <c r="W85" s="226">
        <v>1.7314808529051689E-2</v>
      </c>
      <c r="DA85" s="174" t="s">
        <v>2017</v>
      </c>
    </row>
    <row r="86" spans="1:105" ht="12" customHeight="1" x14ac:dyDescent="0.25">
      <c r="A86" s="202" t="s">
        <v>94</v>
      </c>
      <c r="B86" s="226">
        <v>3.62207778140947</v>
      </c>
      <c r="C86" s="226">
        <v>3.6707908513271059</v>
      </c>
      <c r="D86" s="226">
        <v>3.4893582177366831</v>
      </c>
      <c r="E86" s="226">
        <v>3.4060043063982368</v>
      </c>
      <c r="F86" s="226">
        <v>3.1312720128018232</v>
      </c>
      <c r="G86" s="226">
        <v>2.1607494701281098</v>
      </c>
      <c r="H86" s="226">
        <v>2.1230027289083608</v>
      </c>
      <c r="I86" s="226">
        <v>0.96459532784557867</v>
      </c>
      <c r="J86" s="226">
        <v>1.089886246502674</v>
      </c>
      <c r="K86" s="226">
        <v>0.79155843705896078</v>
      </c>
      <c r="L86" s="226">
        <v>0.73518414762963136</v>
      </c>
      <c r="M86" s="226">
        <v>0.65876478313107578</v>
      </c>
      <c r="N86" s="226">
        <v>0.71270636304969537</v>
      </c>
      <c r="O86" s="226">
        <v>0.61562908494852431</v>
      </c>
      <c r="P86" s="226">
        <v>0.58073309852209021</v>
      </c>
      <c r="Q86" s="226">
        <v>0.29780007974601452</v>
      </c>
      <c r="R86" s="226">
        <v>0.55134312145913811</v>
      </c>
      <c r="S86" s="226">
        <v>0.55393567993432091</v>
      </c>
      <c r="T86" s="226">
        <v>0.90211857758560587</v>
      </c>
      <c r="U86" s="226">
        <v>0.6130138930520217</v>
      </c>
      <c r="V86" s="226">
        <v>1.0192196258337329</v>
      </c>
      <c r="W86" s="226">
        <v>0.64176770202991729</v>
      </c>
      <c r="DA86" s="174" t="s">
        <v>2018</v>
      </c>
    </row>
    <row r="87" spans="1:105" ht="12" customHeight="1" x14ac:dyDescent="0.25">
      <c r="A87" s="202" t="s">
        <v>95</v>
      </c>
      <c r="B87" s="226">
        <v>1.26373794336311</v>
      </c>
      <c r="C87" s="226">
        <v>1.2845902677870651</v>
      </c>
      <c r="D87" s="226">
        <v>1.221098065477316</v>
      </c>
      <c r="E87" s="226">
        <v>1.1919284321138031</v>
      </c>
      <c r="F87" s="226">
        <v>1.1049704604434689</v>
      </c>
      <c r="G87" s="226">
        <v>0.76819418392356464</v>
      </c>
      <c r="H87" s="226">
        <v>0.75794112206908471</v>
      </c>
      <c r="I87" s="226">
        <v>0.34437377549006098</v>
      </c>
      <c r="J87" s="226">
        <v>0.38910435363720042</v>
      </c>
      <c r="K87" s="226">
        <v>0.28259722976249502</v>
      </c>
      <c r="L87" s="226">
        <v>0.262470834443218</v>
      </c>
      <c r="M87" s="226">
        <v>0.2351880721145872</v>
      </c>
      <c r="N87" s="226">
        <v>0.25444595673856041</v>
      </c>
      <c r="O87" s="226">
        <v>0.21978803563016511</v>
      </c>
      <c r="P87" s="226">
        <v>0.20732968937012089</v>
      </c>
      <c r="Q87" s="226">
        <v>0.1063187171271414</v>
      </c>
      <c r="R87" s="226">
        <v>0.19683706404781029</v>
      </c>
      <c r="S87" s="226">
        <v>0.1977626430180833</v>
      </c>
      <c r="T87" s="226">
        <v>0.32407742678398282</v>
      </c>
      <c r="U87" s="226">
        <v>0.2214478227483973</v>
      </c>
      <c r="V87" s="226">
        <v>0.37002561697315289</v>
      </c>
      <c r="W87" s="226">
        <v>0.23403420057733099</v>
      </c>
      <c r="DA87" s="174" t="s">
        <v>2019</v>
      </c>
    </row>
    <row r="88" spans="1:105" ht="12" customHeight="1" x14ac:dyDescent="0.25">
      <c r="A88" s="56" t="s">
        <v>96</v>
      </c>
      <c r="B88" s="262">
        <v>12.719997889058</v>
      </c>
      <c r="C88" s="262">
        <v>13.288958205957551</v>
      </c>
      <c r="D88" s="262">
        <v>10.91108117142435</v>
      </c>
      <c r="E88" s="262">
        <v>9.5931991422354219</v>
      </c>
      <c r="F88" s="262">
        <v>8.5100720035396051</v>
      </c>
      <c r="G88" s="262">
        <v>4.7849974593247477</v>
      </c>
      <c r="H88" s="262">
        <v>5.0684408612158531</v>
      </c>
      <c r="I88" s="262">
        <v>1.9710642019712989</v>
      </c>
      <c r="J88" s="262">
        <v>2.1911418747913491</v>
      </c>
      <c r="K88" s="262">
        <v>1.629885642705879</v>
      </c>
      <c r="L88" s="262">
        <v>1.5035018031163521</v>
      </c>
      <c r="M88" s="262">
        <v>1.28592965376865</v>
      </c>
      <c r="N88" s="262">
        <v>1.36799635402574</v>
      </c>
      <c r="O88" s="262">
        <v>1.206371759635485</v>
      </c>
      <c r="P88" s="262">
        <v>1.1473340137158541</v>
      </c>
      <c r="Q88" s="262">
        <v>0.57747705218461765</v>
      </c>
      <c r="R88" s="262">
        <v>1.0503710610860431</v>
      </c>
      <c r="S88" s="262">
        <v>1.0396684985830369</v>
      </c>
      <c r="T88" s="262">
        <v>1.9181904851011371</v>
      </c>
      <c r="U88" s="262">
        <v>1.4847751482279601</v>
      </c>
      <c r="V88" s="262">
        <v>2.0840972887089819</v>
      </c>
      <c r="W88" s="262">
        <v>1.393020217026907</v>
      </c>
      <c r="DA88" s="68" t="s">
        <v>2020</v>
      </c>
    </row>
    <row r="89" spans="1:105" ht="12" customHeight="1" x14ac:dyDescent="0.25">
      <c r="A89" s="37" t="s">
        <v>160</v>
      </c>
      <c r="B89" s="228">
        <v>1.5023279383309149</v>
      </c>
      <c r="C89" s="228">
        <v>1.3211944044215149</v>
      </c>
      <c r="D89" s="228">
        <v>1.001519393082537</v>
      </c>
      <c r="E89" s="228">
        <v>0.71443746247964923</v>
      </c>
      <c r="F89" s="228">
        <v>0.42048054925672551</v>
      </c>
      <c r="G89" s="228">
        <v>0.4126766633136803</v>
      </c>
      <c r="H89" s="228">
        <v>0.4079248537400374</v>
      </c>
      <c r="I89" s="228">
        <v>2.466453335883211E-3</v>
      </c>
      <c r="J89" s="228">
        <v>4.7313896163567251E-2</v>
      </c>
      <c r="K89" s="228">
        <v>0.14669201007989899</v>
      </c>
      <c r="L89" s="228">
        <v>0.1038916436879363</v>
      </c>
      <c r="M89" s="228">
        <v>1.362758710999922E-2</v>
      </c>
      <c r="N89" s="228">
        <v>1.6754264223813362E-2</v>
      </c>
      <c r="O89" s="228">
        <v>6.1227115743791652E-3</v>
      </c>
      <c r="P89" s="228">
        <v>4.1328696784134174E-3</v>
      </c>
      <c r="Q89" s="228">
        <v>1.287037252723772E-3</v>
      </c>
      <c r="R89" s="228">
        <v>5.2169449150539686E-3</v>
      </c>
      <c r="S89" s="228">
        <v>7.0694124272499322E-3</v>
      </c>
      <c r="T89" s="228">
        <v>9.3867417598644518E-2</v>
      </c>
      <c r="U89" s="228">
        <v>3.6756958532349358E-2</v>
      </c>
      <c r="V89" s="228">
        <v>9.829960086993722E-2</v>
      </c>
      <c r="W89" s="228">
        <v>4.6939308422089349E-2</v>
      </c>
      <c r="DA89" s="69" t="s">
        <v>2021</v>
      </c>
    </row>
    <row r="90" spans="1:105" ht="12" customHeight="1" x14ac:dyDescent="0.25">
      <c r="A90" s="37" t="s">
        <v>162</v>
      </c>
      <c r="B90" s="228">
        <v>10.544653685738391</v>
      </c>
      <c r="C90" s="228">
        <v>11.34228897874568</v>
      </c>
      <c r="D90" s="228">
        <v>8.845986784916267</v>
      </c>
      <c r="E90" s="228">
        <v>7.3602057850803213</v>
      </c>
      <c r="F90" s="228">
        <v>6.3769958236264923</v>
      </c>
      <c r="G90" s="228">
        <v>1.901641752062301</v>
      </c>
      <c r="H90" s="228">
        <v>2.309076587511171</v>
      </c>
      <c r="I90" s="228">
        <v>9.6195343134026969E-3</v>
      </c>
      <c r="J90" s="228">
        <v>0.22370920033319711</v>
      </c>
      <c r="K90" s="228">
        <v>0.36974937567879829</v>
      </c>
      <c r="L90" s="228">
        <v>0.28782118757957509</v>
      </c>
      <c r="M90" s="228">
        <v>4.3172851787353382E-2</v>
      </c>
      <c r="N90" s="228">
        <v>0.11136676538307851</v>
      </c>
      <c r="O90" s="228">
        <v>1.8155268538389231E-2</v>
      </c>
      <c r="P90" s="228">
        <v>1.192897785460568E-2</v>
      </c>
      <c r="Q90" s="228">
        <v>3.173720290980675E-3</v>
      </c>
      <c r="R90" s="228">
        <v>2.6761658676552232E-2</v>
      </c>
      <c r="S90" s="228">
        <v>3.9033130955630331E-2</v>
      </c>
      <c r="T90" s="228">
        <v>0.76669397745710377</v>
      </c>
      <c r="U90" s="228">
        <v>1.021621714265377</v>
      </c>
      <c r="V90" s="228">
        <v>0.33278383620544988</v>
      </c>
      <c r="W90" s="228">
        <v>0.59410808357871236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0.67301626498869616</v>
      </c>
      <c r="C93" s="228">
        <v>0.6254748227903506</v>
      </c>
      <c r="D93" s="228">
        <v>1.0635749934255481</v>
      </c>
      <c r="E93" s="228">
        <v>1.5185558946754509</v>
      </c>
      <c r="F93" s="228">
        <v>1.7125956306563861</v>
      </c>
      <c r="G93" s="228">
        <v>2.4706790439487669</v>
      </c>
      <c r="H93" s="228">
        <v>2.351439419964644</v>
      </c>
      <c r="I93" s="228">
        <v>1.9589782143220129</v>
      </c>
      <c r="J93" s="228">
        <v>1.9201187782945841</v>
      </c>
      <c r="K93" s="228">
        <v>1.1134442569471821</v>
      </c>
      <c r="L93" s="228">
        <v>1.111788971848841</v>
      </c>
      <c r="M93" s="228">
        <v>1.229129214871298</v>
      </c>
      <c r="N93" s="228">
        <v>1.2398753244188481</v>
      </c>
      <c r="O93" s="228">
        <v>1.182093779522716</v>
      </c>
      <c r="P93" s="228">
        <v>1.1312721661828351</v>
      </c>
      <c r="Q93" s="228">
        <v>0.57301629464091319</v>
      </c>
      <c r="R93" s="228">
        <v>1.018392457494437</v>
      </c>
      <c r="S93" s="228">
        <v>0.99356595520015634</v>
      </c>
      <c r="T93" s="228">
        <v>1.0576290900453891</v>
      </c>
      <c r="U93" s="228">
        <v>0.42639647543023379</v>
      </c>
      <c r="V93" s="228">
        <v>1.653013851633595</v>
      </c>
      <c r="W93" s="228">
        <v>0.75197282502610518</v>
      </c>
      <c r="DA93" s="69" t="s">
        <v>2025</v>
      </c>
    </row>
    <row r="94" spans="1:105" ht="12" customHeight="1" x14ac:dyDescent="0.25">
      <c r="A94" s="132" t="s">
        <v>1941</v>
      </c>
      <c r="B94" s="318">
        <v>9.9602068004002753</v>
      </c>
      <c r="C94" s="318">
        <v>9.8010400362904733</v>
      </c>
      <c r="D94" s="318">
        <v>10.867163783838031</v>
      </c>
      <c r="E94" s="318">
        <v>11.601878230465161</v>
      </c>
      <c r="F94" s="318">
        <v>11.094919608760989</v>
      </c>
      <c r="G94" s="318">
        <v>8.7821810034175236</v>
      </c>
      <c r="H94" s="318">
        <v>8.3132132006039079</v>
      </c>
      <c r="I94" s="318">
        <v>4.2126388992789741</v>
      </c>
      <c r="J94" s="318">
        <v>4.7376646476305213</v>
      </c>
      <c r="K94" s="318">
        <v>3.35311792859491</v>
      </c>
      <c r="L94" s="318">
        <v>3.138389912868587</v>
      </c>
      <c r="M94" s="318">
        <v>2.9078818604795269</v>
      </c>
      <c r="N94" s="318">
        <v>3.1503285383679809</v>
      </c>
      <c r="O94" s="318">
        <v>2.719689168696084</v>
      </c>
      <c r="P94" s="318">
        <v>2.560601652155901</v>
      </c>
      <c r="Q94" s="318">
        <v>1.320971856566507</v>
      </c>
      <c r="R94" s="318">
        <v>2.4539364929511609</v>
      </c>
      <c r="S94" s="318">
        <v>2.4733942824480559</v>
      </c>
      <c r="T94" s="318">
        <v>3.7786251505792792</v>
      </c>
      <c r="U94" s="318">
        <v>2.3776521418111969</v>
      </c>
      <c r="V94" s="318">
        <v>4.4741359496391828</v>
      </c>
      <c r="W94" s="318">
        <v>2.712602884522354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1.0000000000000004</v>
      </c>
      <c r="C110" s="234">
        <f t="shared" si="15"/>
        <v>0.99999999999999989</v>
      </c>
      <c r="D110" s="234">
        <f t="shared" si="15"/>
        <v>1.0000000000000002</v>
      </c>
      <c r="E110" s="234">
        <f t="shared" si="15"/>
        <v>1.0000000000000002</v>
      </c>
      <c r="F110" s="234">
        <f t="shared" si="15"/>
        <v>1</v>
      </c>
      <c r="G110" s="234">
        <f t="shared" si="15"/>
        <v>1.0000000000000002</v>
      </c>
      <c r="H110" s="234">
        <f t="shared" si="15"/>
        <v>0.99999999999999978</v>
      </c>
      <c r="I110" s="234">
        <f t="shared" si="15"/>
        <v>1.0000000000000002</v>
      </c>
      <c r="J110" s="234">
        <f t="shared" si="15"/>
        <v>0.99999999999999989</v>
      </c>
      <c r="K110" s="234">
        <f t="shared" si="15"/>
        <v>0.99999999999999989</v>
      </c>
      <c r="L110" s="234">
        <f t="shared" si="15"/>
        <v>1</v>
      </c>
      <c r="M110" s="234">
        <f t="shared" si="15"/>
        <v>1</v>
      </c>
      <c r="N110" s="234">
        <f t="shared" si="15"/>
        <v>1.0000000000000002</v>
      </c>
      <c r="O110" s="234">
        <f t="shared" si="15"/>
        <v>1.0000000000000002</v>
      </c>
      <c r="P110" s="234">
        <f t="shared" si="15"/>
        <v>0.99999999999999978</v>
      </c>
      <c r="Q110" s="234">
        <f t="shared" si="15"/>
        <v>1</v>
      </c>
      <c r="R110" s="234">
        <f t="shared" si="15"/>
        <v>1.0000000000000002</v>
      </c>
      <c r="S110" s="234">
        <f t="shared" si="15"/>
        <v>0.99999999999999989</v>
      </c>
      <c r="T110" s="234">
        <f t="shared" si="15"/>
        <v>1</v>
      </c>
      <c r="U110" s="234">
        <f t="shared" si="15"/>
        <v>1</v>
      </c>
      <c r="V110" s="234">
        <f t="shared" si="15"/>
        <v>1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3.2575852300483561E-3</v>
      </c>
      <c r="C111" s="301">
        <f t="shared" si="16"/>
        <v>3.2706485632747122E-3</v>
      </c>
      <c r="D111" s="301">
        <f t="shared" si="16"/>
        <v>3.2824419754504427E-3</v>
      </c>
      <c r="E111" s="301">
        <f t="shared" si="16"/>
        <v>3.294443379160618E-3</v>
      </c>
      <c r="F111" s="301">
        <f t="shared" si="16"/>
        <v>3.3082607126694147E-3</v>
      </c>
      <c r="G111" s="301">
        <f t="shared" si="16"/>
        <v>3.3659608444929906E-3</v>
      </c>
      <c r="H111" s="301">
        <f t="shared" si="16"/>
        <v>3.5426537056745849E-3</v>
      </c>
      <c r="I111" s="301">
        <f t="shared" si="16"/>
        <v>3.5090893836437335E-3</v>
      </c>
      <c r="J111" s="301">
        <f t="shared" si="16"/>
        <v>3.3915667836884877E-3</v>
      </c>
      <c r="K111" s="301">
        <f t="shared" si="16"/>
        <v>3.3941048300499431E-3</v>
      </c>
      <c r="L111" s="301">
        <f t="shared" si="16"/>
        <v>3.4069061624653354E-3</v>
      </c>
      <c r="M111" s="301">
        <f t="shared" si="16"/>
        <v>3.4287744840179111E-3</v>
      </c>
      <c r="N111" s="301">
        <f t="shared" si="16"/>
        <v>3.371699819701372E-3</v>
      </c>
      <c r="O111" s="301">
        <f t="shared" si="16"/>
        <v>3.4802567755938736E-3</v>
      </c>
      <c r="P111" s="301">
        <f t="shared" si="16"/>
        <v>3.5001587604451688E-3</v>
      </c>
      <c r="Q111" s="301">
        <f t="shared" si="16"/>
        <v>3.5420503889637654E-3</v>
      </c>
      <c r="R111" s="301">
        <f t="shared" si="16"/>
        <v>3.4346553166299462E-3</v>
      </c>
      <c r="S111" s="301">
        <f t="shared" si="16"/>
        <v>3.40256993360567E-3</v>
      </c>
      <c r="T111" s="301">
        <f t="shared" si="16"/>
        <v>3.273854283475112E-3</v>
      </c>
      <c r="U111" s="301">
        <f t="shared" si="16"/>
        <v>3.2381495816307011E-3</v>
      </c>
      <c r="V111" s="301">
        <f t="shared" si="16"/>
        <v>3.3098456181712612E-3</v>
      </c>
      <c r="W111" s="301">
        <f t="shared" si="16"/>
        <v>3.2456717672836948E-3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1.2014876292517282E-3</v>
      </c>
      <c r="C112" s="235">
        <f t="shared" si="17"/>
        <v>1.2063057482447435E-3</v>
      </c>
      <c r="D112" s="235">
        <f t="shared" si="17"/>
        <v>1.210655485192561E-3</v>
      </c>
      <c r="E112" s="235">
        <f t="shared" si="17"/>
        <v>1.2150819351771768E-3</v>
      </c>
      <c r="F112" s="235">
        <f t="shared" si="17"/>
        <v>1.2201781503512054E-3</v>
      </c>
      <c r="G112" s="235">
        <f t="shared" si="17"/>
        <v>1.2414595565758994E-3</v>
      </c>
      <c r="H112" s="235">
        <f t="shared" si="17"/>
        <v>1.3066287760727681E-3</v>
      </c>
      <c r="I112" s="235">
        <f t="shared" si="17"/>
        <v>1.2942493247748226E-3</v>
      </c>
      <c r="J112" s="235">
        <f t="shared" si="17"/>
        <v>1.2509037359315087E-3</v>
      </c>
      <c r="K112" s="235">
        <f t="shared" si="17"/>
        <v>1.2518398377033449E-3</v>
      </c>
      <c r="L112" s="235">
        <f t="shared" si="17"/>
        <v>1.2565613235429661E-3</v>
      </c>
      <c r="M112" s="235">
        <f t="shared" si="17"/>
        <v>1.2646269660242619E-3</v>
      </c>
      <c r="N112" s="235">
        <f t="shared" si="17"/>
        <v>1.2435762495341825E-3</v>
      </c>
      <c r="O112" s="235">
        <f t="shared" si="17"/>
        <v>1.2836150606053297E-3</v>
      </c>
      <c r="P112" s="235">
        <f t="shared" si="17"/>
        <v>1.2909554636670274E-3</v>
      </c>
      <c r="Q112" s="235">
        <f t="shared" si="17"/>
        <v>1.3064062561651114E-3</v>
      </c>
      <c r="R112" s="235">
        <f t="shared" si="17"/>
        <v>1.2667959799207778E-3</v>
      </c>
      <c r="S112" s="235">
        <f t="shared" si="17"/>
        <v>1.2549620022774979E-3</v>
      </c>
      <c r="T112" s="235">
        <f t="shared" si="17"/>
        <v>1.2074881066150161E-3</v>
      </c>
      <c r="U112" s="235">
        <f t="shared" si="17"/>
        <v>1.1943192239787376E-3</v>
      </c>
      <c r="V112" s="235">
        <f t="shared" si="17"/>
        <v>1.2460495162515319E-3</v>
      </c>
      <c r="W112" s="235">
        <f t="shared" si="17"/>
        <v>1.2066603034353611E-3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2.343743915782524E-2</v>
      </c>
      <c r="C113" s="235">
        <f t="shared" si="18"/>
        <v>2.3531426285120317E-2</v>
      </c>
      <c r="D113" s="235">
        <f t="shared" si="18"/>
        <v>2.3616276676073172E-2</v>
      </c>
      <c r="E113" s="235">
        <f t="shared" si="18"/>
        <v>2.3702623509510145E-2</v>
      </c>
      <c r="F113" s="235">
        <f t="shared" si="18"/>
        <v>2.3802035463631452E-2</v>
      </c>
      <c r="G113" s="235">
        <f t="shared" si="18"/>
        <v>2.4217172208647164E-2</v>
      </c>
      <c r="H113" s="235">
        <f t="shared" si="18"/>
        <v>2.5488429256771802E-2</v>
      </c>
      <c r="I113" s="235">
        <f t="shared" si="18"/>
        <v>2.5246943094501831E-2</v>
      </c>
      <c r="J113" s="235">
        <f t="shared" si="18"/>
        <v>2.4401399972340851E-2</v>
      </c>
      <c r="K113" s="235">
        <f t="shared" si="18"/>
        <v>2.4419660525166208E-2</v>
      </c>
      <c r="L113" s="235">
        <f t="shared" si="18"/>
        <v>2.4511762627931564E-2</v>
      </c>
      <c r="M113" s="235">
        <f t="shared" si="18"/>
        <v>2.4669099249900673E-2</v>
      </c>
      <c r="N113" s="235">
        <f t="shared" si="18"/>
        <v>2.4258462573373146E-2</v>
      </c>
      <c r="O113" s="235">
        <f t="shared" si="18"/>
        <v>2.5039500326559258E-2</v>
      </c>
      <c r="P113" s="235">
        <f t="shared" si="18"/>
        <v>2.5182689691113605E-2</v>
      </c>
      <c r="Q113" s="235">
        <f t="shared" si="18"/>
        <v>2.5484088557233907E-2</v>
      </c>
      <c r="R113" s="235">
        <f t="shared" si="18"/>
        <v>2.4711410240038569E-2</v>
      </c>
      <c r="S113" s="235">
        <f t="shared" si="18"/>
        <v>2.4480564641418321E-2</v>
      </c>
      <c r="T113" s="235">
        <f t="shared" si="18"/>
        <v>2.3554490569505246E-2</v>
      </c>
      <c r="U113" s="235">
        <f t="shared" si="18"/>
        <v>2.3297604956994566E-2</v>
      </c>
      <c r="V113" s="235">
        <f t="shared" si="18"/>
        <v>2.3750025305734529E-2</v>
      </c>
      <c r="W113" s="235">
        <f t="shared" si="18"/>
        <v>2.3235821522974171E-2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1.3085281409561706E-2</v>
      </c>
      <c r="C114" s="235">
        <f t="shared" si="19"/>
        <v>1.3137755060853164E-2</v>
      </c>
      <c r="D114" s="235">
        <f t="shared" si="19"/>
        <v>1.3185127610211169E-2</v>
      </c>
      <c r="E114" s="235">
        <f t="shared" si="19"/>
        <v>1.3233335633568117E-2</v>
      </c>
      <c r="F114" s="235">
        <f t="shared" si="19"/>
        <v>1.3288838002508335E-2</v>
      </c>
      <c r="G114" s="235">
        <f t="shared" si="19"/>
        <v>1.3520611665808339E-2</v>
      </c>
      <c r="H114" s="235">
        <f t="shared" si="19"/>
        <v>1.4230363106935637E-2</v>
      </c>
      <c r="I114" s="235">
        <f t="shared" si="19"/>
        <v>1.4095539742977685E-2</v>
      </c>
      <c r="J114" s="235">
        <f t="shared" si="19"/>
        <v>1.3623467277087076E-2</v>
      </c>
      <c r="K114" s="235">
        <f t="shared" si="19"/>
        <v>1.363366226770891E-2</v>
      </c>
      <c r="L114" s="235">
        <f t="shared" si="19"/>
        <v>1.3685083497007108E-2</v>
      </c>
      <c r="M114" s="235">
        <f t="shared" si="19"/>
        <v>1.3772925601284453E-2</v>
      </c>
      <c r="N114" s="235">
        <f t="shared" si="19"/>
        <v>1.3543664356774482E-2</v>
      </c>
      <c r="O114" s="235">
        <f t="shared" si="19"/>
        <v>1.3979723037209275E-2</v>
      </c>
      <c r="P114" s="235">
        <f t="shared" si="19"/>
        <v>1.4059666631619595E-2</v>
      </c>
      <c r="Q114" s="235">
        <f t="shared" si="19"/>
        <v>1.4227939664912578E-2</v>
      </c>
      <c r="R114" s="235">
        <f t="shared" si="19"/>
        <v>1.379654811434756E-2</v>
      </c>
      <c r="S114" s="235">
        <f t="shared" si="19"/>
        <v>1.3667665449319025E-2</v>
      </c>
      <c r="T114" s="235">
        <f t="shared" si="19"/>
        <v>1.3150632007419481E-2</v>
      </c>
      <c r="U114" s="235">
        <f t="shared" si="19"/>
        <v>1.3007211025838076E-2</v>
      </c>
      <c r="V114" s="235">
        <f t="shared" si="19"/>
        <v>1.3580263945692667E-2</v>
      </c>
      <c r="W114" s="235">
        <f t="shared" si="19"/>
        <v>1.3141616485916141E-2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9.4080404423843994E-3</v>
      </c>
      <c r="C115" s="302">
        <f t="shared" si="20"/>
        <v>9.372150217581721E-3</v>
      </c>
      <c r="D115" s="302">
        <f t="shared" si="20"/>
        <v>9.1413817134902639E-3</v>
      </c>
      <c r="E115" s="302">
        <f t="shared" si="20"/>
        <v>9.0755511396471127E-3</v>
      </c>
      <c r="F115" s="302">
        <f t="shared" si="20"/>
        <v>9.0452333217242668E-3</v>
      </c>
      <c r="G115" s="302">
        <f t="shared" si="20"/>
        <v>1.0179811661187791E-2</v>
      </c>
      <c r="H115" s="302">
        <f t="shared" si="20"/>
        <v>7.7156016046770522E-3</v>
      </c>
      <c r="I115" s="302">
        <f t="shared" si="20"/>
        <v>4.26353633764864E-2</v>
      </c>
      <c r="J115" s="302">
        <f t="shared" si="20"/>
        <v>1.7124160123238134E-2</v>
      </c>
      <c r="K115" s="302">
        <f t="shared" si="20"/>
        <v>1.2341329791455514E-2</v>
      </c>
      <c r="L115" s="302">
        <f t="shared" si="20"/>
        <v>1.3122575759269121E-2</v>
      </c>
      <c r="M115" s="302">
        <f t="shared" si="20"/>
        <v>2.5966339110012952E-2</v>
      </c>
      <c r="N115" s="302">
        <f t="shared" si="20"/>
        <v>2.0688262630448012E-2</v>
      </c>
      <c r="O115" s="302">
        <f t="shared" si="20"/>
        <v>3.3348596007160433E-2</v>
      </c>
      <c r="P115" s="302">
        <f t="shared" si="20"/>
        <v>3.6666647383094692E-2</v>
      </c>
      <c r="Q115" s="302">
        <f t="shared" si="20"/>
        <v>4.428153683794777E-2</v>
      </c>
      <c r="R115" s="302">
        <f t="shared" si="20"/>
        <v>3.0460086811971189E-2</v>
      </c>
      <c r="S115" s="302">
        <f t="shared" si="20"/>
        <v>2.7404160969996674E-2</v>
      </c>
      <c r="T115" s="302">
        <f t="shared" si="20"/>
        <v>1.1582945732971802E-2</v>
      </c>
      <c r="U115" s="302">
        <f t="shared" si="20"/>
        <v>1.0242499717507153E-2</v>
      </c>
      <c r="V115" s="302">
        <f t="shared" si="20"/>
        <v>1.6206635546649445E-2</v>
      </c>
      <c r="W115" s="302">
        <f t="shared" si="20"/>
        <v>1.201281273179782E-2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3.4383083949088136E-2</v>
      </c>
      <c r="C116" s="303">
        <f t="shared" si="21"/>
        <v>3.3863748889036267E-2</v>
      </c>
      <c r="D116" s="303">
        <f t="shared" si="21"/>
        <v>3.6469964921406972E-2</v>
      </c>
      <c r="E116" s="303">
        <f t="shared" si="21"/>
        <v>3.8689952312467871E-2</v>
      </c>
      <c r="F116" s="303">
        <f t="shared" si="21"/>
        <v>3.9847874257627314E-2</v>
      </c>
      <c r="G116" s="303">
        <f t="shared" si="21"/>
        <v>4.8233857448289473E-2</v>
      </c>
      <c r="H116" s="303">
        <f t="shared" si="21"/>
        <v>4.0906029800359379E-2</v>
      </c>
      <c r="I116" s="303">
        <f t="shared" si="21"/>
        <v>0.13510402061728738</v>
      </c>
      <c r="J116" s="303">
        <f t="shared" si="21"/>
        <v>7.0270389953101045E-2</v>
      </c>
      <c r="K116" s="303">
        <f t="shared" si="21"/>
        <v>5.6291664165713282E-2</v>
      </c>
      <c r="L116" s="303">
        <f t="shared" si="21"/>
        <v>5.8691907952784964E-2</v>
      </c>
      <c r="M116" s="303">
        <f t="shared" si="21"/>
        <v>9.6311108284736838E-2</v>
      </c>
      <c r="N116" s="303">
        <f t="shared" si="21"/>
        <v>8.3055078347393313E-2</v>
      </c>
      <c r="O116" s="303">
        <f t="shared" si="21"/>
        <v>0.11604634952253783</v>
      </c>
      <c r="P116" s="303">
        <f t="shared" si="21"/>
        <v>0.1240082799795835</v>
      </c>
      <c r="Q116" s="303">
        <f t="shared" si="21"/>
        <v>0.1473756863281081</v>
      </c>
      <c r="R116" s="303">
        <f t="shared" si="21"/>
        <v>0.11127400454271547</v>
      </c>
      <c r="S116" s="303">
        <f t="shared" si="21"/>
        <v>0.10413802043597403</v>
      </c>
      <c r="T116" s="303">
        <f t="shared" si="21"/>
        <v>5.3952346089732435E-2</v>
      </c>
      <c r="U116" s="303">
        <f t="shared" si="21"/>
        <v>4.6031119428331768E-2</v>
      </c>
      <c r="V116" s="303">
        <f t="shared" si="21"/>
        <v>6.9549526490851402E-2</v>
      </c>
      <c r="W116" s="303">
        <f t="shared" si="21"/>
        <v>5.583271858973473E-2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2.4849171412302255E-2</v>
      </c>
      <c r="C117" s="304">
        <f t="shared" si="22"/>
        <v>2.4891178505909748E-2</v>
      </c>
      <c r="D117" s="304">
        <f t="shared" si="22"/>
        <v>2.465161961262647E-2</v>
      </c>
      <c r="E117" s="304">
        <f t="shared" si="22"/>
        <v>2.4442596959298648E-2</v>
      </c>
      <c r="F117" s="304">
        <f t="shared" si="22"/>
        <v>2.4329437448022954E-2</v>
      </c>
      <c r="G117" s="304">
        <f t="shared" si="22"/>
        <v>2.3491746404757638E-2</v>
      </c>
      <c r="H117" s="304">
        <f t="shared" si="22"/>
        <v>2.4147316701364271E-2</v>
      </c>
      <c r="I117" s="304">
        <f t="shared" si="22"/>
        <v>1.443389402972102E-2</v>
      </c>
      <c r="J117" s="304">
        <f t="shared" si="22"/>
        <v>2.1238409638845154E-2</v>
      </c>
      <c r="K117" s="304">
        <f t="shared" si="22"/>
        <v>2.2669165283782069E-2</v>
      </c>
      <c r="L117" s="304">
        <f t="shared" si="22"/>
        <v>2.2417663866557185E-2</v>
      </c>
      <c r="M117" s="304">
        <f t="shared" si="22"/>
        <v>1.8552835037661978E-2</v>
      </c>
      <c r="N117" s="304">
        <f t="shared" si="22"/>
        <v>1.9963518531651795E-2</v>
      </c>
      <c r="O117" s="304">
        <f t="shared" si="22"/>
        <v>1.6484718987023625E-2</v>
      </c>
      <c r="P117" s="304">
        <f t="shared" si="22"/>
        <v>1.564062117132162E-2</v>
      </c>
      <c r="Q117" s="304">
        <f t="shared" si="22"/>
        <v>1.3235824217843611E-2</v>
      </c>
      <c r="R117" s="304">
        <f t="shared" si="22"/>
        <v>1.7035574098155839E-2</v>
      </c>
      <c r="S117" s="304">
        <f t="shared" si="22"/>
        <v>1.7802141745607507E-2</v>
      </c>
      <c r="T117" s="304">
        <f t="shared" si="22"/>
        <v>2.297144509175867E-2</v>
      </c>
      <c r="U117" s="304">
        <f t="shared" si="22"/>
        <v>2.3760795663556756E-2</v>
      </c>
      <c r="V117" s="304">
        <f t="shared" si="22"/>
        <v>2.136821024585079E-2</v>
      </c>
      <c r="W117" s="304">
        <f t="shared" si="22"/>
        <v>2.2799893015555326E-2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9.5339125367858799E-3</v>
      </c>
      <c r="C118" s="304">
        <f t="shared" si="23"/>
        <v>8.972570383126521E-3</v>
      </c>
      <c r="D118" s="304">
        <f t="shared" si="23"/>
        <v>1.1818345308780507E-2</v>
      </c>
      <c r="E118" s="304">
        <f t="shared" si="23"/>
        <v>1.4247355353169226E-2</v>
      </c>
      <c r="F118" s="304">
        <f t="shared" si="23"/>
        <v>1.5518436809604363E-2</v>
      </c>
      <c r="G118" s="304">
        <f t="shared" si="23"/>
        <v>2.4742111043531839E-2</v>
      </c>
      <c r="H118" s="304">
        <f t="shared" si="23"/>
        <v>1.6758713098995112E-2</v>
      </c>
      <c r="I118" s="304">
        <f t="shared" si="23"/>
        <v>0.12067012658756636</v>
      </c>
      <c r="J118" s="304">
        <f t="shared" si="23"/>
        <v>4.9031980314255881E-2</v>
      </c>
      <c r="K118" s="304">
        <f t="shared" si="23"/>
        <v>3.3622498881931209E-2</v>
      </c>
      <c r="L118" s="304">
        <f t="shared" si="23"/>
        <v>3.6274244086227765E-2</v>
      </c>
      <c r="M118" s="304">
        <f t="shared" si="23"/>
        <v>7.7758273247074863E-2</v>
      </c>
      <c r="N118" s="304">
        <f t="shared" si="23"/>
        <v>6.3091559815741521E-2</v>
      </c>
      <c r="O118" s="304">
        <f t="shared" si="23"/>
        <v>9.9561630535514201E-2</v>
      </c>
      <c r="P118" s="304">
        <f t="shared" si="23"/>
        <v>0.10836765880826188</v>
      </c>
      <c r="Q118" s="304">
        <f t="shared" si="23"/>
        <v>0.13413986211026446</v>
      </c>
      <c r="R118" s="304">
        <f t="shared" si="23"/>
        <v>9.4238430444559623E-2</v>
      </c>
      <c r="S118" s="304">
        <f t="shared" si="23"/>
        <v>8.6335878690366519E-2</v>
      </c>
      <c r="T118" s="304">
        <f t="shared" si="23"/>
        <v>3.0980900997973761E-2</v>
      </c>
      <c r="U118" s="304">
        <f t="shared" si="23"/>
        <v>2.2270323764775012E-2</v>
      </c>
      <c r="V118" s="304">
        <f t="shared" si="23"/>
        <v>4.8181316245000612E-2</v>
      </c>
      <c r="W118" s="304">
        <f t="shared" si="23"/>
        <v>3.3032825574179393E-2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0.80905450358070952</v>
      </c>
      <c r="C119" s="303">
        <f t="shared" si="24"/>
        <v>0.80922729909226865</v>
      </c>
      <c r="D119" s="303">
        <f t="shared" si="24"/>
        <v>0.80750635144124649</v>
      </c>
      <c r="E119" s="303">
        <f t="shared" si="24"/>
        <v>0.80589299500883393</v>
      </c>
      <c r="F119" s="303">
        <f t="shared" si="24"/>
        <v>0.80492867955189817</v>
      </c>
      <c r="G119" s="303">
        <f t="shared" si="24"/>
        <v>0.79740559699330316</v>
      </c>
      <c r="H119" s="303">
        <f t="shared" si="24"/>
        <v>0.80171008768106189</v>
      </c>
      <c r="I119" s="303">
        <f t="shared" si="24"/>
        <v>0.7081829535890678</v>
      </c>
      <c r="J119" s="303">
        <f t="shared" si="24"/>
        <v>0.77609040575210542</v>
      </c>
      <c r="K119" s="303">
        <f t="shared" si="24"/>
        <v>0.78965213728499195</v>
      </c>
      <c r="L119" s="303">
        <f t="shared" si="24"/>
        <v>0.7871503462563616</v>
      </c>
      <c r="M119" s="303">
        <f t="shared" si="24"/>
        <v>0.75022529909547475</v>
      </c>
      <c r="N119" s="303">
        <f t="shared" si="24"/>
        <v>0.76468640438954583</v>
      </c>
      <c r="O119" s="303">
        <f t="shared" si="24"/>
        <v>0.72964841784280676</v>
      </c>
      <c r="P119" s="303">
        <f t="shared" si="24"/>
        <v>0.72105761942052882</v>
      </c>
      <c r="Q119" s="303">
        <f t="shared" si="24"/>
        <v>0.69799863371128001</v>
      </c>
      <c r="R119" s="303">
        <f t="shared" si="24"/>
        <v>0.7361312294781901</v>
      </c>
      <c r="S119" s="303">
        <f t="shared" si="24"/>
        <v>0.74412880793870162</v>
      </c>
      <c r="T119" s="303">
        <f t="shared" si="24"/>
        <v>0.79378788612667583</v>
      </c>
      <c r="U119" s="303">
        <f t="shared" si="24"/>
        <v>0.80083716484743106</v>
      </c>
      <c r="V119" s="303">
        <f t="shared" si="24"/>
        <v>0.77845326206695797</v>
      </c>
      <c r="W119" s="303">
        <f t="shared" si="24"/>
        <v>0.79258449402706066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0.78932662133195408</v>
      </c>
      <c r="C120" s="304">
        <f t="shared" si="25"/>
        <v>0.79066096430536847</v>
      </c>
      <c r="D120" s="304">
        <f t="shared" si="25"/>
        <v>0.78305144651872305</v>
      </c>
      <c r="E120" s="304">
        <f t="shared" si="25"/>
        <v>0.77641190341301625</v>
      </c>
      <c r="F120" s="304">
        <f t="shared" si="25"/>
        <v>0.77281742481955329</v>
      </c>
      <c r="G120" s="304">
        <f t="shared" si="25"/>
        <v>0.74620841520994863</v>
      </c>
      <c r="H120" s="304">
        <f t="shared" si="25"/>
        <v>0.7670324128668653</v>
      </c>
      <c r="I120" s="304">
        <f t="shared" si="25"/>
        <v>0.45848839859113844</v>
      </c>
      <c r="J120" s="304">
        <f t="shared" si="25"/>
        <v>0.67463183558684592</v>
      </c>
      <c r="K120" s="304">
        <f t="shared" si="25"/>
        <v>0.7200793678377837</v>
      </c>
      <c r="L120" s="304">
        <f t="shared" si="25"/>
        <v>0.7120904992906405</v>
      </c>
      <c r="M120" s="304">
        <f t="shared" si="25"/>
        <v>0.58932534825514526</v>
      </c>
      <c r="N120" s="304">
        <f t="shared" si="25"/>
        <v>0.63413529453482187</v>
      </c>
      <c r="O120" s="304">
        <f t="shared" si="25"/>
        <v>0.52363225017604453</v>
      </c>
      <c r="P120" s="304">
        <f t="shared" si="25"/>
        <v>0.49681973132433394</v>
      </c>
      <c r="Q120" s="304">
        <f t="shared" si="25"/>
        <v>0.42043206339032657</v>
      </c>
      <c r="R120" s="304">
        <f t="shared" si="25"/>
        <v>0.54113000076495033</v>
      </c>
      <c r="S120" s="304">
        <f t="shared" si="25"/>
        <v>0.56547979662517966</v>
      </c>
      <c r="T120" s="304">
        <f t="shared" si="25"/>
        <v>0.72968119703233425</v>
      </c>
      <c r="U120" s="304">
        <f t="shared" si="25"/>
        <v>0.75475468578356741</v>
      </c>
      <c r="V120" s="304">
        <f t="shared" si="25"/>
        <v>0.67875491369173091</v>
      </c>
      <c r="W120" s="304">
        <f t="shared" si="25"/>
        <v>0.72423189578822855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1.9727882248755494E-2</v>
      </c>
      <c r="C121" s="304">
        <f t="shared" si="26"/>
        <v>1.8566334786900136E-2</v>
      </c>
      <c r="D121" s="304">
        <f t="shared" si="26"/>
        <v>2.4454904922523533E-2</v>
      </c>
      <c r="E121" s="304">
        <f t="shared" si="26"/>
        <v>2.9481091595817674E-2</v>
      </c>
      <c r="F121" s="304">
        <f t="shared" si="26"/>
        <v>3.2111254732344885E-2</v>
      </c>
      <c r="G121" s="304">
        <f t="shared" si="26"/>
        <v>5.1197181783354501E-2</v>
      </c>
      <c r="H121" s="304">
        <f t="shared" si="26"/>
        <v>3.4677674814196494E-2</v>
      </c>
      <c r="I121" s="304">
        <f t="shared" si="26"/>
        <v>0.24969455499792939</v>
      </c>
      <c r="J121" s="304">
        <f t="shared" si="26"/>
        <v>0.10145857016525953</v>
      </c>
      <c r="K121" s="304">
        <f t="shared" si="26"/>
        <v>6.9572769447208305E-2</v>
      </c>
      <c r="L121" s="304">
        <f t="shared" si="26"/>
        <v>7.5059846965721017E-2</v>
      </c>
      <c r="M121" s="304">
        <f t="shared" si="26"/>
        <v>0.16089995084032949</v>
      </c>
      <c r="N121" s="304">
        <f t="shared" si="26"/>
        <v>0.13055110985472393</v>
      </c>
      <c r="O121" s="304">
        <f t="shared" si="26"/>
        <v>0.20601616766676215</v>
      </c>
      <c r="P121" s="304">
        <f t="shared" si="26"/>
        <v>0.22423788809619488</v>
      </c>
      <c r="Q121" s="304">
        <f t="shared" si="26"/>
        <v>0.27756657032095339</v>
      </c>
      <c r="R121" s="304">
        <f t="shared" si="26"/>
        <v>0.19500122871323983</v>
      </c>
      <c r="S121" s="304">
        <f t="shared" si="26"/>
        <v>0.17864901131352195</v>
      </c>
      <c r="T121" s="304">
        <f t="shared" si="26"/>
        <v>6.4106689094341598E-2</v>
      </c>
      <c r="U121" s="304">
        <f t="shared" si="26"/>
        <v>4.6082479063863681E-2</v>
      </c>
      <c r="V121" s="304">
        <f t="shared" si="26"/>
        <v>9.9698348375227022E-2</v>
      </c>
      <c r="W121" s="304">
        <f t="shared" si="26"/>
        <v>6.8352598238832177E-2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0.1061725786011312</v>
      </c>
      <c r="C122" s="303">
        <f t="shared" si="27"/>
        <v>0.10639066614362042</v>
      </c>
      <c r="D122" s="303">
        <f t="shared" si="27"/>
        <v>0.10558780017692906</v>
      </c>
      <c r="E122" s="303">
        <f t="shared" si="27"/>
        <v>0.10489601708163511</v>
      </c>
      <c r="F122" s="303">
        <f t="shared" si="27"/>
        <v>0.10455890053958983</v>
      </c>
      <c r="G122" s="303">
        <f t="shared" si="27"/>
        <v>0.10183552962169527</v>
      </c>
      <c r="H122" s="303">
        <f t="shared" si="27"/>
        <v>0.10510020606844683</v>
      </c>
      <c r="I122" s="303">
        <f t="shared" si="27"/>
        <v>6.9931840871260531E-2</v>
      </c>
      <c r="J122" s="303">
        <f t="shared" si="27"/>
        <v>9.3847706402507447E-2</v>
      </c>
      <c r="K122" s="303">
        <f t="shared" si="27"/>
        <v>9.901560129721064E-2</v>
      </c>
      <c r="L122" s="303">
        <f t="shared" si="27"/>
        <v>9.8174856420637432E-2</v>
      </c>
      <c r="M122" s="303">
        <f t="shared" si="27"/>
        <v>8.4361827208548179E-2</v>
      </c>
      <c r="N122" s="303">
        <f t="shared" si="27"/>
        <v>8.9152851633229876E-2</v>
      </c>
      <c r="O122" s="303">
        <f t="shared" si="27"/>
        <v>7.7173541427527442E-2</v>
      </c>
      <c r="P122" s="303">
        <f t="shared" si="27"/>
        <v>7.4233982669947393E-2</v>
      </c>
      <c r="Q122" s="303">
        <f t="shared" si="27"/>
        <v>6.5783658255388844E-2</v>
      </c>
      <c r="R122" s="303">
        <f t="shared" si="27"/>
        <v>7.8925269516186475E-2</v>
      </c>
      <c r="S122" s="303">
        <f t="shared" si="27"/>
        <v>8.1523248628707037E-2</v>
      </c>
      <c r="T122" s="303">
        <f t="shared" si="27"/>
        <v>9.9490357083605138E-2</v>
      </c>
      <c r="U122" s="303">
        <f t="shared" si="27"/>
        <v>0.10215193121828806</v>
      </c>
      <c r="V122" s="303">
        <f t="shared" si="27"/>
        <v>9.3904391509691182E-2</v>
      </c>
      <c r="W122" s="303">
        <f t="shared" si="27"/>
        <v>9.8740204571797344E-2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8.9530102882559345E-2</v>
      </c>
      <c r="C123" s="304">
        <f t="shared" si="28"/>
        <v>8.9681451969821704E-2</v>
      </c>
      <c r="D123" s="304">
        <f t="shared" si="28"/>
        <v>8.8818335369021603E-2</v>
      </c>
      <c r="E123" s="304">
        <f t="shared" si="28"/>
        <v>8.8065239044531674E-2</v>
      </c>
      <c r="F123" s="304">
        <f t="shared" si="28"/>
        <v>8.7657531981847225E-2</v>
      </c>
      <c r="G123" s="304">
        <f t="shared" si="28"/>
        <v>8.4639380428906022E-2</v>
      </c>
      <c r="H123" s="304">
        <f t="shared" si="28"/>
        <v>8.7001361644621064E-2</v>
      </c>
      <c r="I123" s="304">
        <f t="shared" si="28"/>
        <v>5.2004471136494694E-2</v>
      </c>
      <c r="J123" s="304">
        <f t="shared" si="28"/>
        <v>7.6520740610544855E-2</v>
      </c>
      <c r="K123" s="304">
        <f t="shared" si="28"/>
        <v>8.1675669037155813E-2</v>
      </c>
      <c r="L123" s="304">
        <f t="shared" si="28"/>
        <v>8.0769524225095604E-2</v>
      </c>
      <c r="M123" s="304">
        <f t="shared" si="28"/>
        <v>6.6844773297458415E-2</v>
      </c>
      <c r="N123" s="304">
        <f t="shared" si="28"/>
        <v>7.1927382944921694E-2</v>
      </c>
      <c r="O123" s="304">
        <f t="shared" si="28"/>
        <v>5.9393472820893786E-2</v>
      </c>
      <c r="P123" s="304">
        <f t="shared" si="28"/>
        <v>5.6352238043732163E-2</v>
      </c>
      <c r="Q123" s="304">
        <f t="shared" si="28"/>
        <v>4.7687896078995248E-2</v>
      </c>
      <c r="R123" s="304">
        <f t="shared" si="28"/>
        <v>6.13781713830613E-2</v>
      </c>
      <c r="S123" s="304">
        <f t="shared" si="28"/>
        <v>6.4140069524615109E-2</v>
      </c>
      <c r="T123" s="304">
        <f t="shared" si="28"/>
        <v>8.2764765404130261E-2</v>
      </c>
      <c r="U123" s="304">
        <f t="shared" si="28"/>
        <v>8.5608749081932209E-2</v>
      </c>
      <c r="V123" s="304">
        <f t="shared" si="28"/>
        <v>7.6988404562256321E-2</v>
      </c>
      <c r="W123" s="304">
        <f t="shared" si="28"/>
        <v>8.2146673364868292E-2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1.6642475718571859E-2</v>
      </c>
      <c r="C124" s="305">
        <f t="shared" si="29"/>
        <v>1.6709214173798715E-2</v>
      </c>
      <c r="D124" s="305">
        <f t="shared" si="29"/>
        <v>1.6769464807907464E-2</v>
      </c>
      <c r="E124" s="305">
        <f t="shared" si="29"/>
        <v>1.6830778037103433E-2</v>
      </c>
      <c r="F124" s="305">
        <f t="shared" si="29"/>
        <v>1.6901368557742592E-2</v>
      </c>
      <c r="G124" s="305">
        <f t="shared" si="29"/>
        <v>1.7196149192789254E-2</v>
      </c>
      <c r="H124" s="305">
        <f t="shared" si="29"/>
        <v>1.8098844423825772E-2</v>
      </c>
      <c r="I124" s="305">
        <f t="shared" si="29"/>
        <v>1.792736973476584E-2</v>
      </c>
      <c r="J124" s="305">
        <f t="shared" si="29"/>
        <v>1.7326965791962599E-2</v>
      </c>
      <c r="K124" s="305">
        <f t="shared" si="29"/>
        <v>1.7339932260054838E-2</v>
      </c>
      <c r="L124" s="305">
        <f t="shared" si="29"/>
        <v>1.7405332195541825E-2</v>
      </c>
      <c r="M124" s="305">
        <f t="shared" si="29"/>
        <v>1.7517053911089774E-2</v>
      </c>
      <c r="N124" s="305">
        <f t="shared" si="29"/>
        <v>1.7225468688308189E-2</v>
      </c>
      <c r="O124" s="305">
        <f t="shared" si="29"/>
        <v>1.7780068606633649E-2</v>
      </c>
      <c r="P124" s="305">
        <f t="shared" si="29"/>
        <v>1.788174462621523E-2</v>
      </c>
      <c r="Q124" s="305">
        <f t="shared" si="29"/>
        <v>1.8095762176393585E-2</v>
      </c>
      <c r="R124" s="305">
        <f t="shared" si="29"/>
        <v>1.7547098133125168E-2</v>
      </c>
      <c r="S124" s="305">
        <f t="shared" si="29"/>
        <v>1.7383179104091918E-2</v>
      </c>
      <c r="T124" s="305">
        <f t="shared" si="29"/>
        <v>1.6725591679474877E-2</v>
      </c>
      <c r="U124" s="305">
        <f t="shared" si="29"/>
        <v>1.654318213635584E-2</v>
      </c>
      <c r="V124" s="305">
        <f t="shared" si="29"/>
        <v>1.6915986947434861E-2</v>
      </c>
      <c r="W124" s="305">
        <f t="shared" si="29"/>
        <v>1.6593531206929066E-2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1.0000000000000004</v>
      </c>
      <c r="G126" s="234">
        <f t="shared" si="30"/>
        <v>0.99999999999999967</v>
      </c>
      <c r="H126" s="234">
        <f t="shared" si="30"/>
        <v>0.99999999999999989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0.99999999999999978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0.99999999999999989</v>
      </c>
      <c r="S126" s="234">
        <f t="shared" si="30"/>
        <v>0.99999999999999989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2.6751196224225737E-2</v>
      </c>
      <c r="C127" s="301">
        <f t="shared" si="31"/>
        <v>2.6650420635888433E-2</v>
      </c>
      <c r="D127" s="301">
        <f t="shared" si="31"/>
        <v>2.6816805140148083E-2</v>
      </c>
      <c r="E127" s="301">
        <f t="shared" si="31"/>
        <v>2.6880257378398765E-2</v>
      </c>
      <c r="F127" s="301">
        <f t="shared" si="31"/>
        <v>2.673851389977663E-2</v>
      </c>
      <c r="G127" s="301">
        <f t="shared" si="31"/>
        <v>2.6667973526610982E-2</v>
      </c>
      <c r="H127" s="301">
        <f t="shared" si="31"/>
        <v>2.6581033840090848E-2</v>
      </c>
      <c r="I127" s="301">
        <f t="shared" si="31"/>
        <v>2.6224026828123029E-2</v>
      </c>
      <c r="J127" s="301">
        <f t="shared" si="31"/>
        <v>2.6399846914169581E-2</v>
      </c>
      <c r="K127" s="301">
        <f t="shared" si="31"/>
        <v>2.6607965629175175E-2</v>
      </c>
      <c r="L127" s="301">
        <f t="shared" si="31"/>
        <v>2.6544916419467421E-2</v>
      </c>
      <c r="M127" s="301">
        <f t="shared" si="31"/>
        <v>2.6370632776022723E-2</v>
      </c>
      <c r="N127" s="301">
        <f t="shared" si="31"/>
        <v>2.645873257327552E-2</v>
      </c>
      <c r="O127" s="301">
        <f t="shared" si="31"/>
        <v>2.633377159962878E-2</v>
      </c>
      <c r="P127" s="301">
        <f t="shared" si="31"/>
        <v>2.6308663471643411E-2</v>
      </c>
      <c r="Q127" s="301">
        <f t="shared" si="31"/>
        <v>2.6341719520055869E-2</v>
      </c>
      <c r="R127" s="301">
        <f t="shared" si="31"/>
        <v>2.6404562546263916E-2</v>
      </c>
      <c r="S127" s="301">
        <f t="shared" si="31"/>
        <v>2.6450955338350651E-2</v>
      </c>
      <c r="T127" s="301">
        <f t="shared" si="31"/>
        <v>2.6533261283064158E-2</v>
      </c>
      <c r="U127" s="301">
        <f t="shared" si="31"/>
        <v>2.6573566966120649E-2</v>
      </c>
      <c r="V127" s="301">
        <f t="shared" si="31"/>
        <v>2.6124278626409519E-2</v>
      </c>
      <c r="W127" s="301">
        <f t="shared" si="31"/>
        <v>2.6239905438279067E-2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3.2604048593222437E-3</v>
      </c>
      <c r="C128" s="235">
        <f t="shared" si="32"/>
        <v>3.257902827462814E-3</v>
      </c>
      <c r="D128" s="235">
        <f t="shared" si="32"/>
        <v>3.2782426395160445E-3</v>
      </c>
      <c r="E128" s="235">
        <f t="shared" si="32"/>
        <v>3.2859994111344016E-3</v>
      </c>
      <c r="F128" s="235">
        <f t="shared" si="32"/>
        <v>3.3050403636219212E-3</v>
      </c>
      <c r="G128" s="235">
        <f t="shared" si="32"/>
        <v>3.3258603145036774E-3</v>
      </c>
      <c r="H128" s="235">
        <f t="shared" si="32"/>
        <v>3.3150177488747525E-3</v>
      </c>
      <c r="I128" s="235">
        <f t="shared" si="32"/>
        <v>3.2704941013648103E-3</v>
      </c>
      <c r="J128" s="235">
        <f t="shared" si="32"/>
        <v>3.2924212660251245E-3</v>
      </c>
      <c r="K128" s="235">
        <f t="shared" si="32"/>
        <v>3.3183765105903647E-3</v>
      </c>
      <c r="L128" s="235">
        <f t="shared" si="32"/>
        <v>3.3105134135230697E-3</v>
      </c>
      <c r="M128" s="235">
        <f t="shared" si="32"/>
        <v>3.2887778642275286E-3</v>
      </c>
      <c r="N128" s="235">
        <f t="shared" si="32"/>
        <v>3.2997651115002366E-3</v>
      </c>
      <c r="O128" s="235">
        <f t="shared" si="32"/>
        <v>3.2841807723790533E-3</v>
      </c>
      <c r="P128" s="235">
        <f t="shared" si="32"/>
        <v>3.2810494460953094E-3</v>
      </c>
      <c r="Q128" s="235">
        <f t="shared" si="32"/>
        <v>3.2851719865447972E-3</v>
      </c>
      <c r="R128" s="235">
        <f t="shared" si="32"/>
        <v>3.2930093697152913E-3</v>
      </c>
      <c r="S128" s="235">
        <f t="shared" si="32"/>
        <v>3.2987951841464622E-3</v>
      </c>
      <c r="T128" s="235">
        <f t="shared" si="32"/>
        <v>3.3386012581944884E-3</v>
      </c>
      <c r="U128" s="235">
        <f t="shared" si="32"/>
        <v>3.3703004493286174E-3</v>
      </c>
      <c r="V128" s="235">
        <f t="shared" si="32"/>
        <v>3.3368773326429473E-3</v>
      </c>
      <c r="W128" s="235">
        <f t="shared" si="32"/>
        <v>3.3729440263683616E-3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0.12745305180600028</v>
      </c>
      <c r="C129" s="235">
        <f t="shared" si="33"/>
        <v>0.1269729179019507</v>
      </c>
      <c r="D129" s="235">
        <f t="shared" si="33"/>
        <v>0.12776563807279365</v>
      </c>
      <c r="E129" s="235">
        <f t="shared" si="33"/>
        <v>0.12806794909250219</v>
      </c>
      <c r="F129" s="235">
        <f t="shared" si="33"/>
        <v>0.12739262830413209</v>
      </c>
      <c r="G129" s="235">
        <f t="shared" si="33"/>
        <v>0.1270565466665059</v>
      </c>
      <c r="H129" s="235">
        <f t="shared" si="33"/>
        <v>0.12664233235335257</v>
      </c>
      <c r="I129" s="235">
        <f t="shared" si="33"/>
        <v>0.12494141278287614</v>
      </c>
      <c r="J129" s="235">
        <f t="shared" si="33"/>
        <v>0.12577908771702104</v>
      </c>
      <c r="K129" s="235">
        <f t="shared" si="33"/>
        <v>0.1267706458194354</v>
      </c>
      <c r="L129" s="235">
        <f t="shared" si="33"/>
        <v>0.12647025498368158</v>
      </c>
      <c r="M129" s="235">
        <f t="shared" si="33"/>
        <v>0.12563990025671129</v>
      </c>
      <c r="N129" s="235">
        <f t="shared" si="33"/>
        <v>0.12605964178637011</v>
      </c>
      <c r="O129" s="235">
        <f t="shared" si="33"/>
        <v>0.12546427934670826</v>
      </c>
      <c r="P129" s="235">
        <f t="shared" si="33"/>
        <v>0.12534465450787682</v>
      </c>
      <c r="Q129" s="235">
        <f t="shared" si="33"/>
        <v>0.12550214631555157</v>
      </c>
      <c r="R129" s="235">
        <f t="shared" si="33"/>
        <v>0.12580155481331762</v>
      </c>
      <c r="S129" s="235">
        <f t="shared" si="33"/>
        <v>0.12602258802931643</v>
      </c>
      <c r="T129" s="235">
        <f t="shared" si="33"/>
        <v>0.12641472540319629</v>
      </c>
      <c r="U129" s="235">
        <f t="shared" si="33"/>
        <v>0.12660675727599988</v>
      </c>
      <c r="V129" s="235">
        <f t="shared" si="33"/>
        <v>0.12446617374631173</v>
      </c>
      <c r="W129" s="235">
        <f t="shared" si="33"/>
        <v>0.12501706462684836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4.4468194027017856E-2</v>
      </c>
      <c r="C130" s="235">
        <f t="shared" si="34"/>
        <v>4.4434069173514244E-2</v>
      </c>
      <c r="D130" s="235">
        <f t="shared" si="34"/>
        <v>4.4711480951462615E-2</v>
      </c>
      <c r="E130" s="235">
        <f t="shared" si="34"/>
        <v>4.4817274446513448E-2</v>
      </c>
      <c r="F130" s="235">
        <f t="shared" si="34"/>
        <v>4.4954603298218626E-2</v>
      </c>
      <c r="G130" s="235">
        <f t="shared" si="34"/>
        <v>4.5171409979721487E-2</v>
      </c>
      <c r="H130" s="235">
        <f t="shared" si="34"/>
        <v>4.5213051390990119E-2</v>
      </c>
      <c r="I130" s="235">
        <f t="shared" si="34"/>
        <v>4.4605799751488436E-2</v>
      </c>
      <c r="J130" s="235">
        <f t="shared" si="34"/>
        <v>4.4904861203868884E-2</v>
      </c>
      <c r="K130" s="235">
        <f t="shared" si="34"/>
        <v>4.5258861060066449E-2</v>
      </c>
      <c r="L130" s="235">
        <f t="shared" si="34"/>
        <v>4.5151617407474622E-2</v>
      </c>
      <c r="M130" s="235">
        <f t="shared" si="34"/>
        <v>4.4855169369558627E-2</v>
      </c>
      <c r="N130" s="235">
        <f t="shared" si="34"/>
        <v>4.5005022858504502E-2</v>
      </c>
      <c r="O130" s="235">
        <f t="shared" si="34"/>
        <v>4.4792470293493411E-2</v>
      </c>
      <c r="P130" s="235">
        <f t="shared" si="34"/>
        <v>4.4749762583636672E-2</v>
      </c>
      <c r="Q130" s="235">
        <f t="shared" si="34"/>
        <v>4.4805989321266497E-2</v>
      </c>
      <c r="R130" s="235">
        <f t="shared" si="34"/>
        <v>4.4912882265709629E-2</v>
      </c>
      <c r="S130" s="235">
        <f t="shared" si="34"/>
        <v>4.4991794158505377E-2</v>
      </c>
      <c r="T130" s="235">
        <f t="shared" si="34"/>
        <v>4.5413274855637252E-2</v>
      </c>
      <c r="U130" s="235">
        <f t="shared" si="34"/>
        <v>4.5735979333874112E-2</v>
      </c>
      <c r="V130" s="235">
        <f t="shared" si="34"/>
        <v>4.5187191813631525E-2</v>
      </c>
      <c r="W130" s="235">
        <f t="shared" si="34"/>
        <v>4.5590123476025361E-2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0.4475891043111338</v>
      </c>
      <c r="C131" s="302">
        <f t="shared" si="35"/>
        <v>0.45966601411722396</v>
      </c>
      <c r="D131" s="302">
        <f t="shared" si="35"/>
        <v>0.39951795170955895</v>
      </c>
      <c r="E131" s="302">
        <f t="shared" si="35"/>
        <v>0.36071044803852148</v>
      </c>
      <c r="F131" s="302">
        <f t="shared" si="35"/>
        <v>0.34622365452634823</v>
      </c>
      <c r="G131" s="302">
        <f t="shared" si="35"/>
        <v>0.28136776678406916</v>
      </c>
      <c r="H131" s="302">
        <f t="shared" si="35"/>
        <v>0.30234495854344107</v>
      </c>
      <c r="I131" s="302">
        <f t="shared" si="35"/>
        <v>0.25530659227853025</v>
      </c>
      <c r="J131" s="302">
        <f t="shared" si="35"/>
        <v>0.25287026692390036</v>
      </c>
      <c r="K131" s="302">
        <f t="shared" si="35"/>
        <v>0.26103146130986055</v>
      </c>
      <c r="L131" s="302">
        <f t="shared" si="35"/>
        <v>0.25864031075972321</v>
      </c>
      <c r="M131" s="302">
        <f t="shared" si="35"/>
        <v>0.24525305173226564</v>
      </c>
      <c r="N131" s="302">
        <f t="shared" si="35"/>
        <v>0.24196378662262713</v>
      </c>
      <c r="O131" s="302">
        <f t="shared" si="35"/>
        <v>0.2458567458026161</v>
      </c>
      <c r="P131" s="302">
        <f t="shared" si="35"/>
        <v>0.24763903748613172</v>
      </c>
      <c r="Q131" s="302">
        <f t="shared" si="35"/>
        <v>0.24336665577443392</v>
      </c>
      <c r="R131" s="302">
        <f t="shared" si="35"/>
        <v>0.23966620326346386</v>
      </c>
      <c r="S131" s="302">
        <f t="shared" si="35"/>
        <v>0.23652875167658999</v>
      </c>
      <c r="T131" s="302">
        <f t="shared" si="35"/>
        <v>0.26879783818893083</v>
      </c>
      <c r="U131" s="302">
        <f t="shared" si="35"/>
        <v>0.30665302847415477</v>
      </c>
      <c r="V131" s="302">
        <f t="shared" si="35"/>
        <v>0.25450806545103327</v>
      </c>
      <c r="W131" s="302">
        <f t="shared" si="35"/>
        <v>0.2713618930147419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0.35047804877230004</v>
      </c>
      <c r="C132" s="237">
        <f t="shared" si="36"/>
        <v>0.33901867534395985</v>
      </c>
      <c r="D132" s="237">
        <f t="shared" si="36"/>
        <v>0.39790988148652068</v>
      </c>
      <c r="E132" s="237">
        <f t="shared" si="36"/>
        <v>0.43623807163292982</v>
      </c>
      <c r="F132" s="237">
        <f t="shared" si="36"/>
        <v>0.45138555960790283</v>
      </c>
      <c r="G132" s="237">
        <f t="shared" si="36"/>
        <v>0.51641044272858849</v>
      </c>
      <c r="H132" s="237">
        <f t="shared" si="36"/>
        <v>0.49590360612325057</v>
      </c>
      <c r="I132" s="237">
        <f t="shared" si="36"/>
        <v>0.54565167425761729</v>
      </c>
      <c r="J132" s="237">
        <f t="shared" si="36"/>
        <v>0.54675351597501509</v>
      </c>
      <c r="K132" s="237">
        <f t="shared" si="36"/>
        <v>0.53701268967087201</v>
      </c>
      <c r="L132" s="237">
        <f t="shared" si="36"/>
        <v>0.53988238701613023</v>
      </c>
      <c r="M132" s="237">
        <f t="shared" si="36"/>
        <v>0.55459246800121398</v>
      </c>
      <c r="N132" s="237">
        <f t="shared" si="36"/>
        <v>0.55721305104772245</v>
      </c>
      <c r="O132" s="237">
        <f t="shared" si="36"/>
        <v>0.55426855218517435</v>
      </c>
      <c r="P132" s="237">
        <f t="shared" si="36"/>
        <v>0.55267683250461608</v>
      </c>
      <c r="Q132" s="237">
        <f t="shared" si="36"/>
        <v>0.55669831708214734</v>
      </c>
      <c r="R132" s="237">
        <f t="shared" si="36"/>
        <v>0.55992178774152956</v>
      </c>
      <c r="S132" s="237">
        <f t="shared" si="36"/>
        <v>0.56270711561309095</v>
      </c>
      <c r="T132" s="237">
        <f t="shared" si="36"/>
        <v>0.52950229901097712</v>
      </c>
      <c r="U132" s="237">
        <f t="shared" si="36"/>
        <v>0.49106036750052195</v>
      </c>
      <c r="V132" s="237">
        <f t="shared" si="36"/>
        <v>0.546377413029971</v>
      </c>
      <c r="W132" s="237">
        <f t="shared" si="36"/>
        <v>0.52841806941773706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</v>
      </c>
      <c r="C136" s="324">
        <f>IF(C$5=0,0,C$5/PPA_fec!C$5)</f>
        <v>0</v>
      </c>
      <c r="D136" s="324">
        <f>IF(D$5=0,0,D$5/PPA_fec!D$5)</f>
        <v>0</v>
      </c>
      <c r="E136" s="324">
        <f>IF(E$5=0,0,E$5/PPA_fec!E$5)</f>
        <v>0</v>
      </c>
      <c r="F136" s="324">
        <f>IF(F$5=0,0,F$5/PPA_fec!F$5)</f>
        <v>0</v>
      </c>
      <c r="G136" s="324">
        <f>IF(G$5=0,0,G$5/PPA_fec!G$5)</f>
        <v>0</v>
      </c>
      <c r="H136" s="324">
        <f>IF(H$5=0,0,H$5/PPA_fec!H$5)</f>
        <v>0</v>
      </c>
      <c r="I136" s="324">
        <f>IF(I$5=0,0,I$5/PPA_fec!I$5)</f>
        <v>0</v>
      </c>
      <c r="J136" s="324">
        <f>IF(J$5=0,0,J$5/PPA_fec!J$5)</f>
        <v>0</v>
      </c>
      <c r="K136" s="324">
        <f>IF(K$5=0,0,K$5/PPA_fec!K$5)</f>
        <v>0</v>
      </c>
      <c r="L136" s="324">
        <f>IF(L$5=0,0,L$5/PPA_fec!L$5)</f>
        <v>0</v>
      </c>
      <c r="M136" s="324">
        <f>IF(M$5=0,0,M$5/PPA_fec!M$5)</f>
        <v>0</v>
      </c>
      <c r="N136" s="324">
        <f>IF(N$5=0,0,N$5/PPA_fec!N$5)</f>
        <v>0</v>
      </c>
      <c r="O136" s="324">
        <f>IF(O$5=0,0,O$5/PPA_fec!O$5)</f>
        <v>0</v>
      </c>
      <c r="P136" s="324">
        <f>IF(P$5=0,0,P$5/PPA_fec!P$5)</f>
        <v>0</v>
      </c>
      <c r="Q136" s="324">
        <f>IF(Q$5=0,0,Q$5/PPA_fec!Q$5)</f>
        <v>0</v>
      </c>
      <c r="R136" s="324">
        <f>IF(R$5=0,0,R$5/PPA_fec!R$5)</f>
        <v>0</v>
      </c>
      <c r="S136" s="324">
        <f>IF(S$5=0,0,S$5/PPA_fec!S$5)</f>
        <v>0</v>
      </c>
      <c r="T136" s="324">
        <f>IF(T$5=0,0,T$5/PPA_fec!T$5)</f>
        <v>0</v>
      </c>
      <c r="U136" s="324">
        <f>IF(U$5=0,0,U$5/PPA_fec!U$5)</f>
        <v>0</v>
      </c>
      <c r="V136" s="324">
        <f>IF(V$5=0,0,V$5/PPA_fec!V$5)</f>
        <v>0</v>
      </c>
      <c r="W136" s="324">
        <f>IF(W$5=0,0,W$5/PPA_fec!W$5)</f>
        <v>0</v>
      </c>
      <c r="DA136" s="95"/>
    </row>
    <row r="137" spans="1:105" ht="12" customHeight="1" x14ac:dyDescent="0.25">
      <c r="A137" s="55" t="s">
        <v>92</v>
      </c>
      <c r="B137" s="307">
        <f>IF(B$6=0,0,B$6/PPA_fec!B$6)</f>
        <v>0</v>
      </c>
      <c r="C137" s="307">
        <f>IF(C$6=0,0,C$6/PPA_fec!C$6)</f>
        <v>0</v>
      </c>
      <c r="D137" s="307">
        <f>IF(D$6=0,0,D$6/PPA_fec!D$6)</f>
        <v>0</v>
      </c>
      <c r="E137" s="307">
        <f>IF(E$6=0,0,E$6/PPA_fec!E$6)</f>
        <v>0</v>
      </c>
      <c r="F137" s="307">
        <f>IF(F$6=0,0,F$6/PPA_fec!F$6)</f>
        <v>0</v>
      </c>
      <c r="G137" s="307">
        <f>IF(G$6=0,0,G$6/PPA_fec!G$6)</f>
        <v>0</v>
      </c>
      <c r="H137" s="307">
        <f>IF(H$6=0,0,H$6/PPA_fec!H$6)</f>
        <v>0</v>
      </c>
      <c r="I137" s="307">
        <f>IF(I$6=0,0,I$6/PPA_fec!I$6)</f>
        <v>0</v>
      </c>
      <c r="J137" s="307">
        <f>IF(J$6=0,0,J$6/PPA_fec!J$6)</f>
        <v>0</v>
      </c>
      <c r="K137" s="307">
        <f>IF(K$6=0,0,K$6/PPA_fec!K$6)</f>
        <v>0</v>
      </c>
      <c r="L137" s="307">
        <f>IF(L$6=0,0,L$6/PPA_fec!L$6)</f>
        <v>0</v>
      </c>
      <c r="M137" s="307">
        <f>IF(M$6=0,0,M$6/PPA_fec!M$6)</f>
        <v>0</v>
      </c>
      <c r="N137" s="307">
        <f>IF(N$6=0,0,N$6/PPA_fec!N$6)</f>
        <v>0</v>
      </c>
      <c r="O137" s="307">
        <f>IF(O$6=0,0,O$6/PPA_fec!O$6)</f>
        <v>0</v>
      </c>
      <c r="P137" s="307">
        <f>IF(P$6=0,0,P$6/PPA_fec!P$6)</f>
        <v>0</v>
      </c>
      <c r="Q137" s="307">
        <f>IF(Q$6=0,0,Q$6/PPA_fec!Q$6)</f>
        <v>0</v>
      </c>
      <c r="R137" s="307">
        <f>IF(R$6=0,0,R$6/PPA_fec!R$6)</f>
        <v>0</v>
      </c>
      <c r="S137" s="307">
        <f>IF(S$6=0,0,S$6/PPA_fec!S$6)</f>
        <v>0</v>
      </c>
      <c r="T137" s="307">
        <f>IF(T$6=0,0,T$6/PPA_fec!T$6)</f>
        <v>0</v>
      </c>
      <c r="U137" s="307">
        <f>IF(U$6=0,0,U$6/PPA_fec!U$6)</f>
        <v>0</v>
      </c>
      <c r="V137" s="307">
        <f>IF(V$6=0,0,V$6/PPA_fec!V$6)</f>
        <v>0</v>
      </c>
      <c r="W137" s="307">
        <f>IF(W$6=0,0,W$6/PPA_fec!W$6)</f>
        <v>0</v>
      </c>
      <c r="DA137" s="76"/>
    </row>
    <row r="138" spans="1:105" ht="12" customHeight="1" x14ac:dyDescent="0.25">
      <c r="A138" s="202" t="s">
        <v>93</v>
      </c>
      <c r="B138" s="308">
        <f>IF(B$7=0,0,B$7/PPA_fec!B$7)</f>
        <v>0</v>
      </c>
      <c r="C138" s="308">
        <f>IF(C$7=0,0,C$7/PPA_fec!C$7)</f>
        <v>0</v>
      </c>
      <c r="D138" s="308">
        <f>IF(D$7=0,0,D$7/PPA_fec!D$7)</f>
        <v>0</v>
      </c>
      <c r="E138" s="308">
        <f>IF(E$7=0,0,E$7/PPA_fec!E$7)</f>
        <v>0</v>
      </c>
      <c r="F138" s="308">
        <f>IF(F$7=0,0,F$7/PPA_fec!F$7)</f>
        <v>0</v>
      </c>
      <c r="G138" s="308">
        <f>IF(G$7=0,0,G$7/PPA_fec!G$7)</f>
        <v>0</v>
      </c>
      <c r="H138" s="308">
        <f>IF(H$7=0,0,H$7/PPA_fec!H$7)</f>
        <v>0</v>
      </c>
      <c r="I138" s="308">
        <f>IF(I$7=0,0,I$7/PPA_fec!I$7)</f>
        <v>0</v>
      </c>
      <c r="J138" s="308">
        <f>IF(J$7=0,0,J$7/PPA_fec!J$7)</f>
        <v>0</v>
      </c>
      <c r="K138" s="308">
        <f>IF(K$7=0,0,K$7/PPA_fec!K$7)</f>
        <v>0</v>
      </c>
      <c r="L138" s="308">
        <f>IF(L$7=0,0,L$7/PPA_fec!L$7)</f>
        <v>0</v>
      </c>
      <c r="M138" s="308">
        <f>IF(M$7=0,0,M$7/PPA_fec!M$7)</f>
        <v>0</v>
      </c>
      <c r="N138" s="308">
        <f>IF(N$7=0,0,N$7/PPA_fec!N$7)</f>
        <v>0</v>
      </c>
      <c r="O138" s="308">
        <f>IF(O$7=0,0,O$7/PPA_fec!O$7)</f>
        <v>0</v>
      </c>
      <c r="P138" s="308">
        <f>IF(P$7=0,0,P$7/PPA_fec!P$7)</f>
        <v>0</v>
      </c>
      <c r="Q138" s="308">
        <f>IF(Q$7=0,0,Q$7/PPA_fec!Q$7)</f>
        <v>0</v>
      </c>
      <c r="R138" s="308">
        <f>IF(R$7=0,0,R$7/PPA_fec!R$7)</f>
        <v>0</v>
      </c>
      <c r="S138" s="308">
        <f>IF(S$7=0,0,S$7/PPA_fec!S$7)</f>
        <v>0</v>
      </c>
      <c r="T138" s="308">
        <f>IF(T$7=0,0,T$7/PPA_fec!T$7)</f>
        <v>0</v>
      </c>
      <c r="U138" s="308">
        <f>IF(U$7=0,0,U$7/PPA_fec!U$7)</f>
        <v>0</v>
      </c>
      <c r="V138" s="308">
        <f>IF(V$7=0,0,V$7/PPA_fec!V$7)</f>
        <v>0</v>
      </c>
      <c r="W138" s="308">
        <f>IF(W$7=0,0,W$7/PPA_fec!W$7)</f>
        <v>0</v>
      </c>
      <c r="DA138" s="77"/>
    </row>
    <row r="139" spans="1:105" ht="12" customHeight="1" x14ac:dyDescent="0.25">
      <c r="A139" s="202" t="s">
        <v>94</v>
      </c>
      <c r="B139" s="308">
        <f>IF(B$8=0,0,B$8/PPA_fec!B$8)</f>
        <v>0</v>
      </c>
      <c r="C139" s="308">
        <f>IF(C$8=0,0,C$8/PPA_fec!C$8)</f>
        <v>0</v>
      </c>
      <c r="D139" s="308">
        <f>IF(D$8=0,0,D$8/PPA_fec!D$8)</f>
        <v>0</v>
      </c>
      <c r="E139" s="308">
        <f>IF(E$8=0,0,E$8/PPA_fec!E$8)</f>
        <v>0</v>
      </c>
      <c r="F139" s="308">
        <f>IF(F$8=0,0,F$8/PPA_fec!F$8)</f>
        <v>0</v>
      </c>
      <c r="G139" s="308">
        <f>IF(G$8=0,0,G$8/PPA_fec!G$8)</f>
        <v>0</v>
      </c>
      <c r="H139" s="308">
        <f>IF(H$8=0,0,H$8/PPA_fec!H$8)</f>
        <v>0</v>
      </c>
      <c r="I139" s="308">
        <f>IF(I$8=0,0,I$8/PPA_fec!I$8)</f>
        <v>0</v>
      </c>
      <c r="J139" s="308">
        <f>IF(J$8=0,0,J$8/PPA_fec!J$8)</f>
        <v>0</v>
      </c>
      <c r="K139" s="308">
        <f>IF(K$8=0,0,K$8/PPA_fec!K$8)</f>
        <v>0</v>
      </c>
      <c r="L139" s="308">
        <f>IF(L$8=0,0,L$8/PPA_fec!L$8)</f>
        <v>0</v>
      </c>
      <c r="M139" s="308">
        <f>IF(M$8=0,0,M$8/PPA_fec!M$8)</f>
        <v>0</v>
      </c>
      <c r="N139" s="308">
        <f>IF(N$8=0,0,N$8/PPA_fec!N$8)</f>
        <v>0</v>
      </c>
      <c r="O139" s="308">
        <f>IF(O$8=0,0,O$8/PPA_fec!O$8)</f>
        <v>0</v>
      </c>
      <c r="P139" s="308">
        <f>IF(P$8=0,0,P$8/PPA_fec!P$8)</f>
        <v>0</v>
      </c>
      <c r="Q139" s="308">
        <f>IF(Q$8=0,0,Q$8/PPA_fec!Q$8)</f>
        <v>0</v>
      </c>
      <c r="R139" s="308">
        <f>IF(R$8=0,0,R$8/PPA_fec!R$8)</f>
        <v>0</v>
      </c>
      <c r="S139" s="308">
        <f>IF(S$8=0,0,S$8/PPA_fec!S$8)</f>
        <v>0</v>
      </c>
      <c r="T139" s="308">
        <f>IF(T$8=0,0,T$8/PPA_fec!T$8)</f>
        <v>0</v>
      </c>
      <c r="U139" s="308">
        <f>IF(U$8=0,0,U$8/PPA_fec!U$8)</f>
        <v>0</v>
      </c>
      <c r="V139" s="308">
        <f>IF(V$8=0,0,V$8/PPA_fec!V$8)</f>
        <v>0</v>
      </c>
      <c r="W139" s="308">
        <f>IF(W$8=0,0,W$8/PPA_fec!W$8)</f>
        <v>0</v>
      </c>
      <c r="DA139" s="77"/>
    </row>
    <row r="140" spans="1:105" ht="12" customHeight="1" x14ac:dyDescent="0.25">
      <c r="A140" s="202" t="s">
        <v>95</v>
      </c>
      <c r="B140" s="308">
        <f>IF(B$9=0,0,B$9/PPA_fec!B$9)</f>
        <v>0</v>
      </c>
      <c r="C140" s="308">
        <f>IF(C$9=0,0,C$9/PPA_fec!C$9)</f>
        <v>0</v>
      </c>
      <c r="D140" s="308">
        <f>IF(D$9=0,0,D$9/PPA_fec!D$9)</f>
        <v>0</v>
      </c>
      <c r="E140" s="308">
        <f>IF(E$9=0,0,E$9/PPA_fec!E$9)</f>
        <v>0</v>
      </c>
      <c r="F140" s="308">
        <f>IF(F$9=0,0,F$9/PPA_fec!F$9)</f>
        <v>0</v>
      </c>
      <c r="G140" s="308">
        <f>IF(G$9=0,0,G$9/PPA_fec!G$9)</f>
        <v>0</v>
      </c>
      <c r="H140" s="308">
        <f>IF(H$9=0,0,H$9/PPA_fec!H$9)</f>
        <v>0</v>
      </c>
      <c r="I140" s="308">
        <f>IF(I$9=0,0,I$9/PPA_fec!I$9)</f>
        <v>0</v>
      </c>
      <c r="J140" s="308">
        <f>IF(J$9=0,0,J$9/PPA_fec!J$9)</f>
        <v>0</v>
      </c>
      <c r="K140" s="308">
        <f>IF(K$9=0,0,K$9/PPA_fec!K$9)</f>
        <v>0</v>
      </c>
      <c r="L140" s="308">
        <f>IF(L$9=0,0,L$9/PPA_fec!L$9)</f>
        <v>0</v>
      </c>
      <c r="M140" s="308">
        <f>IF(M$9=0,0,M$9/PPA_fec!M$9)</f>
        <v>0</v>
      </c>
      <c r="N140" s="308">
        <f>IF(N$9=0,0,N$9/PPA_fec!N$9)</f>
        <v>0</v>
      </c>
      <c r="O140" s="308">
        <f>IF(O$9=0,0,O$9/PPA_fec!O$9)</f>
        <v>0</v>
      </c>
      <c r="P140" s="308">
        <f>IF(P$9=0,0,P$9/PPA_fec!P$9)</f>
        <v>0</v>
      </c>
      <c r="Q140" s="308">
        <f>IF(Q$9=0,0,Q$9/PPA_fec!Q$9)</f>
        <v>0</v>
      </c>
      <c r="R140" s="308">
        <f>IF(R$9=0,0,R$9/PPA_fec!R$9)</f>
        <v>0</v>
      </c>
      <c r="S140" s="308">
        <f>IF(S$9=0,0,S$9/PPA_fec!S$9)</f>
        <v>0</v>
      </c>
      <c r="T140" s="308">
        <f>IF(T$9=0,0,T$9/PPA_fec!T$9)</f>
        <v>0</v>
      </c>
      <c r="U140" s="308">
        <f>IF(U$9=0,0,U$9/PPA_fec!U$9)</f>
        <v>0</v>
      </c>
      <c r="V140" s="308">
        <f>IF(V$9=0,0,V$9/PPA_fec!V$9)</f>
        <v>0</v>
      </c>
      <c r="W140" s="308">
        <f>IF(W$9=0,0,W$9/PPA_fec!W$9)</f>
        <v>0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</v>
      </c>
      <c r="C141" s="309">
        <f>IF(C$10=0,0,C$10/PPA_fec!C$10)</f>
        <v>0</v>
      </c>
      <c r="D141" s="309">
        <f>IF(D$10=0,0,D$10/PPA_fec!D$10)</f>
        <v>0</v>
      </c>
      <c r="E141" s="309">
        <f>IF(E$10=0,0,E$10/PPA_fec!E$10)</f>
        <v>0</v>
      </c>
      <c r="F141" s="309">
        <f>IF(F$10=0,0,F$10/PPA_fec!F$10)</f>
        <v>0</v>
      </c>
      <c r="G141" s="309">
        <f>IF(G$10=0,0,G$10/PPA_fec!G$10)</f>
        <v>0</v>
      </c>
      <c r="H141" s="309">
        <f>IF(H$10=0,0,H$10/PPA_fec!H$10)</f>
        <v>0</v>
      </c>
      <c r="I141" s="309">
        <f>IF(I$10=0,0,I$10/PPA_fec!I$10)</f>
        <v>0</v>
      </c>
      <c r="J141" s="309">
        <f>IF(J$10=0,0,J$10/PPA_fec!J$10)</f>
        <v>0</v>
      </c>
      <c r="K141" s="309">
        <f>IF(K$10=0,0,K$10/PPA_fec!K$10)</f>
        <v>0</v>
      </c>
      <c r="L141" s="309">
        <f>IF(L$10=0,0,L$10/PPA_fec!L$10)</f>
        <v>0</v>
      </c>
      <c r="M141" s="309">
        <f>IF(M$10=0,0,M$10/PPA_fec!M$10)</f>
        <v>0</v>
      </c>
      <c r="N141" s="309">
        <f>IF(N$10=0,0,N$10/PPA_fec!N$10)</f>
        <v>0</v>
      </c>
      <c r="O141" s="309">
        <f>IF(O$10=0,0,O$10/PPA_fec!O$10)</f>
        <v>0</v>
      </c>
      <c r="P141" s="309">
        <f>IF(P$10=0,0,P$10/PPA_fec!P$10)</f>
        <v>0</v>
      </c>
      <c r="Q141" s="309">
        <f>IF(Q$10=0,0,Q$10/PPA_fec!Q$10)</f>
        <v>0</v>
      </c>
      <c r="R141" s="309">
        <f>IF(R$10=0,0,R$10/PPA_fec!R$10)</f>
        <v>0</v>
      </c>
      <c r="S141" s="309">
        <f>IF(S$10=0,0,S$10/PPA_fec!S$10)</f>
        <v>0</v>
      </c>
      <c r="T141" s="309">
        <f>IF(T$10=0,0,T$10/PPA_fec!T$10)</f>
        <v>0</v>
      </c>
      <c r="U141" s="309">
        <f>IF(U$10=0,0,U$10/PPA_fec!U$10)</f>
        <v>0</v>
      </c>
      <c r="V141" s="309">
        <f>IF(V$10=0,0,V$10/PPA_fec!V$10)</f>
        <v>0</v>
      </c>
      <c r="W141" s="309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</v>
      </c>
      <c r="C142" s="310">
        <f>IF(C$16=0,0,C$16/PPA_fec!C$16)</f>
        <v>0</v>
      </c>
      <c r="D142" s="310">
        <f>IF(D$16=0,0,D$16/PPA_fec!D$16)</f>
        <v>0</v>
      </c>
      <c r="E142" s="310">
        <f>IF(E$16=0,0,E$16/PPA_fec!E$16)</f>
        <v>0</v>
      </c>
      <c r="F142" s="310">
        <f>IF(F$16=0,0,F$16/PPA_fec!F$16)</f>
        <v>0</v>
      </c>
      <c r="G142" s="310">
        <f>IF(G$16=0,0,G$16/PPA_fec!G$16)</f>
        <v>0</v>
      </c>
      <c r="H142" s="310">
        <f>IF(H$16=0,0,H$16/PPA_fec!H$16)</f>
        <v>0</v>
      </c>
      <c r="I142" s="310">
        <f>IF(I$16=0,0,I$16/PPA_fec!I$16)</f>
        <v>0</v>
      </c>
      <c r="J142" s="310">
        <f>IF(J$16=0,0,J$16/PPA_fec!J$16)</f>
        <v>0</v>
      </c>
      <c r="K142" s="310">
        <f>IF(K$16=0,0,K$16/PPA_fec!K$16)</f>
        <v>0</v>
      </c>
      <c r="L142" s="310">
        <f>IF(L$16=0,0,L$16/PPA_fec!L$16)</f>
        <v>0</v>
      </c>
      <c r="M142" s="310">
        <f>IF(M$16=0,0,M$16/PPA_fec!M$16)</f>
        <v>0</v>
      </c>
      <c r="N142" s="310">
        <f>IF(N$16=0,0,N$16/PPA_fec!N$16)</f>
        <v>0</v>
      </c>
      <c r="O142" s="310">
        <f>IF(O$16=0,0,O$16/PPA_fec!O$16)</f>
        <v>0</v>
      </c>
      <c r="P142" s="310">
        <f>IF(P$16=0,0,P$16/PPA_fec!P$16)</f>
        <v>0</v>
      </c>
      <c r="Q142" s="310">
        <f>IF(Q$16=0,0,Q$16/PPA_fec!Q$16)</f>
        <v>0</v>
      </c>
      <c r="R142" s="310">
        <f>IF(R$16=0,0,R$16/PPA_fec!R$16)</f>
        <v>0</v>
      </c>
      <c r="S142" s="310">
        <f>IF(S$16=0,0,S$16/PPA_fec!S$16)</f>
        <v>0</v>
      </c>
      <c r="T142" s="310">
        <f>IF(T$16=0,0,T$16/PPA_fec!T$16)</f>
        <v>0</v>
      </c>
      <c r="U142" s="310">
        <f>IF(U$16=0,0,U$16/PPA_fec!U$16)</f>
        <v>0</v>
      </c>
      <c r="V142" s="310">
        <f>IF(V$16=0,0,V$16/PPA_fec!V$16)</f>
        <v>0</v>
      </c>
      <c r="W142" s="310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</v>
      </c>
      <c r="C143" s="310">
        <f>IF(C$17=0,0,C$17/PPA_fec!C$17)</f>
        <v>0</v>
      </c>
      <c r="D143" s="310">
        <f>IF(D$17=0,0,D$17/PPA_fec!D$17)</f>
        <v>0</v>
      </c>
      <c r="E143" s="310">
        <f>IF(E$17=0,0,E$17/PPA_fec!E$17)</f>
        <v>0</v>
      </c>
      <c r="F143" s="310">
        <f>IF(F$17=0,0,F$17/PPA_fec!F$17)</f>
        <v>0</v>
      </c>
      <c r="G143" s="310">
        <f>IF(G$17=0,0,G$17/PPA_fec!G$17)</f>
        <v>0</v>
      </c>
      <c r="H143" s="310">
        <f>IF(H$17=0,0,H$17/PPA_fec!H$17)</f>
        <v>0</v>
      </c>
      <c r="I143" s="310">
        <f>IF(I$17=0,0,I$17/PPA_fec!I$17)</f>
        <v>0</v>
      </c>
      <c r="J143" s="310">
        <f>IF(J$17=0,0,J$17/PPA_fec!J$17)</f>
        <v>0</v>
      </c>
      <c r="K143" s="310">
        <f>IF(K$17=0,0,K$17/PPA_fec!K$17)</f>
        <v>0</v>
      </c>
      <c r="L143" s="310">
        <f>IF(L$17=0,0,L$17/PPA_fec!L$17)</f>
        <v>0</v>
      </c>
      <c r="M143" s="310">
        <f>IF(M$17=0,0,M$17/PPA_fec!M$17)</f>
        <v>0</v>
      </c>
      <c r="N143" s="310">
        <f>IF(N$17=0,0,N$17/PPA_fec!N$17)</f>
        <v>0</v>
      </c>
      <c r="O143" s="310">
        <f>IF(O$17=0,0,O$17/PPA_fec!O$17)</f>
        <v>0</v>
      </c>
      <c r="P143" s="310">
        <f>IF(P$17=0,0,P$17/PPA_fec!P$17)</f>
        <v>0</v>
      </c>
      <c r="Q143" s="310">
        <f>IF(Q$17=0,0,Q$17/PPA_fec!Q$17)</f>
        <v>0</v>
      </c>
      <c r="R143" s="310">
        <f>IF(R$17=0,0,R$17/PPA_fec!R$17)</f>
        <v>0</v>
      </c>
      <c r="S143" s="310">
        <f>IF(S$17=0,0,S$17/PPA_fec!S$17)</f>
        <v>0</v>
      </c>
      <c r="T143" s="310">
        <f>IF(T$17=0,0,T$17/PPA_fec!T$17)</f>
        <v>0</v>
      </c>
      <c r="U143" s="310">
        <f>IF(U$17=0,0,U$17/PPA_fec!U$17)</f>
        <v>0</v>
      </c>
      <c r="V143" s="310">
        <f>IF(V$17=0,0,V$17/PPA_fec!V$17)</f>
        <v>0</v>
      </c>
      <c r="W143" s="310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</v>
      </c>
      <c r="C144" s="311">
        <f>IF(C$30=0,0,C$30/PPA_fec!C$30)</f>
        <v>0</v>
      </c>
      <c r="D144" s="311">
        <f>IF(D$30=0,0,D$30/PPA_fec!D$30)</f>
        <v>0</v>
      </c>
      <c r="E144" s="311">
        <f>IF(E$30=0,0,E$30/PPA_fec!E$30)</f>
        <v>0</v>
      </c>
      <c r="F144" s="311">
        <f>IF(F$30=0,0,F$30/PPA_fec!F$30)</f>
        <v>0</v>
      </c>
      <c r="G144" s="311">
        <f>IF(G$30=0,0,G$30/PPA_fec!G$30)</f>
        <v>0</v>
      </c>
      <c r="H144" s="311">
        <f>IF(H$30=0,0,H$30/PPA_fec!H$30)</f>
        <v>0</v>
      </c>
      <c r="I144" s="311">
        <f>IF(I$30=0,0,I$30/PPA_fec!I$30)</f>
        <v>0</v>
      </c>
      <c r="J144" s="311">
        <f>IF(J$30=0,0,J$30/PPA_fec!J$30)</f>
        <v>0</v>
      </c>
      <c r="K144" s="311">
        <f>IF(K$30=0,0,K$30/PPA_fec!K$30)</f>
        <v>0</v>
      </c>
      <c r="L144" s="311">
        <f>IF(L$30=0,0,L$30/PPA_fec!L$30)</f>
        <v>0</v>
      </c>
      <c r="M144" s="311">
        <f>IF(M$30=0,0,M$30/PPA_fec!M$30)</f>
        <v>0</v>
      </c>
      <c r="N144" s="311">
        <f>IF(N$30=0,0,N$30/PPA_fec!N$30)</f>
        <v>0</v>
      </c>
      <c r="O144" s="311">
        <f>IF(O$30=0,0,O$30/PPA_fec!O$30)</f>
        <v>0</v>
      </c>
      <c r="P144" s="311">
        <f>IF(P$30=0,0,P$30/PPA_fec!P$30)</f>
        <v>0</v>
      </c>
      <c r="Q144" s="311">
        <f>IF(Q$30=0,0,Q$30/PPA_fec!Q$30)</f>
        <v>0</v>
      </c>
      <c r="R144" s="311">
        <f>IF(R$30=0,0,R$30/PPA_fec!R$30)</f>
        <v>0</v>
      </c>
      <c r="S144" s="311">
        <f>IF(S$30=0,0,S$30/PPA_fec!S$30)</f>
        <v>0</v>
      </c>
      <c r="T144" s="311">
        <f>IF(T$30=0,0,T$30/PPA_fec!T$30)</f>
        <v>0</v>
      </c>
      <c r="U144" s="311">
        <f>IF(U$30=0,0,U$30/PPA_fec!U$30)</f>
        <v>0</v>
      </c>
      <c r="V144" s="311">
        <f>IF(V$30=0,0,V$30/PPA_fec!V$30)</f>
        <v>0</v>
      </c>
      <c r="W144" s="311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0.65785024588738672</v>
      </c>
      <c r="C146" s="324">
        <f>IF(C$32=0,0,C$32/PPA_fec!C$32)</f>
        <v>0.65522271901980955</v>
      </c>
      <c r="D146" s="324">
        <f>IF(D$32=0,0,D$32/PPA_fec!D$32)</f>
        <v>0.65286858400092362</v>
      </c>
      <c r="E146" s="324">
        <f>IF(E$32=0,0,E$32/PPA_fec!E$32)</f>
        <v>0.65312912035111492</v>
      </c>
      <c r="F146" s="324">
        <f>IF(F$32=0,0,F$32/PPA_fec!F$32)</f>
        <v>0.65040125103488433</v>
      </c>
      <c r="G146" s="324">
        <f>IF(G$32=0,0,G$32/PPA_fec!G$32)</f>
        <v>0.63925191220628508</v>
      </c>
      <c r="H146" s="324">
        <f>IF(H$32=0,0,H$32/PPA_fec!H$32)</f>
        <v>0.6121758766833566</v>
      </c>
      <c r="I146" s="324">
        <f>IF(I$32=0,0,I$32/PPA_fec!I$32)</f>
        <v>0.61803131843727122</v>
      </c>
      <c r="J146" s="324">
        <f>IF(J$32=0,0,J$32/PPA_fec!J$32)</f>
        <v>0.64588607382697971</v>
      </c>
      <c r="K146" s="324">
        <f>IF(K$32=0,0,K$32/PPA_fec!K$32)</f>
        <v>0.64540309255747219</v>
      </c>
      <c r="L146" s="324">
        <f>IF(L$32=0,0,L$32/PPA_fec!L$32)</f>
        <v>0.64297801268320642</v>
      </c>
      <c r="M146" s="324">
        <f>IF(M$32=0,0,M$32/PPA_fec!M$32)</f>
        <v>0.64755071468703929</v>
      </c>
      <c r="N146" s="324">
        <f>IF(N$32=0,0,N$32/PPA_fec!N$32)</f>
        <v>0.6739150435832415</v>
      </c>
      <c r="O146" s="324">
        <f>IF(O$32=0,0,O$32/PPA_fec!O$32)</f>
        <v>0.66627269573307424</v>
      </c>
      <c r="P146" s="324">
        <f>IF(P$32=0,0,P$32/PPA_fec!P$32)</f>
        <v>0.66248425354926554</v>
      </c>
      <c r="Q146" s="324">
        <f>IF(Q$32=0,0,Q$32/PPA_fec!Q$32)</f>
        <v>0.65464908995649518</v>
      </c>
      <c r="R146" s="324">
        <f>IF(R$32=0,0,R$32/PPA_fec!R$32)</f>
        <v>0.6833979990026352</v>
      </c>
      <c r="S146" s="324">
        <f>IF(S$32=0,0,S$32/PPA_fec!S$32)</f>
        <v>0.68984227112115604</v>
      </c>
      <c r="T146" s="324">
        <f>IF(T$32=0,0,T$32/PPA_fec!T$32)</f>
        <v>0.72682091977935182</v>
      </c>
      <c r="U146" s="324">
        <f>IF(U$32=0,0,U$32/PPA_fec!U$32)</f>
        <v>0.73483504128545429</v>
      </c>
      <c r="V146" s="324">
        <f>IF(V$32=0,0,V$32/PPA_fec!V$32)</f>
        <v>0.73473273400597561</v>
      </c>
      <c r="W146" s="324">
        <f>IF(W$32=0,0,W$32/PPA_fec!W$32)</f>
        <v>0.76377515111790684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0.4060162300141652</v>
      </c>
      <c r="C147" s="307">
        <f>IF(C$33=0,0,C$33/PPA_fec!C$33)</f>
        <v>0.40601623001416554</v>
      </c>
      <c r="D147" s="307">
        <f>IF(D$33=0,0,D$33/PPA_fec!D$33)</f>
        <v>0.40601623001416542</v>
      </c>
      <c r="E147" s="307">
        <f>IF(E$33=0,0,E$33/PPA_fec!E$33)</f>
        <v>0.40766334266118415</v>
      </c>
      <c r="F147" s="307">
        <f>IF(F$33=0,0,F$33/PPA_fec!F$33)</f>
        <v>0.40766334266118398</v>
      </c>
      <c r="G147" s="307">
        <f>IF(G$33=0,0,G$33/PPA_fec!G$33)</f>
        <v>0.40766334266118398</v>
      </c>
      <c r="H147" s="307">
        <f>IF(H$33=0,0,H$33/PPA_fec!H$33)</f>
        <v>0.41088991291259014</v>
      </c>
      <c r="I147" s="307">
        <f>IF(I$33=0,0,I$33/PPA_fec!I$33)</f>
        <v>0.41088991291259003</v>
      </c>
      <c r="J147" s="307">
        <f>IF(J$33=0,0,J$33/PPA_fec!J$33)</f>
        <v>0.41502748595262245</v>
      </c>
      <c r="K147" s="307">
        <f>IF(K$33=0,0,K$33/PPA_fec!K$33)</f>
        <v>0.41502748595262251</v>
      </c>
      <c r="L147" s="307">
        <f>IF(L$33=0,0,L$33/PPA_fec!L$33)</f>
        <v>0.41502748595262251</v>
      </c>
      <c r="M147" s="307">
        <f>IF(M$33=0,0,M$33/PPA_fec!M$33)</f>
        <v>0.42066199249052327</v>
      </c>
      <c r="N147" s="307">
        <f>IF(N$33=0,0,N$33/PPA_fec!N$33)</f>
        <v>0.43050145094478293</v>
      </c>
      <c r="O147" s="307">
        <f>IF(O$33=0,0,O$33/PPA_fec!O$33)</f>
        <v>0.43932292792873417</v>
      </c>
      <c r="P147" s="307">
        <f>IF(P$33=0,0,P$33/PPA_fec!P$33)</f>
        <v>0.4393229279287339</v>
      </c>
      <c r="Q147" s="307">
        <f>IF(Q$33=0,0,Q$33/PPA_fec!Q$33)</f>
        <v>0.43932292792873406</v>
      </c>
      <c r="R147" s="307">
        <f>IF(R$33=0,0,R$33/PPA_fec!R$33)</f>
        <v>0.44471054615064132</v>
      </c>
      <c r="S147" s="307">
        <f>IF(S$33=0,0,S$33/PPA_fec!S$33)</f>
        <v>0.44471054615064115</v>
      </c>
      <c r="T147" s="307">
        <f>IF(T$33=0,0,T$33/PPA_fec!T$33)</f>
        <v>0.45082431358739017</v>
      </c>
      <c r="U147" s="307">
        <f>IF(U$33=0,0,U$33/PPA_fec!U$33)</f>
        <v>0.45082431358739017</v>
      </c>
      <c r="V147" s="307">
        <f>IF(V$33=0,0,V$33/PPA_fec!V$33)</f>
        <v>0.46074188222865131</v>
      </c>
      <c r="W147" s="307">
        <f>IF(W$33=0,0,W$33/PPA_fec!W$33)</f>
        <v>0.46966769400578612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0.10552649596728744</v>
      </c>
      <c r="C148" s="308">
        <f>IF(C$34=0,0,C$34/PPA_fec!C$34)</f>
        <v>0.1055264959672875</v>
      </c>
      <c r="D148" s="308">
        <f>IF(D$34=0,0,D$34/PPA_fec!D$34)</f>
        <v>0.10552649596728748</v>
      </c>
      <c r="E148" s="308">
        <f>IF(E$34=0,0,E$34/PPA_fec!E$34)</f>
        <v>0.10595459221875315</v>
      </c>
      <c r="F148" s="308">
        <f>IF(F$34=0,0,F$34/PPA_fec!F$34)</f>
        <v>0.10595459221875313</v>
      </c>
      <c r="G148" s="308">
        <f>IF(G$34=0,0,G$34/PPA_fec!G$34)</f>
        <v>0.10595459221875321</v>
      </c>
      <c r="H148" s="308">
        <f>IF(H$34=0,0,H$34/PPA_fec!H$34)</f>
        <v>0.10679320069657516</v>
      </c>
      <c r="I148" s="308">
        <f>IF(I$34=0,0,I$34/PPA_fec!I$34)</f>
        <v>0.10679320069657509</v>
      </c>
      <c r="J148" s="308">
        <f>IF(J$34=0,0,J$34/PPA_fec!J$34)</f>
        <v>0.10786858525622213</v>
      </c>
      <c r="K148" s="308">
        <f>IF(K$34=0,0,K$34/PPA_fec!K$34)</f>
        <v>0.10786858525622212</v>
      </c>
      <c r="L148" s="308">
        <f>IF(L$34=0,0,L$34/PPA_fec!L$34)</f>
        <v>0.10786858525622214</v>
      </c>
      <c r="M148" s="308">
        <f>IF(M$34=0,0,M$34/PPA_fec!M$34)</f>
        <v>0.10933303344202173</v>
      </c>
      <c r="N148" s="308">
        <f>IF(N$34=0,0,N$34/PPA_fec!N$34)</f>
        <v>0.11189037843499776</v>
      </c>
      <c r="O148" s="308">
        <f>IF(O$34=0,0,O$34/PPA_fec!O$34)</f>
        <v>0.11418314282852941</v>
      </c>
      <c r="P148" s="308">
        <f>IF(P$34=0,0,P$34/PPA_fec!P$34)</f>
        <v>0.11418314282852941</v>
      </c>
      <c r="Q148" s="308">
        <f>IF(Q$34=0,0,Q$34/PPA_fec!Q$34)</f>
        <v>0.11418314282852941</v>
      </c>
      <c r="R148" s="308">
        <f>IF(R$34=0,0,R$34/PPA_fec!R$34)</f>
        <v>0.11558342299109221</v>
      </c>
      <c r="S148" s="308">
        <f>IF(S$34=0,0,S$34/PPA_fec!S$34)</f>
        <v>0.11558342299109223</v>
      </c>
      <c r="T148" s="308">
        <f>IF(T$34=0,0,T$34/PPA_fec!T$34)</f>
        <v>0.11717243448143713</v>
      </c>
      <c r="U148" s="308">
        <f>IF(U$34=0,0,U$34/PPA_fec!U$34)</f>
        <v>0.11717243448143716</v>
      </c>
      <c r="V148" s="308">
        <f>IF(V$34=0,0,V$34/PPA_fec!V$34)</f>
        <v>0.12223057718855092</v>
      </c>
      <c r="W148" s="308">
        <f>IF(W$34=0,0,W$34/PPA_fec!W$34)</f>
        <v>0.12304549649477241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0.57849276548816675</v>
      </c>
      <c r="C149" s="308">
        <f>IF(C$35=0,0,C$35/PPA_fec!C$35)</f>
        <v>0.57849276548816664</v>
      </c>
      <c r="D149" s="308">
        <f>IF(D$35=0,0,D$35/PPA_fec!D$35)</f>
        <v>0.57849276548816686</v>
      </c>
      <c r="E149" s="308">
        <f>IF(E$35=0,0,E$35/PPA_fec!E$35)</f>
        <v>0.58083957499923267</v>
      </c>
      <c r="F149" s="308">
        <f>IF(F$35=0,0,F$35/PPA_fec!F$35)</f>
        <v>0.58083957499923267</v>
      </c>
      <c r="G149" s="308">
        <f>IF(G$35=0,0,G$35/PPA_fec!G$35)</f>
        <v>0.58083957499923256</v>
      </c>
      <c r="H149" s="308">
        <f>IF(H$35=0,0,H$35/PPA_fec!H$35)</f>
        <v>0.5854367989764927</v>
      </c>
      <c r="I149" s="308">
        <f>IF(I$35=0,0,I$35/PPA_fec!I$35)</f>
        <v>0.58543679897649259</v>
      </c>
      <c r="J149" s="308">
        <f>IF(J$35=0,0,J$35/PPA_fec!J$35)</f>
        <v>0.59133202161390774</v>
      </c>
      <c r="K149" s="308">
        <f>IF(K$35=0,0,K$35/PPA_fec!K$35)</f>
        <v>0.59133202161390797</v>
      </c>
      <c r="L149" s="308">
        <f>IF(L$35=0,0,L$35/PPA_fec!L$35)</f>
        <v>0.59133202161390785</v>
      </c>
      <c r="M149" s="308">
        <f>IF(M$35=0,0,M$35/PPA_fec!M$35)</f>
        <v>0.59936007819962045</v>
      </c>
      <c r="N149" s="308">
        <f>IF(N$35=0,0,N$35/PPA_fec!N$35)</f>
        <v>0.61337935898529738</v>
      </c>
      <c r="O149" s="308">
        <f>IF(O$35=0,0,O$35/PPA_fec!O$35)</f>
        <v>0.62594821766357756</v>
      </c>
      <c r="P149" s="308">
        <f>IF(P$35=0,0,P$35/PPA_fec!P$35)</f>
        <v>0.62594821766357778</v>
      </c>
      <c r="Q149" s="308">
        <f>IF(Q$35=0,0,Q$35/PPA_fec!Q$35)</f>
        <v>0.62594821766357756</v>
      </c>
      <c r="R149" s="308">
        <f>IF(R$35=0,0,R$35/PPA_fec!R$35)</f>
        <v>0.63362450726529318</v>
      </c>
      <c r="S149" s="308">
        <f>IF(S$35=0,0,S$35/PPA_fec!S$35)</f>
        <v>0.63362450726529329</v>
      </c>
      <c r="T149" s="308">
        <f>IF(T$35=0,0,T$35/PPA_fec!T$35)</f>
        <v>0.64233541577235764</v>
      </c>
      <c r="U149" s="308">
        <f>IF(U$35=0,0,U$35/PPA_fec!U$35)</f>
        <v>0.64233541577235753</v>
      </c>
      <c r="V149" s="308">
        <f>IF(V$35=0,0,V$35/PPA_fec!V$35)</f>
        <v>0.65471787611085486</v>
      </c>
      <c r="W149" s="308">
        <f>IF(W$35=0,0,W$35/PPA_fec!W$35)</f>
        <v>0.66586209041550182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0.4077281369017185</v>
      </c>
      <c r="C150" s="308">
        <f>IF(C$36=0,0,C$36/PPA_fec!C$36)</f>
        <v>0.4077281369017185</v>
      </c>
      <c r="D150" s="308">
        <f>IF(D$36=0,0,D$36/PPA_fec!D$36)</f>
        <v>0.40772813690171855</v>
      </c>
      <c r="E150" s="308">
        <f>IF(E$36=0,0,E$36/PPA_fec!E$36)</f>
        <v>0.40938219435359113</v>
      </c>
      <c r="F150" s="308">
        <f>IF(F$36=0,0,F$36/PPA_fec!F$36)</f>
        <v>0.40938219435359119</v>
      </c>
      <c r="G150" s="308">
        <f>IF(G$36=0,0,G$36/PPA_fec!G$36)</f>
        <v>0.40938219435359108</v>
      </c>
      <c r="H150" s="308">
        <f>IF(H$36=0,0,H$36/PPA_fec!H$36)</f>
        <v>0.41262236895730714</v>
      </c>
      <c r="I150" s="308">
        <f>IF(I$36=0,0,I$36/PPA_fec!I$36)</f>
        <v>0.41262236895730703</v>
      </c>
      <c r="J150" s="308">
        <f>IF(J$36=0,0,J$36/PPA_fec!J$36)</f>
        <v>0.41677738745705573</v>
      </c>
      <c r="K150" s="308">
        <f>IF(K$36=0,0,K$36/PPA_fec!K$36)</f>
        <v>0.41677738745705589</v>
      </c>
      <c r="L150" s="308">
        <f>IF(L$36=0,0,L$36/PPA_fec!L$36)</f>
        <v>0.41677738745705573</v>
      </c>
      <c r="M150" s="308">
        <f>IF(M$36=0,0,M$36/PPA_fec!M$36)</f>
        <v>0.42243565105153996</v>
      </c>
      <c r="N150" s="308">
        <f>IF(N$36=0,0,N$36/PPA_fec!N$36)</f>
        <v>0.43231659611508405</v>
      </c>
      <c r="O150" s="308">
        <f>IF(O$36=0,0,O$36/PPA_fec!O$36)</f>
        <v>0.4411752675412538</v>
      </c>
      <c r="P150" s="308">
        <f>IF(P$36=0,0,P$36/PPA_fec!P$36)</f>
        <v>0.44117526754125386</v>
      </c>
      <c r="Q150" s="308">
        <f>IF(Q$36=0,0,Q$36/PPA_fec!Q$36)</f>
        <v>0.44117526754125397</v>
      </c>
      <c r="R150" s="308">
        <f>IF(R$36=0,0,R$36/PPA_fec!R$36)</f>
        <v>0.4465856018519766</v>
      </c>
      <c r="S150" s="308">
        <f>IF(S$36=0,0,S$36/PPA_fec!S$36)</f>
        <v>0.44658560185197671</v>
      </c>
      <c r="T150" s="308">
        <f>IF(T$36=0,0,T$36/PPA_fec!T$36)</f>
        <v>0.45272514707742051</v>
      </c>
      <c r="U150" s="308">
        <f>IF(U$36=0,0,U$36/PPA_fec!U$36)</f>
        <v>0.45272514707742029</v>
      </c>
      <c r="V150" s="308">
        <f>IF(V$36=0,0,V$36/PPA_fec!V$36)</f>
        <v>0.47260485029490701</v>
      </c>
      <c r="W150" s="308">
        <f>IF(W$36=0,0,W$36/PPA_fec!W$36)</f>
        <v>0.47541719811783156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0.57440971255227424</v>
      </c>
      <c r="C151" s="309">
        <f>IF(C$37=0,0,C$37/PPA_fec!C$37)</f>
        <v>0.57492075626417039</v>
      </c>
      <c r="D151" s="309">
        <f>IF(D$37=0,0,D$37/PPA_fec!D$37)</f>
        <v>0.58118048641246767</v>
      </c>
      <c r="E151" s="309">
        <f>IF(E$37=0,0,E$37/PPA_fec!E$37)</f>
        <v>0.59184279471510848</v>
      </c>
      <c r="F151" s="309">
        <f>IF(F$37=0,0,F$37/PPA_fec!F$37)</f>
        <v>0.59872061024650514</v>
      </c>
      <c r="G151" s="309">
        <f>IF(G$37=0,0,G$37/PPA_fec!G$37)</f>
        <v>0.63710637591474506</v>
      </c>
      <c r="H151" s="309">
        <f>IF(H$37=0,0,H$37/PPA_fec!H$37)</f>
        <v>0.63534680261204424</v>
      </c>
      <c r="I151" s="309">
        <f>IF(I$37=0,0,I$37/PPA_fec!I$37)</f>
        <v>0.72488934526875859</v>
      </c>
      <c r="J151" s="309">
        <f>IF(J$37=0,0,J$37/PPA_fec!J$37)</f>
        <v>0.70973215369655518</v>
      </c>
      <c r="K151" s="309">
        <f>IF(K$37=0,0,K$37/PPA_fec!K$37)</f>
        <v>0.6727242505604063</v>
      </c>
      <c r="L151" s="309">
        <f>IF(L$37=0,0,L$37/PPA_fec!L$37)</f>
        <v>0.68319314016974719</v>
      </c>
      <c r="M151" s="309">
        <f>IF(M$37=0,0,M$37/PPA_fec!M$37)</f>
        <v>0.73433462941600247</v>
      </c>
      <c r="N151" s="309">
        <f>IF(N$37=0,0,N$37/PPA_fec!N$37)</f>
        <v>0.74241780539176516</v>
      </c>
      <c r="O151" s="309">
        <f>IF(O$37=0,0,O$37/PPA_fec!O$37)</f>
        <v>0.77199576989998997</v>
      </c>
      <c r="P151" s="309">
        <f>IF(P$37=0,0,P$37/PPA_fec!P$37)</f>
        <v>0.77330901264844987</v>
      </c>
      <c r="Q151" s="309">
        <f>IF(Q$37=0,0,Q$37/PPA_fec!Q$37)</f>
        <v>0.7746445916296022</v>
      </c>
      <c r="R151" s="309">
        <f>IF(R$37=0,0,R$37/PPA_fec!R$37)</f>
        <v>0.77950658749454615</v>
      </c>
      <c r="S151" s="309">
        <f>IF(S$37=0,0,S$37/PPA_fec!S$37)</f>
        <v>0.77667997277098288</v>
      </c>
      <c r="T151" s="309">
        <f>IF(T$37=0,0,T$37/PPA_fec!T$37)</f>
        <v>0.71320314138499841</v>
      </c>
      <c r="U151" s="309">
        <f>IF(U$37=0,0,U$37/PPA_fec!U$37)</f>
        <v>0.67587287418753739</v>
      </c>
      <c r="V151" s="309">
        <f>IF(V$37=0,0,V$37/PPA_fec!V$37)</f>
        <v>0.79125663207913877</v>
      </c>
      <c r="W151" s="309">
        <f>IF(W$37=0,0,W$37/PPA_fec!W$37)</f>
        <v>0.74843889182651502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0.60971949909322076</v>
      </c>
      <c r="C152" s="310">
        <f>IF(C$43=0,0,C$43/PPA_fec!C$43)</f>
        <v>0.60909598167823253</v>
      </c>
      <c r="D152" s="310">
        <f>IF(D$43=0,0,D$43/PPA_fec!D$43)</f>
        <v>0.60155627801517908</v>
      </c>
      <c r="E152" s="310">
        <f>IF(E$43=0,0,E$43/PPA_fec!E$43)</f>
        <v>0.59821228352051847</v>
      </c>
      <c r="F152" s="310">
        <f>IF(F$43=0,0,F$43/PPA_fec!F$43)</f>
        <v>0.59458052217674318</v>
      </c>
      <c r="G152" s="310">
        <f>IF(G$43=0,0,G$43/PPA_fec!G$43)</f>
        <v>0.57823158024781351</v>
      </c>
      <c r="H152" s="310">
        <f>IF(H$43=0,0,H$43/PPA_fec!H$43)</f>
        <v>0.57167792485906055</v>
      </c>
      <c r="I152" s="310">
        <f>IF(I$43=0,0,I$43/PPA_fec!I$43)</f>
        <v>0.55065070797624593</v>
      </c>
      <c r="J152" s="310">
        <f>IF(J$43=0,0,J$43/PPA_fec!J$43)</f>
        <v>0.57301055748633301</v>
      </c>
      <c r="K152" s="310">
        <f>IF(K$43=0,0,K$43/PPA_fec!K$43)</f>
        <v>0.57998883768650311</v>
      </c>
      <c r="L152" s="310">
        <f>IF(L$43=0,0,L$43/PPA_fec!L$43)</f>
        <v>0.57754531271125742</v>
      </c>
      <c r="M152" s="310">
        <f>IF(M$43=0,0,M$43/PPA_fec!M$43)</f>
        <v>0.57154290978653266</v>
      </c>
      <c r="N152" s="310">
        <f>IF(N$43=0,0,N$43/PPA_fec!N$43)</f>
        <v>0.59100764219855983</v>
      </c>
      <c r="O152" s="310">
        <f>IF(O$43=0,0,O$43/PPA_fec!O$43)</f>
        <v>0.59168466310222001</v>
      </c>
      <c r="P152" s="310">
        <f>IF(P$43=0,0,P$43/PPA_fec!P$43)</f>
        <v>0.59009153965989858</v>
      </c>
      <c r="Q152" s="310">
        <f>IF(Q$43=0,0,Q$43/PPA_fec!Q$43)</f>
        <v>0.58697623556791079</v>
      </c>
      <c r="R152" s="310">
        <f>IF(R$43=0,0,R$43/PPA_fec!R$43)</f>
        <v>0.60138811852677232</v>
      </c>
      <c r="S152" s="310">
        <f>IF(S$43=0,0,S$43/PPA_fec!S$43)</f>
        <v>0.603918135151296</v>
      </c>
      <c r="T152" s="310">
        <f>IF(T$43=0,0,T$43/PPA_fec!T$43)</f>
        <v>0.64265491154986087</v>
      </c>
      <c r="U152" s="310">
        <f>IF(U$43=0,0,U$43/PPA_fec!U$43)</f>
        <v>0.65599496601690666</v>
      </c>
      <c r="V152" s="310">
        <f>IF(V$43=0,0,V$43/PPA_fec!V$43)</f>
        <v>0.64221775929202973</v>
      </c>
      <c r="W152" s="310">
        <f>IF(W$43=0,0,W$43/PPA_fec!W$43)</f>
        <v>0.67054067680965102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0.6788817107221562</v>
      </c>
      <c r="C153" s="310">
        <f>IF(C$56=0,0,C$56/PPA_fec!C$56)</f>
        <v>0.67585525832421067</v>
      </c>
      <c r="D153" s="310">
        <f>IF(D$56=0,0,D$56/PPA_fec!D$56)</f>
        <v>0.67349953841162913</v>
      </c>
      <c r="E153" s="310">
        <f>IF(E$56=0,0,E$56/PPA_fec!E$56)</f>
        <v>0.67376771806893143</v>
      </c>
      <c r="F153" s="310">
        <f>IF(F$56=0,0,F$56/PPA_fec!F$56)</f>
        <v>0.67078384044961592</v>
      </c>
      <c r="G153" s="310">
        <f>IF(G$56=0,0,G$56/PPA_fec!G$56)</f>
        <v>0.65893965343568361</v>
      </c>
      <c r="H153" s="310">
        <f>IF(H$56=0,0,H$56/PPA_fec!H$56)</f>
        <v>0.62724315292983512</v>
      </c>
      <c r="I153" s="310">
        <f>IF(I$56=0,0,I$56/PPA_fec!I$56)</f>
        <v>0.63964192900658601</v>
      </c>
      <c r="J153" s="310">
        <f>IF(J$56=0,0,J$56/PPA_fec!J$56)</f>
        <v>0.66710273166844813</v>
      </c>
      <c r="K153" s="310">
        <f>IF(K$56=0,0,K$56/PPA_fec!K$56)</f>
        <v>0.66544240908657692</v>
      </c>
      <c r="L153" s="310">
        <f>IF(L$56=0,0,L$56/PPA_fec!L$56)</f>
        <v>0.66280533536314312</v>
      </c>
      <c r="M153" s="310">
        <f>IF(M$56=0,0,M$56/PPA_fec!M$56)</f>
        <v>0.67026839822811435</v>
      </c>
      <c r="N153" s="310">
        <f>IF(N$56=0,0,N$56/PPA_fec!N$56)</f>
        <v>0.69814433767126638</v>
      </c>
      <c r="O153" s="310">
        <f>IF(O$56=0,0,O$56/PPA_fec!O$56)</f>
        <v>0.68949273167566716</v>
      </c>
      <c r="P153" s="310">
        <f>IF(P$56=0,0,P$56/PPA_fec!P$56)</f>
        <v>0.68535792998285583</v>
      </c>
      <c r="Q153" s="310">
        <f>IF(Q$56=0,0,Q$56/PPA_fec!Q$56)</f>
        <v>0.67720920970154352</v>
      </c>
      <c r="R153" s="310">
        <f>IF(R$56=0,0,R$56/PPA_fec!R$56)</f>
        <v>0.70878559081614922</v>
      </c>
      <c r="S153" s="310">
        <f>IF(S$56=0,0,S$56/PPA_fec!S$56)</f>
        <v>0.71603983418317252</v>
      </c>
      <c r="T153" s="310">
        <f>IF(T$56=0,0,T$56/PPA_fec!T$56)</f>
        <v>0.75221056058869662</v>
      </c>
      <c r="U153" s="310">
        <f>IF(U$56=0,0,U$56/PPA_fec!U$56)</f>
        <v>0.76036859852901384</v>
      </c>
      <c r="V153" s="310">
        <f>IF(V$56=0,0,V$56/PPA_fec!V$56)</f>
        <v>0.76094267462581433</v>
      </c>
      <c r="W153" s="310">
        <f>IF(W$56=0,0,W$56/PPA_fec!W$56)</f>
        <v>0.79146266659681297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0.64909619148671549</v>
      </c>
      <c r="C154" s="311">
        <f>IF(C$69=0,0,C$69/PPA_fec!C$69)</f>
        <v>0.64645189569162476</v>
      </c>
      <c r="D154" s="311">
        <f>IF(D$69=0,0,D$69/PPA_fec!D$69)</f>
        <v>0.64517731470386297</v>
      </c>
      <c r="E154" s="311">
        <f>IF(E$69=0,0,E$69/PPA_fec!E$69)</f>
        <v>0.64631170416886552</v>
      </c>
      <c r="F154" s="311">
        <f>IF(F$69=0,0,F$69/PPA_fec!F$69)</f>
        <v>0.64409926392135042</v>
      </c>
      <c r="G154" s="311">
        <f>IF(G$69=0,0,G$69/PPA_fec!G$69)</f>
        <v>0.63605145285910802</v>
      </c>
      <c r="H154" s="311">
        <f>IF(H$69=0,0,H$69/PPA_fec!H$69)</f>
        <v>0.60825990030245047</v>
      </c>
      <c r="I154" s="311">
        <f>IF(I$69=0,0,I$69/PPA_fec!I$69)</f>
        <v>0.64292939175308927</v>
      </c>
      <c r="J154" s="311">
        <f>IF(J$69=0,0,J$69/PPA_fec!J$69)</f>
        <v>0.64989927974733164</v>
      </c>
      <c r="K154" s="311">
        <f>IF(K$69=0,0,K$69/PPA_fec!K$69)</f>
        <v>0.64476386322413382</v>
      </c>
      <c r="L154" s="311">
        <f>IF(L$69=0,0,L$69/PPA_fec!L$69)</f>
        <v>0.64299732458795023</v>
      </c>
      <c r="M154" s="311">
        <f>IF(M$69=0,0,M$69/PPA_fec!M$69)</f>
        <v>0.66094434455634854</v>
      </c>
      <c r="N154" s="311">
        <f>IF(N$69=0,0,N$69/PPA_fec!N$69)</f>
        <v>0.68403808811501732</v>
      </c>
      <c r="O154" s="311">
        <f>IF(O$69=0,0,O$69/PPA_fec!O$69)</f>
        <v>0.68618629590464741</v>
      </c>
      <c r="P154" s="311">
        <f>IF(P$69=0,0,P$69/PPA_fec!P$69)</f>
        <v>0.68455365234789034</v>
      </c>
      <c r="Q154" s="311">
        <f>IF(Q$69=0,0,Q$69/PPA_fec!Q$69)</f>
        <v>0.6843141165380382</v>
      </c>
      <c r="R154" s="311">
        <f>IF(R$69=0,0,R$69/PPA_fec!R$69)</f>
        <v>0.70460423761996016</v>
      </c>
      <c r="S154" s="311">
        <f>IF(S$69=0,0,S$69/PPA_fec!S$69)</f>
        <v>0.7094649471734138</v>
      </c>
      <c r="T154" s="311">
        <f>IF(T$69=0,0,T$69/PPA_fec!T$69)</f>
        <v>0.72566014341205376</v>
      </c>
      <c r="U154" s="311">
        <f>IF(U$69=0,0,U$69/PPA_fec!U$69)</f>
        <v>0.73004101494638762</v>
      </c>
      <c r="V154" s="311">
        <f>IF(V$69=0,0,V$69/PPA_fec!V$69)</f>
        <v>0.74021305760719935</v>
      </c>
      <c r="W154" s="311">
        <f>IF(W$69=0,0,W$69/PPA_fec!W$69)</f>
        <v>0.76366731305338986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0.75367150187486875</v>
      </c>
      <c r="C156" s="324">
        <f>IF(C$83=0,0,C$83/PPA_fec!C$83)</f>
        <v>0.75652142646133036</v>
      </c>
      <c r="D156" s="324">
        <f>IF(D$83=0,0,D$83/PPA_fec!D$83)</f>
        <v>0.75182759951985401</v>
      </c>
      <c r="E156" s="324">
        <f>IF(E$83=0,0,E$83/PPA_fec!E$83)</f>
        <v>0.75005287157394629</v>
      </c>
      <c r="F156" s="324">
        <f>IF(F$83=0,0,F$83/PPA_fec!F$83)</f>
        <v>0.75402897524237611</v>
      </c>
      <c r="G156" s="324">
        <f>IF(G$83=0,0,G$83/PPA_fec!G$83)</f>
        <v>0.75602348319959334</v>
      </c>
      <c r="H156" s="324">
        <f>IF(H$83=0,0,H$83/PPA_fec!H$83)</f>
        <v>0.75849624047010522</v>
      </c>
      <c r="I156" s="324">
        <f>IF(I$83=0,0,I$83/PPA_fec!I$83)</f>
        <v>0.76882220898061637</v>
      </c>
      <c r="J156" s="324">
        <f>IF(J$83=0,0,J$83/PPA_fec!J$83)</f>
        <v>0.76370193736827918</v>
      </c>
      <c r="K156" s="324">
        <f>IF(K$83=0,0,K$83/PPA_fec!K$83)</f>
        <v>0.75772851321939527</v>
      </c>
      <c r="L156" s="324">
        <f>IF(L$83=0,0,L$83/PPA_fec!L$83)</f>
        <v>0.75952826212113644</v>
      </c>
      <c r="M156" s="324">
        <f>IF(M$83=0,0,M$83/PPA_fec!M$83)</f>
        <v>0.76454798811541158</v>
      </c>
      <c r="N156" s="324">
        <f>IF(N$83=0,0,N$83/PPA_fec!N$83)</f>
        <v>0.7620022681892139</v>
      </c>
      <c r="O156" s="324">
        <f>IF(O$83=0,0,O$83/PPA_fec!O$83)</f>
        <v>0.76561817808546373</v>
      </c>
      <c r="P156" s="324">
        <f>IF(P$83=0,0,P$83/PPA_fec!P$83)</f>
        <v>0.76634885903500061</v>
      </c>
      <c r="Q156" s="324">
        <f>IF(Q$83=0,0,Q$83/PPA_fec!Q$83)</f>
        <v>0.76538717292602332</v>
      </c>
      <c r="R156" s="324">
        <f>IF(R$83=0,0,R$83/PPA_fec!R$83)</f>
        <v>0.76356554662096265</v>
      </c>
      <c r="S156" s="324">
        <f>IF(S$83=0,0,S$83/PPA_fec!S$83)</f>
        <v>0.76222631568553489</v>
      </c>
      <c r="T156" s="324">
        <f>IF(T$83=0,0,T$83/PPA_fec!T$83)</f>
        <v>0.75986189638993495</v>
      </c>
      <c r="U156" s="324">
        <f>IF(U$83=0,0,U$83/PPA_fec!U$83)</f>
        <v>0.75870936942378475</v>
      </c>
      <c r="V156" s="324">
        <f>IF(V$83=0,0,V$83/PPA_fec!V$83)</f>
        <v>0.77175774010187725</v>
      </c>
      <c r="W156" s="324">
        <f>IF(W$83=0,0,W$83/PPA_fec!W$83)</f>
        <v>0.76835697001832404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0.5445000000000001</v>
      </c>
      <c r="C157" s="336">
        <f>IF(C$84=0,0,C$84/PPA_fec!C$84)</f>
        <v>0.54449999999999987</v>
      </c>
      <c r="D157" s="336">
        <f>IF(D$84=0,0,D$84/PPA_fec!D$84)</f>
        <v>0.54449999999999998</v>
      </c>
      <c r="E157" s="336">
        <f>IF(E$84=0,0,E$84/PPA_fec!E$84)</f>
        <v>0.54450000000000021</v>
      </c>
      <c r="F157" s="336">
        <f>IF(F$84=0,0,F$84/PPA_fec!F$84)</f>
        <v>0.54450000000000021</v>
      </c>
      <c r="G157" s="336">
        <f>IF(G$84=0,0,G$84/PPA_fec!G$84)</f>
        <v>0.54449999999999998</v>
      </c>
      <c r="H157" s="336">
        <f>IF(H$84=0,0,H$84/PPA_fec!H$84)</f>
        <v>0.54449999999999998</v>
      </c>
      <c r="I157" s="336">
        <f>IF(I$84=0,0,I$84/PPA_fec!I$84)</f>
        <v>0.54449999999999998</v>
      </c>
      <c r="J157" s="336">
        <f>IF(J$84=0,0,J$84/PPA_fec!J$84)</f>
        <v>0.5445000000000001</v>
      </c>
      <c r="K157" s="336">
        <f>IF(K$84=0,0,K$84/PPA_fec!K$84)</f>
        <v>0.54449999999999998</v>
      </c>
      <c r="L157" s="336">
        <f>IF(L$84=0,0,L$84/PPA_fec!L$84)</f>
        <v>0.54449999999999987</v>
      </c>
      <c r="M157" s="336">
        <f>IF(M$84=0,0,M$84/PPA_fec!M$84)</f>
        <v>0.54449999999999998</v>
      </c>
      <c r="N157" s="336">
        <f>IF(N$84=0,0,N$84/PPA_fec!N$84)</f>
        <v>0.54450000000000021</v>
      </c>
      <c r="O157" s="336">
        <f>IF(O$84=0,0,O$84/PPA_fec!O$84)</f>
        <v>0.54449999999999987</v>
      </c>
      <c r="P157" s="336">
        <f>IF(P$84=0,0,P$84/PPA_fec!P$84)</f>
        <v>0.54450000000000021</v>
      </c>
      <c r="Q157" s="336">
        <f>IF(Q$84=0,0,Q$84/PPA_fec!Q$84)</f>
        <v>0.54449999999999998</v>
      </c>
      <c r="R157" s="336">
        <f>IF(R$84=0,0,R$84/PPA_fec!R$84)</f>
        <v>0.54449999999999987</v>
      </c>
      <c r="S157" s="336">
        <f>IF(S$84=0,0,S$84/PPA_fec!S$84)</f>
        <v>0.54449999999999987</v>
      </c>
      <c r="T157" s="336">
        <f>IF(T$84=0,0,T$84/PPA_fec!T$84)</f>
        <v>0.54449999999999998</v>
      </c>
      <c r="U157" s="336">
        <f>IF(U$84=0,0,U$84/PPA_fec!U$84)</f>
        <v>0.54449999999999998</v>
      </c>
      <c r="V157" s="336">
        <f>IF(V$84=0,0,V$84/PPA_fec!V$84)</f>
        <v>0.54449999999999987</v>
      </c>
      <c r="W157" s="336">
        <f>IF(W$84=0,0,W$84/PPA_fec!W$84)</f>
        <v>0.54450000000000021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0.15050454155163953</v>
      </c>
      <c r="C158" s="337">
        <f>IF(C$85=0,0,C$85/PPA_fec!C$85)</f>
        <v>0.1509577238678679</v>
      </c>
      <c r="D158" s="337">
        <f>IF(D$85=0,0,D$85/PPA_fec!D$85)</f>
        <v>0.15095772386786788</v>
      </c>
      <c r="E158" s="337">
        <f>IF(E$85=0,0,E$85/PPA_fec!E$85)</f>
        <v>0.1509577238678679</v>
      </c>
      <c r="F158" s="337">
        <f>IF(F$85=0,0,F$85/PPA_fec!F$85)</f>
        <v>0.15263733763633855</v>
      </c>
      <c r="G158" s="337">
        <f>IF(G$85=0,0,G$85/PPA_fec!G$85)</f>
        <v>0.15400515922427491</v>
      </c>
      <c r="H158" s="337">
        <f>IF(H$85=0,0,H$85/PPA_fec!H$85)</f>
        <v>0.15400515922427488</v>
      </c>
      <c r="I158" s="337">
        <f>IF(I$85=0,0,I$85/PPA_fec!I$85)</f>
        <v>0.15400515922427485</v>
      </c>
      <c r="J158" s="337">
        <f>IF(J$85=0,0,J$85/PPA_fec!J$85)</f>
        <v>0.15400515922427493</v>
      </c>
      <c r="K158" s="337">
        <f>IF(K$85=0,0,K$85/PPA_fec!K$85)</f>
        <v>0.15400515922427485</v>
      </c>
      <c r="L158" s="337">
        <f>IF(L$85=0,0,L$85/PPA_fec!L$85)</f>
        <v>0.15400515922427488</v>
      </c>
      <c r="M158" s="337">
        <f>IF(M$85=0,0,M$85/PPA_fec!M$85)</f>
        <v>0.15400515922427493</v>
      </c>
      <c r="N158" s="337">
        <f>IF(N$85=0,0,N$85/PPA_fec!N$85)</f>
        <v>0.15400515922427496</v>
      </c>
      <c r="O158" s="337">
        <f>IF(O$85=0,0,O$85/PPA_fec!O$85)</f>
        <v>0.15400515922427493</v>
      </c>
      <c r="P158" s="337">
        <f>IF(P$85=0,0,P$85/PPA_fec!P$85)</f>
        <v>0.15400515922427491</v>
      </c>
      <c r="Q158" s="337">
        <f>IF(Q$85=0,0,Q$85/PPA_fec!Q$85)</f>
        <v>0.15400515922427488</v>
      </c>
      <c r="R158" s="337">
        <f>IF(R$85=0,0,R$85/PPA_fec!R$85)</f>
        <v>0.15400515922427482</v>
      </c>
      <c r="S158" s="337">
        <f>IF(S$85=0,0,S$85/PPA_fec!S$85)</f>
        <v>0.15400515922427488</v>
      </c>
      <c r="T158" s="337">
        <f>IF(T$85=0,0,T$85/PPA_fec!T$85)</f>
        <v>0.15538002945710488</v>
      </c>
      <c r="U158" s="337">
        <f>IF(U$85=0,0,U$85/PPA_fec!U$85)</f>
        <v>0.15661741266665183</v>
      </c>
      <c r="V158" s="337">
        <f>IF(V$85=0,0,V$85/PPA_fec!V$85)</f>
        <v>0.15773105755524394</v>
      </c>
      <c r="W158" s="337">
        <f>IF(W$85=0,0,W$85/PPA_fec!W$85)</f>
        <v>0.15873333795497704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0.75849841896575698</v>
      </c>
      <c r="C159" s="337">
        <f>IF(C$86=0,0,C$86/PPA_fec!C$86)</f>
        <v>0.75849841896575709</v>
      </c>
      <c r="D159" s="337">
        <f>IF(D$86=0,0,D$86/PPA_fec!D$86)</f>
        <v>0.75849841896575698</v>
      </c>
      <c r="E159" s="337">
        <f>IF(E$86=0,0,E$86/PPA_fec!E$86)</f>
        <v>0.75849841896575698</v>
      </c>
      <c r="F159" s="337">
        <f>IF(F$86=0,0,F$86/PPA_fec!F$86)</f>
        <v>0.75849841896575709</v>
      </c>
      <c r="G159" s="337">
        <f>IF(G$86=0,0,G$86/PPA_fec!G$86)</f>
        <v>0.75849841896575732</v>
      </c>
      <c r="H159" s="337">
        <f>IF(H$86=0,0,H$86/PPA_fec!H$86)</f>
        <v>0.75849841896575709</v>
      </c>
      <c r="I159" s="337">
        <f>IF(I$86=0,0,I$86/PPA_fec!I$86)</f>
        <v>0.7584984189657572</v>
      </c>
      <c r="J159" s="337">
        <f>IF(J$86=0,0,J$86/PPA_fec!J$86)</f>
        <v>0.75849841896575687</v>
      </c>
      <c r="K159" s="337">
        <f>IF(K$86=0,0,K$86/PPA_fec!K$86)</f>
        <v>0.75849841896575743</v>
      </c>
      <c r="L159" s="337">
        <f>IF(L$86=0,0,L$86/PPA_fec!L$86)</f>
        <v>0.75849841896575709</v>
      </c>
      <c r="M159" s="337">
        <f>IF(M$86=0,0,M$86/PPA_fec!M$86)</f>
        <v>0.75849841896575709</v>
      </c>
      <c r="N159" s="337">
        <f>IF(N$86=0,0,N$86/PPA_fec!N$86)</f>
        <v>0.75849841896575709</v>
      </c>
      <c r="O159" s="337">
        <f>IF(O$86=0,0,O$86/PPA_fec!O$86)</f>
        <v>0.75849841896575709</v>
      </c>
      <c r="P159" s="337">
        <f>IF(P$86=0,0,P$86/PPA_fec!P$86)</f>
        <v>0.75849841896575698</v>
      </c>
      <c r="Q159" s="337">
        <f>IF(Q$86=0,0,Q$86/PPA_fec!Q$86)</f>
        <v>0.75849841896575698</v>
      </c>
      <c r="R159" s="337">
        <f>IF(R$86=0,0,R$86/PPA_fec!R$86)</f>
        <v>0.75849841896575698</v>
      </c>
      <c r="S159" s="337">
        <f>IF(S$86=0,0,S$86/PPA_fec!S$86)</f>
        <v>0.75849841896575709</v>
      </c>
      <c r="T159" s="337">
        <f>IF(T$86=0,0,T$86/PPA_fec!T$86)</f>
        <v>0.75849841896575743</v>
      </c>
      <c r="U159" s="337">
        <f>IF(U$86=0,0,U$86/PPA_fec!U$86)</f>
        <v>0.75849841896575709</v>
      </c>
      <c r="V159" s="337">
        <f>IF(V$86=0,0,V$86/PPA_fec!V$86)</f>
        <v>0.75849841896575754</v>
      </c>
      <c r="W159" s="337">
        <f>IF(W$86=0,0,W$86/PPA_fec!W$86)</f>
        <v>0.75849841896575709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0.5993329694069327</v>
      </c>
      <c r="C160" s="337">
        <f>IF(C$87=0,0,C$87/PPA_fec!C$87)</f>
        <v>0.60113761330981907</v>
      </c>
      <c r="D160" s="337">
        <f>IF(D$87=0,0,D$87/PPA_fec!D$87)</f>
        <v>0.60113761330981919</v>
      </c>
      <c r="E160" s="337">
        <f>IF(E$87=0,0,E$87/PPA_fec!E$87)</f>
        <v>0.60113761330981941</v>
      </c>
      <c r="F160" s="337">
        <f>IF(F$87=0,0,F$87/PPA_fec!F$87)</f>
        <v>0.60617606990406592</v>
      </c>
      <c r="G160" s="337">
        <f>IF(G$87=0,0,G$87/PPA_fec!G$87)</f>
        <v>0.61071068083888791</v>
      </c>
      <c r="H160" s="337">
        <f>IF(H$87=0,0,H$87/PPA_fec!H$87)</f>
        <v>0.61327298452454393</v>
      </c>
      <c r="I160" s="337">
        <f>IF(I$87=0,0,I$87/PPA_fec!I$87)</f>
        <v>0.61327298452454371</v>
      </c>
      <c r="J160" s="337">
        <f>IF(J$87=0,0,J$87/PPA_fec!J$87)</f>
        <v>0.61327298452454382</v>
      </c>
      <c r="K160" s="337">
        <f>IF(K$87=0,0,K$87/PPA_fec!K$87)</f>
        <v>0.61327298452454371</v>
      </c>
      <c r="L160" s="337">
        <f>IF(L$87=0,0,L$87/PPA_fec!L$87)</f>
        <v>0.61327298452454382</v>
      </c>
      <c r="M160" s="337">
        <f>IF(M$87=0,0,M$87/PPA_fec!M$87)</f>
        <v>0.61327298452454371</v>
      </c>
      <c r="N160" s="337">
        <f>IF(N$87=0,0,N$87/PPA_fec!N$87)</f>
        <v>0.6132729845245436</v>
      </c>
      <c r="O160" s="337">
        <f>IF(O$87=0,0,O$87/PPA_fec!O$87)</f>
        <v>0.61327298452454393</v>
      </c>
      <c r="P160" s="337">
        <f>IF(P$87=0,0,P$87/PPA_fec!P$87)</f>
        <v>0.61327298452454393</v>
      </c>
      <c r="Q160" s="337">
        <f>IF(Q$87=0,0,Q$87/PPA_fec!Q$87)</f>
        <v>0.61327298452454415</v>
      </c>
      <c r="R160" s="337">
        <f>IF(R$87=0,0,R$87/PPA_fec!R$87)</f>
        <v>0.61327298452454382</v>
      </c>
      <c r="S160" s="337">
        <f>IF(S$87=0,0,S$87/PPA_fec!S$87)</f>
        <v>0.61327298452454382</v>
      </c>
      <c r="T160" s="337">
        <f>IF(T$87=0,0,T$87/PPA_fec!T$87)</f>
        <v>0.61709790399731812</v>
      </c>
      <c r="U160" s="337">
        <f>IF(U$87=0,0,U$87/PPA_fec!U$87)</f>
        <v>0.62054033152281485</v>
      </c>
      <c r="V160" s="337">
        <f>IF(V$87=0,0,V$87/PPA_fec!V$87)</f>
        <v>0.62363851629576195</v>
      </c>
      <c r="W160" s="337">
        <f>IF(W$87=0,0,W$87/PPA_fec!W$87)</f>
        <v>0.62642688259141455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0.84981458987299097</v>
      </c>
      <c r="C161" s="338">
        <f>IF(C$88=0,0,C$88/PPA_fec!C$88)</f>
        <v>0.85313179969451991</v>
      </c>
      <c r="D161" s="338">
        <f>IF(D$88=0,0,D$88/PPA_fec!D$88)</f>
        <v>0.86242068827408747</v>
      </c>
      <c r="E161" s="338">
        <f>IF(E$88=0,0,E$88/PPA_fec!E$88)</f>
        <v>0.87469418610997307</v>
      </c>
      <c r="F161" s="338">
        <f>IF(F$88=0,0,F$88/PPA_fec!F$88)</f>
        <v>0.89704649059599717</v>
      </c>
      <c r="G161" s="338">
        <f>IF(G$88=0,0,G$88/PPA_fec!G$88)</f>
        <v>0.96059817597814345</v>
      </c>
      <c r="H161" s="338">
        <f>IF(H$88=0,0,H$88/PPA_fec!H$88)</f>
        <v>0.95042277858737989</v>
      </c>
      <c r="I161" s="338">
        <f>IF(I$88=0,0,I$88/PPA_fec!I$88)</f>
        <v>1.0843705246745501</v>
      </c>
      <c r="J161" s="338">
        <f>IF(J$88=0,0,J$88/PPA_fec!J$88)</f>
        <v>1.0511122289101198</v>
      </c>
      <c r="K161" s="338">
        <f>IF(K$88=0,0,K$88/PPA_fec!K$88)</f>
        <v>0.99630358123912965</v>
      </c>
      <c r="L161" s="338">
        <f>IF(L$88=0,0,L$88/PPA_fec!L$88)</f>
        <v>1.0118079906620026</v>
      </c>
      <c r="M161" s="338">
        <f>IF(M$88=0,0,M$88/PPA_fec!M$88)</f>
        <v>1.0729814204377282</v>
      </c>
      <c r="N161" s="338">
        <f>IF(N$88=0,0,N$88/PPA_fec!N$88)</f>
        <v>1.0599984420757489</v>
      </c>
      <c r="O161" s="338">
        <f>IF(O$88=0,0,O$88/PPA_fec!O$88)</f>
        <v>1.0800964005275113</v>
      </c>
      <c r="P161" s="338">
        <f>IF(P$88=0,0,P$88/PPA_fec!P$88)</f>
        <v>1.081933753555772</v>
      </c>
      <c r="Q161" s="338">
        <f>IF(Q$88=0,0,Q$88/PPA_fec!Q$88)</f>
        <v>1.0838023571238324</v>
      </c>
      <c r="R161" s="338">
        <f>IF(R$88=0,0,R$88/PPA_fec!R$88)</f>
        <v>1.077392203486625</v>
      </c>
      <c r="S161" s="338">
        <f>IF(S$88=0,0,S$88/PPA_fec!S$88)</f>
        <v>1.0734854081954972</v>
      </c>
      <c r="T161" s="338">
        <f>IF(T$88=0,0,T$88/PPA_fec!T$88)</f>
        <v>0.99699732303961475</v>
      </c>
      <c r="U161" s="338">
        <f>IF(U$88=0,0,U$88/PPA_fec!U$88)</f>
        <v>0.94481278499629284</v>
      </c>
      <c r="V161" s="338">
        <f>IF(V$88=0,0,V$88/PPA_fec!V$88)</f>
        <v>1.1034227897789302</v>
      </c>
      <c r="W161" s="338">
        <f>IF(W$88=0,0,W$88/PPA_fec!W$88)</f>
        <v>1.0437126167628337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0.71948250000000014</v>
      </c>
      <c r="C162" s="339">
        <f>IF(C$94=0,0,C$94/PPA_fec!C$94)</f>
        <v>0.71948249999999991</v>
      </c>
      <c r="D162" s="339">
        <f>IF(D$94=0,0,D$94/PPA_fec!D$94)</f>
        <v>0.71948249999999991</v>
      </c>
      <c r="E162" s="339">
        <f>IF(E$94=0,0,E$94/PPA_fec!E$94)</f>
        <v>0.71948249999999958</v>
      </c>
      <c r="F162" s="339">
        <f>IF(F$94=0,0,F$94/PPA_fec!F$94)</f>
        <v>0.71948250000000002</v>
      </c>
      <c r="G162" s="339">
        <f>IF(G$94=0,0,G$94/PPA_fec!G$94)</f>
        <v>0.7194824999999998</v>
      </c>
      <c r="H162" s="339">
        <f>IF(H$94=0,0,H$94/PPA_fec!H$94)</f>
        <v>0.71948250000000014</v>
      </c>
      <c r="I162" s="339">
        <f>IF(I$94=0,0,I$94/PPA_fec!I$94)</f>
        <v>0.71948250000000002</v>
      </c>
      <c r="J162" s="339">
        <f>IF(J$94=0,0,J$94/PPA_fec!J$94)</f>
        <v>0.71948250000000002</v>
      </c>
      <c r="K162" s="339">
        <f>IF(K$94=0,0,K$94/PPA_fec!K$94)</f>
        <v>0.71948250000000002</v>
      </c>
      <c r="L162" s="339">
        <f>IF(L$94=0,0,L$94/PPA_fec!L$94)</f>
        <v>0.71948249999999991</v>
      </c>
      <c r="M162" s="339">
        <f>IF(M$94=0,0,M$94/PPA_fec!M$94)</f>
        <v>0.71948250000000002</v>
      </c>
      <c r="N162" s="339">
        <f>IF(N$94=0,0,N$94/PPA_fec!N$94)</f>
        <v>0.71948249999999969</v>
      </c>
      <c r="O162" s="339">
        <f>IF(O$94=0,0,O$94/PPA_fec!O$94)</f>
        <v>0.71948249999999991</v>
      </c>
      <c r="P162" s="339">
        <f>IF(P$94=0,0,P$94/PPA_fec!P$94)</f>
        <v>0.71948249999999991</v>
      </c>
      <c r="Q162" s="339">
        <f>IF(Q$94=0,0,Q$94/PPA_fec!Q$94)</f>
        <v>0.71948250000000014</v>
      </c>
      <c r="R162" s="339">
        <f>IF(R$94=0,0,R$94/PPA_fec!R$94)</f>
        <v>0.71948249999999991</v>
      </c>
      <c r="S162" s="339">
        <f>IF(S$94=0,0,S$94/PPA_fec!S$94)</f>
        <v>0.71948249999999991</v>
      </c>
      <c r="T162" s="339">
        <f>IF(T$94=0,0,T$94/PPA_fec!T$94)</f>
        <v>0.71948250000000002</v>
      </c>
      <c r="U162" s="339">
        <f>IF(U$94=0,0,U$94/PPA_fec!U$94)</f>
        <v>0.7194824999999998</v>
      </c>
      <c r="V162" s="339">
        <f>IF(V$94=0,0,V$94/PPA_fec!V$94)</f>
        <v>0.71948250000000002</v>
      </c>
      <c r="W162" s="339">
        <f>IF(W$94=0,0,W$94/PPA_fec!W$94)</f>
        <v>0.71948250000000025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IE: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2032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2033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2042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57.596662795379103</v>
      </c>
      <c r="C32" s="225">
        <v>58.940734504654138</v>
      </c>
      <c r="D32" s="225">
        <v>55.651909933845069</v>
      </c>
      <c r="E32" s="225">
        <v>54.105687426861152</v>
      </c>
      <c r="F32" s="225">
        <v>49.904941211049049</v>
      </c>
      <c r="G32" s="225">
        <v>34.289264862714873</v>
      </c>
      <c r="H32" s="225">
        <v>39.141750458522267</v>
      </c>
      <c r="I32" s="225">
        <v>8.5703948635791765</v>
      </c>
      <c r="J32" s="225">
        <v>15.16359067201571</v>
      </c>
      <c r="K32" s="225">
        <v>15.87574885019405</v>
      </c>
      <c r="L32" s="225">
        <v>14.600646843139</v>
      </c>
      <c r="M32" s="225">
        <v>12.755489380987321</v>
      </c>
      <c r="N32" s="225">
        <v>14.266269968630411</v>
      </c>
      <c r="O32" s="225">
        <v>13.29654966703184</v>
      </c>
      <c r="P32" s="225">
        <v>11.85418082129906</v>
      </c>
      <c r="Q32" s="225">
        <v>9.9608817259975595</v>
      </c>
      <c r="R32" s="225">
        <v>13.09915487591994</v>
      </c>
      <c r="S32" s="225">
        <v>13.96605470082633</v>
      </c>
      <c r="T32" s="225">
        <v>18.232516223046201</v>
      </c>
      <c r="U32" s="225">
        <v>14.89156228677782</v>
      </c>
      <c r="V32" s="225">
        <v>25.15052571406115</v>
      </c>
      <c r="W32" s="225">
        <v>16.202408240174002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0.65181120190160324</v>
      </c>
      <c r="C37" s="262">
        <v>0.65356239443816788</v>
      </c>
      <c r="D37" s="262">
        <v>0.57117834517015165</v>
      </c>
      <c r="E37" s="262">
        <v>0.5113161778368539</v>
      </c>
      <c r="F37" s="262">
        <v>0.43747195097407759</v>
      </c>
      <c r="G37" s="262">
        <v>0.21284710672720039</v>
      </c>
      <c r="H37" s="262">
        <v>0.16489512157502159</v>
      </c>
      <c r="I37" s="262">
        <v>4.8929923949200121E-3</v>
      </c>
      <c r="J37" s="262">
        <v>4.5763444529811563E-2</v>
      </c>
      <c r="K37" s="262">
        <v>8.1779298453333565E-2</v>
      </c>
      <c r="L37" s="262">
        <v>6.564565681949619E-2</v>
      </c>
      <c r="M37" s="262">
        <v>2.4613779037785818E-2</v>
      </c>
      <c r="N37" s="262">
        <v>4.3656619579207592E-2</v>
      </c>
      <c r="O37" s="262">
        <v>1.695712236940173E-2</v>
      </c>
      <c r="P37" s="262">
        <v>1.2190619252711209E-2</v>
      </c>
      <c r="Q37" s="262">
        <v>8.2162060715432472E-3</v>
      </c>
      <c r="R37" s="262">
        <v>2.2933832509248481E-2</v>
      </c>
      <c r="S37" s="262">
        <v>3.1281985647442563E-2</v>
      </c>
      <c r="T37" s="262">
        <v>0.13430280302804659</v>
      </c>
      <c r="U37" s="262">
        <v>0.14877024498420699</v>
      </c>
      <c r="V37" s="262">
        <v>0.1273563246553655</v>
      </c>
      <c r="W37" s="262">
        <v>0.12851629890162181</v>
      </c>
      <c r="DA37" s="68" t="s">
        <v>2057</v>
      </c>
    </row>
    <row r="38" spans="1:105" ht="12" customHeight="1" x14ac:dyDescent="0.25">
      <c r="A38" s="37" t="s">
        <v>160</v>
      </c>
      <c r="B38" s="228">
        <v>0.11257929072789589</v>
      </c>
      <c r="C38" s="228">
        <v>9.5292875845709682E-2</v>
      </c>
      <c r="D38" s="228">
        <v>8.127772936802781E-2</v>
      </c>
      <c r="E38" s="228">
        <v>6.367318226034159E-2</v>
      </c>
      <c r="F38" s="228">
        <v>3.8545453707679408E-2</v>
      </c>
      <c r="G38" s="228">
        <v>5.1355024479115913E-2</v>
      </c>
      <c r="H38" s="228">
        <v>3.3909163083538502E-2</v>
      </c>
      <c r="I38" s="228">
        <v>1.3363261528659359E-3</v>
      </c>
      <c r="J38" s="228">
        <v>1.0827493604530039E-2</v>
      </c>
      <c r="K38" s="228">
        <v>3.0064953577947549E-2</v>
      </c>
      <c r="L38" s="228">
        <v>2.2710319215882652E-2</v>
      </c>
      <c r="M38" s="228">
        <v>7.7844205612804841E-3</v>
      </c>
      <c r="N38" s="228">
        <v>7.8858503890208813E-3</v>
      </c>
      <c r="O38" s="228">
        <v>5.6083966763679433E-3</v>
      </c>
      <c r="P38" s="228">
        <v>4.1049943820636687E-3</v>
      </c>
      <c r="Q38" s="228">
        <v>3.0625730620930502E-3</v>
      </c>
      <c r="R38" s="228">
        <v>5.0956932255540408E-3</v>
      </c>
      <c r="S38" s="228">
        <v>6.5609543351949776E-3</v>
      </c>
      <c r="T38" s="228">
        <v>2.042979908662608E-2</v>
      </c>
      <c r="U38" s="228">
        <v>7.4507832209602378E-3</v>
      </c>
      <c r="V38" s="228">
        <v>3.8473263936747382E-2</v>
      </c>
      <c r="W38" s="228">
        <v>1.3335293818969781E-2</v>
      </c>
      <c r="DA38" s="69" t="s">
        <v>2058</v>
      </c>
    </row>
    <row r="39" spans="1:105" ht="12" customHeight="1" x14ac:dyDescent="0.25">
      <c r="A39" s="37" t="s">
        <v>162</v>
      </c>
      <c r="B39" s="228">
        <v>0.53923191117370739</v>
      </c>
      <c r="C39" s="228">
        <v>0.55826951859245821</v>
      </c>
      <c r="D39" s="228">
        <v>0.4899006158021238</v>
      </c>
      <c r="E39" s="228">
        <v>0.44764299557651233</v>
      </c>
      <c r="F39" s="228">
        <v>0.39892649726639817</v>
      </c>
      <c r="G39" s="228">
        <v>0.16149208224808451</v>
      </c>
      <c r="H39" s="228">
        <v>0.13098595849148309</v>
      </c>
      <c r="I39" s="228">
        <v>3.556666242054076E-3</v>
      </c>
      <c r="J39" s="228">
        <v>3.4935950925281518E-2</v>
      </c>
      <c r="K39" s="228">
        <v>5.1714344875386023E-2</v>
      </c>
      <c r="L39" s="228">
        <v>4.2935337603613538E-2</v>
      </c>
      <c r="M39" s="228">
        <v>1.6829358476505331E-2</v>
      </c>
      <c r="N39" s="228">
        <v>3.5770769190186708E-2</v>
      </c>
      <c r="O39" s="228">
        <v>1.1348725693033791E-2</v>
      </c>
      <c r="P39" s="228">
        <v>8.0856248706475363E-3</v>
      </c>
      <c r="Q39" s="228">
        <v>5.1536330094501979E-3</v>
      </c>
      <c r="R39" s="228">
        <v>1.7838139283694449E-2</v>
      </c>
      <c r="S39" s="228">
        <v>2.4721031312247579E-2</v>
      </c>
      <c r="T39" s="228">
        <v>0.11387300394142059</v>
      </c>
      <c r="U39" s="228">
        <v>0.14131946176324681</v>
      </c>
      <c r="V39" s="228">
        <v>8.8883060718618095E-2</v>
      </c>
      <c r="W39" s="228">
        <v>0.115181005082652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1.650575408506594</v>
      </c>
      <c r="C43" s="263">
        <f t="shared" si="1"/>
        <v>1.689483249571478</v>
      </c>
      <c r="D43" s="263">
        <f t="shared" si="1"/>
        <v>1.596542944599274</v>
      </c>
      <c r="E43" s="263">
        <f t="shared" si="1"/>
        <v>1.5534600362036031</v>
      </c>
      <c r="F43" s="263">
        <f t="shared" si="1"/>
        <v>1.433839688697826</v>
      </c>
      <c r="G43" s="263">
        <f t="shared" si="1"/>
        <v>0.98772225379674428</v>
      </c>
      <c r="H43" s="263">
        <f t="shared" si="1"/>
        <v>1.1297639228100651</v>
      </c>
      <c r="I43" s="263">
        <f t="shared" si="1"/>
        <v>0.2482754165560655</v>
      </c>
      <c r="J43" s="263">
        <f t="shared" si="1"/>
        <v>0.43819789065176529</v>
      </c>
      <c r="K43" s="263">
        <f t="shared" si="1"/>
        <v>0.45779621889103539</v>
      </c>
      <c r="L43" s="263">
        <f t="shared" si="1"/>
        <v>0.42130438221215938</v>
      </c>
      <c r="M43" s="263">
        <f t="shared" si="1"/>
        <v>0.36901088701302998</v>
      </c>
      <c r="N43" s="263">
        <f t="shared" si="1"/>
        <v>0.4122496622913393</v>
      </c>
      <c r="O43" s="263">
        <f t="shared" si="1"/>
        <v>0.38491572593224471</v>
      </c>
      <c r="P43" s="263">
        <f t="shared" si="1"/>
        <v>0.34324609281293772</v>
      </c>
      <c r="Q43" s="263">
        <f t="shared" si="1"/>
        <v>0.2884830585485802</v>
      </c>
      <c r="R43" s="263">
        <f t="shared" si="1"/>
        <v>0.37902089980900561</v>
      </c>
      <c r="S43" s="263">
        <f t="shared" si="1"/>
        <v>0.40390645551243137</v>
      </c>
      <c r="T43" s="263">
        <f t="shared" si="1"/>
        <v>0.52458589623241036</v>
      </c>
      <c r="U43" s="263">
        <f t="shared" si="1"/>
        <v>0.42732730555923532</v>
      </c>
      <c r="V43" s="263">
        <f t="shared" si="1"/>
        <v>0.72530925766393572</v>
      </c>
      <c r="W43" s="263">
        <f t="shared" si="1"/>
        <v>0.46590991134122839</v>
      </c>
      <c r="DA43" s="70"/>
    </row>
    <row r="44" spans="1:105" ht="12" customHeight="1" x14ac:dyDescent="0.25">
      <c r="A44" s="60" t="s">
        <v>1886</v>
      </c>
      <c r="B44" s="264">
        <v>1.650575408506594</v>
      </c>
      <c r="C44" s="264">
        <v>1.689483249571478</v>
      </c>
      <c r="D44" s="264">
        <v>1.596542944599274</v>
      </c>
      <c r="E44" s="264">
        <v>1.5534600362036031</v>
      </c>
      <c r="F44" s="264">
        <v>1.433839688697826</v>
      </c>
      <c r="G44" s="264">
        <v>0.98772225379674428</v>
      </c>
      <c r="H44" s="264">
        <v>1.1297639228100651</v>
      </c>
      <c r="I44" s="264">
        <v>0.2482754165560655</v>
      </c>
      <c r="J44" s="264">
        <v>0.43819789065176529</v>
      </c>
      <c r="K44" s="264">
        <v>0.45779621889103539</v>
      </c>
      <c r="L44" s="264">
        <v>0.42130438221215938</v>
      </c>
      <c r="M44" s="264">
        <v>0.36901088701302998</v>
      </c>
      <c r="N44" s="264">
        <v>0.4122496622913393</v>
      </c>
      <c r="O44" s="264">
        <v>0.38491572593224471</v>
      </c>
      <c r="P44" s="264">
        <v>0.34324609281293772</v>
      </c>
      <c r="Q44" s="264">
        <v>0.2884830585485802</v>
      </c>
      <c r="R44" s="264">
        <v>0.37902089980900561</v>
      </c>
      <c r="S44" s="264">
        <v>0.40390645551243137</v>
      </c>
      <c r="T44" s="264">
        <v>0.52458589623241036</v>
      </c>
      <c r="U44" s="264">
        <v>0.42732730555923532</v>
      </c>
      <c r="V44" s="264">
        <v>0.72530925766393572</v>
      </c>
      <c r="W44" s="264">
        <v>0.46590991134122839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1.0068730434375089E-2</v>
      </c>
      <c r="E45" s="231">
        <v>3.9820841737687927E-2</v>
      </c>
      <c r="F45" s="231">
        <v>7.3353662605422504E-2</v>
      </c>
      <c r="G45" s="231">
        <v>0</v>
      </c>
      <c r="H45" s="231">
        <v>0</v>
      </c>
      <c r="I45" s="231">
        <v>0</v>
      </c>
      <c r="J45" s="231">
        <v>0</v>
      </c>
      <c r="K45" s="231">
        <v>3.4046128690672049E-2</v>
      </c>
      <c r="L45" s="231">
        <v>3.1834956515689329E-2</v>
      </c>
      <c r="M45" s="231">
        <v>2.6869690439250499E-2</v>
      </c>
      <c r="N45" s="231">
        <v>1.7561050437504909E-2</v>
      </c>
      <c r="O45" s="231">
        <v>2.6751234786823929E-3</v>
      </c>
      <c r="P45" s="231">
        <v>0</v>
      </c>
      <c r="Q45" s="231">
        <v>8.3906086976668725E-4</v>
      </c>
      <c r="R45" s="231">
        <v>0</v>
      </c>
      <c r="S45" s="231">
        <v>1.224041739345494E-3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9.4814608692703412E-4</v>
      </c>
      <c r="C47" s="231">
        <v>0</v>
      </c>
      <c r="D47" s="231">
        <v>1.4143179129862359E-2</v>
      </c>
      <c r="E47" s="231">
        <v>2.6739036520770511E-2</v>
      </c>
      <c r="F47" s="231">
        <v>3.8900326954785958E-2</v>
      </c>
      <c r="G47" s="231">
        <v>3.6227081736844809E-2</v>
      </c>
      <c r="H47" s="231">
        <v>0</v>
      </c>
      <c r="I47" s="231">
        <v>1.1193391307325661E-3</v>
      </c>
      <c r="J47" s="231">
        <v>5.5176834790593588E-3</v>
      </c>
      <c r="K47" s="231">
        <v>3.0617217386825778E-2</v>
      </c>
      <c r="L47" s="231">
        <v>3.2427913037315792E-2</v>
      </c>
      <c r="M47" s="231">
        <v>3.9328309571756898E-2</v>
      </c>
      <c r="N47" s="231">
        <v>2.1991721742539581E-2</v>
      </c>
      <c r="O47" s="231">
        <v>3.7860000005965649E-2</v>
      </c>
      <c r="P47" s="231">
        <v>3.147976696173746E-2</v>
      </c>
      <c r="Q47" s="231">
        <v>1.6902020873623611E-2</v>
      </c>
      <c r="R47" s="231">
        <v>2.6047680004838369E-2</v>
      </c>
      <c r="S47" s="231">
        <v>3.217112348391319E-2</v>
      </c>
      <c r="T47" s="231">
        <v>5.2437746080110779E-2</v>
      </c>
      <c r="U47" s="231">
        <v>2.7772779126002289E-2</v>
      </c>
      <c r="V47" s="231">
        <v>8.2455787834017774E-2</v>
      </c>
      <c r="W47" s="231">
        <v>2.6995826083481559E-2</v>
      </c>
      <c r="DA47" s="73" t="s">
        <v>2066</v>
      </c>
    </row>
    <row r="48" spans="1:105" ht="12" customHeight="1" x14ac:dyDescent="0.25">
      <c r="A48" s="64" t="s">
        <v>160</v>
      </c>
      <c r="B48" s="231">
        <v>0.25027378281674001</v>
      </c>
      <c r="C48" s="231">
        <v>0.20342596859773651</v>
      </c>
      <c r="D48" s="231">
        <v>0.18171837014103809</v>
      </c>
      <c r="E48" s="231">
        <v>0.14821384855164879</v>
      </c>
      <c r="F48" s="231">
        <v>9.026231128221783E-2</v>
      </c>
      <c r="G48" s="231">
        <v>0.15340990503897689</v>
      </c>
      <c r="H48" s="231">
        <v>5.5765929692513989E-2</v>
      </c>
      <c r="I48" s="231">
        <v>5.5582612925230937E-2</v>
      </c>
      <c r="J48" s="231">
        <v>7.4082874812817334E-2</v>
      </c>
      <c r="K48" s="231">
        <v>0.1057769795612597</v>
      </c>
      <c r="L48" s="231">
        <v>8.55887225820436E-2</v>
      </c>
      <c r="M48" s="231">
        <v>8.5279049505742638E-2</v>
      </c>
      <c r="N48" s="231">
        <v>6.1482061442176938E-2</v>
      </c>
      <c r="O48" s="231">
        <v>8.9734612910608774E-2</v>
      </c>
      <c r="P48" s="231">
        <v>8.0611323629961498E-2</v>
      </c>
      <c r="Q48" s="231">
        <v>8.4686402388927884E-2</v>
      </c>
      <c r="R48" s="231">
        <v>7.0971164597669736E-2</v>
      </c>
      <c r="S48" s="231">
        <v>7.5835388897254552E-2</v>
      </c>
      <c r="T48" s="231">
        <v>7.0504935262645202E-2</v>
      </c>
      <c r="U48" s="231">
        <v>1.9867522186577641E-2</v>
      </c>
      <c r="V48" s="231">
        <v>0.19044502493746621</v>
      </c>
      <c r="W48" s="231">
        <v>4.5304238793930508E-2</v>
      </c>
      <c r="DA48" s="73" t="s">
        <v>2067</v>
      </c>
    </row>
    <row r="49" spans="1:105" ht="12" customHeight="1" x14ac:dyDescent="0.25">
      <c r="A49" s="64" t="s">
        <v>70</v>
      </c>
      <c r="B49" s="231">
        <v>0.1850250365159847</v>
      </c>
      <c r="C49" s="231">
        <v>0.27753351651331543</v>
      </c>
      <c r="D49" s="231">
        <v>0.2775335165105064</v>
      </c>
      <c r="E49" s="231">
        <v>0.27753351651168551</v>
      </c>
      <c r="F49" s="231">
        <v>0.2775335165093552</v>
      </c>
      <c r="G49" s="231">
        <v>0.27753351650422908</v>
      </c>
      <c r="H49" s="231">
        <v>0.83260862602672525</v>
      </c>
      <c r="I49" s="231">
        <v>3.8484626097194788E-2</v>
      </c>
      <c r="J49" s="231">
        <v>0.1068523826241588</v>
      </c>
      <c r="K49" s="231">
        <v>9.3526121725449801E-2</v>
      </c>
      <c r="L49" s="231">
        <v>9.2048118243377053E-2</v>
      </c>
      <c r="M49" s="231">
        <v>2.3405760003891909E-2</v>
      </c>
      <c r="N49" s="231">
        <v>2.099895652499438E-2</v>
      </c>
      <c r="O49" s="231">
        <v>4.8749885225072877E-2</v>
      </c>
      <c r="P49" s="231">
        <v>3.6909704353941489E-2</v>
      </c>
      <c r="Q49" s="231">
        <v>3.7192382617626037E-2</v>
      </c>
      <c r="R49" s="231">
        <v>2.8493968700944939E-2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1.556791304299409E-2</v>
      </c>
      <c r="C50" s="231">
        <v>1.676082782557823E-2</v>
      </c>
      <c r="D50" s="231">
        <v>1.7773679999280631E-2</v>
      </c>
      <c r="E50" s="231">
        <v>1.916166260800152E-2</v>
      </c>
      <c r="F50" s="231">
        <v>1.9619321738255001E-2</v>
      </c>
      <c r="G50" s="231">
        <v>3.8135759997593957E-2</v>
      </c>
      <c r="H50" s="231">
        <v>2.597403130246885E-2</v>
      </c>
      <c r="I50" s="231">
        <v>5.1542921752842693E-3</v>
      </c>
      <c r="J50" s="231">
        <v>1.2709419132274019E-2</v>
      </c>
      <c r="K50" s="231">
        <v>1.1884132172174679E-2</v>
      </c>
      <c r="L50" s="231">
        <v>1.759361738796093E-2</v>
      </c>
      <c r="M50" s="231">
        <v>9.760893914666521E-3</v>
      </c>
      <c r="N50" s="231">
        <v>1.132893913219098E-2</v>
      </c>
      <c r="O50" s="231">
        <v>2.4315954786440191E-2</v>
      </c>
      <c r="P50" s="231">
        <v>3.5464831310223821E-2</v>
      </c>
      <c r="Q50" s="231">
        <v>6.3547095667432427E-3</v>
      </c>
      <c r="R50" s="231">
        <v>5.0642608705059079E-3</v>
      </c>
      <c r="S50" s="231">
        <v>8.9356069580916915E-3</v>
      </c>
      <c r="T50" s="231">
        <v>8.6580104336523057E-3</v>
      </c>
      <c r="U50" s="231">
        <v>2.8584939125872659E-3</v>
      </c>
      <c r="V50" s="231">
        <v>1.2431822609891381E-2</v>
      </c>
      <c r="W50" s="231">
        <v>2.303300869268732E-3</v>
      </c>
      <c r="DA50" s="73" t="s">
        <v>2069</v>
      </c>
    </row>
    <row r="51" spans="1:105" ht="12" customHeight="1" x14ac:dyDescent="0.25">
      <c r="A51" s="64" t="s">
        <v>162</v>
      </c>
      <c r="B51" s="231">
        <v>1.1987605300439479</v>
      </c>
      <c r="C51" s="231">
        <v>1.1917629366348479</v>
      </c>
      <c r="D51" s="231">
        <v>1.0953054683842109</v>
      </c>
      <c r="E51" s="231">
        <v>1.041991130273809</v>
      </c>
      <c r="F51" s="231">
        <v>0.93417054960778911</v>
      </c>
      <c r="G51" s="231">
        <v>0.48241599051909939</v>
      </c>
      <c r="H51" s="231">
        <v>0.215415335788357</v>
      </c>
      <c r="I51" s="231">
        <v>0.14793454622762289</v>
      </c>
      <c r="J51" s="231">
        <v>0.23903553060345581</v>
      </c>
      <c r="K51" s="231">
        <v>0.1819456393546533</v>
      </c>
      <c r="L51" s="231">
        <v>0.16181105444577271</v>
      </c>
      <c r="M51" s="231">
        <v>0.1843671835777215</v>
      </c>
      <c r="N51" s="231">
        <v>0.27888693301193251</v>
      </c>
      <c r="O51" s="231">
        <v>0.1815801495254748</v>
      </c>
      <c r="P51" s="231">
        <v>0.1587804665570734</v>
      </c>
      <c r="Q51" s="231">
        <v>0.14250848223189269</v>
      </c>
      <c r="R51" s="231">
        <v>0.24844382563504669</v>
      </c>
      <c r="S51" s="231">
        <v>0.28574029443382643</v>
      </c>
      <c r="T51" s="231">
        <v>0.39298520445600199</v>
      </c>
      <c r="U51" s="231">
        <v>0.37682851033406811</v>
      </c>
      <c r="V51" s="231">
        <v>0.4399766222825604</v>
      </c>
      <c r="W51" s="231">
        <v>0.39130654559454758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49.517262255197828</v>
      </c>
      <c r="C56" s="263">
        <f t="shared" si="2"/>
        <v>50.684497487144341</v>
      </c>
      <c r="D56" s="263">
        <f t="shared" si="2"/>
        <v>47.896288337978199</v>
      </c>
      <c r="E56" s="263">
        <f t="shared" si="2"/>
        <v>46.603801086108099</v>
      </c>
      <c r="F56" s="263">
        <f t="shared" si="2"/>
        <v>43.015190660934778</v>
      </c>
      <c r="G56" s="263">
        <f t="shared" si="2"/>
        <v>29.63166761390233</v>
      </c>
      <c r="H56" s="263">
        <f t="shared" si="2"/>
        <v>33.892917684301963</v>
      </c>
      <c r="I56" s="263">
        <f t="shared" si="2"/>
        <v>7.4482624966819646</v>
      </c>
      <c r="J56" s="263">
        <f t="shared" si="2"/>
        <v>13.14593671955296</v>
      </c>
      <c r="K56" s="263">
        <f t="shared" si="2"/>
        <v>13.73388656673106</v>
      </c>
      <c r="L56" s="263">
        <f t="shared" si="2"/>
        <v>12.63913146636478</v>
      </c>
      <c r="M56" s="263">
        <f t="shared" si="2"/>
        <v>11.0703266103909</v>
      </c>
      <c r="N56" s="263">
        <f t="shared" si="2"/>
        <v>12.367489868740179</v>
      </c>
      <c r="O56" s="263">
        <f t="shared" si="2"/>
        <v>11.54747177796734</v>
      </c>
      <c r="P56" s="263">
        <f t="shared" si="2"/>
        <v>10.29738278438813</v>
      </c>
      <c r="Q56" s="263">
        <f t="shared" si="2"/>
        <v>8.6544917564574089</v>
      </c>
      <c r="R56" s="263">
        <f t="shared" si="2"/>
        <v>11.37062699427017</v>
      </c>
      <c r="S56" s="263">
        <f t="shared" si="2"/>
        <v>12.117193665372939</v>
      </c>
      <c r="T56" s="263">
        <f t="shared" si="2"/>
        <v>15.73757688697231</v>
      </c>
      <c r="U56" s="263">
        <f t="shared" si="2"/>
        <v>12.81981916677705</v>
      </c>
      <c r="V56" s="263">
        <f t="shared" si="2"/>
        <v>21.759277729918079</v>
      </c>
      <c r="W56" s="263">
        <f t="shared" si="2"/>
        <v>13.977297340236859</v>
      </c>
      <c r="DA56" s="70"/>
    </row>
    <row r="57" spans="1:105" ht="12" customHeight="1" x14ac:dyDescent="0.25">
      <c r="A57" s="60" t="s">
        <v>1901</v>
      </c>
      <c r="B57" s="264">
        <v>49.517262255197828</v>
      </c>
      <c r="C57" s="264">
        <v>50.684497487144341</v>
      </c>
      <c r="D57" s="264">
        <v>47.896288337978199</v>
      </c>
      <c r="E57" s="264">
        <v>46.603801086108099</v>
      </c>
      <c r="F57" s="264">
        <v>43.015190660934778</v>
      </c>
      <c r="G57" s="264">
        <v>29.63166761390233</v>
      </c>
      <c r="H57" s="264">
        <v>33.892917684301963</v>
      </c>
      <c r="I57" s="264">
        <v>7.4482624966819646</v>
      </c>
      <c r="J57" s="264">
        <v>13.14593671955296</v>
      </c>
      <c r="K57" s="264">
        <v>13.73388656673106</v>
      </c>
      <c r="L57" s="264">
        <v>12.63913146636478</v>
      </c>
      <c r="M57" s="264">
        <v>11.0703266103909</v>
      </c>
      <c r="N57" s="264">
        <v>12.367489868740179</v>
      </c>
      <c r="O57" s="264">
        <v>11.54747177796734</v>
      </c>
      <c r="P57" s="264">
        <v>10.29738278438813</v>
      </c>
      <c r="Q57" s="264">
        <v>8.6544917564574089</v>
      </c>
      <c r="R57" s="264">
        <v>11.37062699427017</v>
      </c>
      <c r="S57" s="264">
        <v>12.117193665372939</v>
      </c>
      <c r="T57" s="264">
        <v>15.73757688697231</v>
      </c>
      <c r="U57" s="264">
        <v>12.81981916677705</v>
      </c>
      <c r="V57" s="264">
        <v>21.759277729918079</v>
      </c>
      <c r="W57" s="264">
        <v>13.977297340236859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0.30206191303125268</v>
      </c>
      <c r="E58" s="231">
        <v>1.194625252130638</v>
      </c>
      <c r="F58" s="231">
        <v>2.2006098781626759</v>
      </c>
      <c r="G58" s="231">
        <v>0</v>
      </c>
      <c r="H58" s="231">
        <v>0</v>
      </c>
      <c r="I58" s="231">
        <v>0</v>
      </c>
      <c r="J58" s="231">
        <v>0</v>
      </c>
      <c r="K58" s="231">
        <v>1.021383860720162</v>
      </c>
      <c r="L58" s="231">
        <v>0.95504869547068028</v>
      </c>
      <c r="M58" s="231">
        <v>0.80609071317751502</v>
      </c>
      <c r="N58" s="231">
        <v>0.52683151312514753</v>
      </c>
      <c r="O58" s="231">
        <v>8.0253704360471773E-2</v>
      </c>
      <c r="P58" s="231">
        <v>0</v>
      </c>
      <c r="Q58" s="231">
        <v>2.5171826093000619E-2</v>
      </c>
      <c r="R58" s="231">
        <v>0</v>
      </c>
      <c r="S58" s="231">
        <v>3.6721252180364809E-2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2.8444382607811031E-2</v>
      </c>
      <c r="C60" s="231">
        <v>0</v>
      </c>
      <c r="D60" s="231">
        <v>0.4242953738958708</v>
      </c>
      <c r="E60" s="231">
        <v>0.80217109562311528</v>
      </c>
      <c r="F60" s="231">
        <v>1.1670098086435789</v>
      </c>
      <c r="G60" s="231">
        <v>1.0868124521053451</v>
      </c>
      <c r="H60" s="231">
        <v>0</v>
      </c>
      <c r="I60" s="231">
        <v>3.3580173921977E-2</v>
      </c>
      <c r="J60" s="231">
        <v>0.1655305043717808</v>
      </c>
      <c r="K60" s="231">
        <v>0.91851652160477337</v>
      </c>
      <c r="L60" s="231">
        <v>0.97283739111947398</v>
      </c>
      <c r="M60" s="231">
        <v>1.1798492871527071</v>
      </c>
      <c r="N60" s="231">
        <v>0.65975165227618771</v>
      </c>
      <c r="O60" s="231">
        <v>1.1358000001789701</v>
      </c>
      <c r="P60" s="231">
        <v>0.94439300885212396</v>
      </c>
      <c r="Q60" s="231">
        <v>0.50706062620870851</v>
      </c>
      <c r="R60" s="231">
        <v>0.78143040014515075</v>
      </c>
      <c r="S60" s="231">
        <v>0.96513370451739611</v>
      </c>
      <c r="T60" s="231">
        <v>1.573132382403323</v>
      </c>
      <c r="U60" s="231">
        <v>0.83318337378006835</v>
      </c>
      <c r="V60" s="231">
        <v>2.4736736350205342</v>
      </c>
      <c r="W60" s="231">
        <v>0.809874782504447</v>
      </c>
      <c r="DA60" s="73" t="s">
        <v>2078</v>
      </c>
    </row>
    <row r="61" spans="1:105" ht="12" customHeight="1" x14ac:dyDescent="0.25">
      <c r="A61" s="64" t="s">
        <v>160</v>
      </c>
      <c r="B61" s="231">
        <v>7.5082134845022024</v>
      </c>
      <c r="C61" s="231">
        <v>6.1027790579320937</v>
      </c>
      <c r="D61" s="231">
        <v>5.4515511042311404</v>
      </c>
      <c r="E61" s="231">
        <v>4.4464154565494631</v>
      </c>
      <c r="F61" s="231">
        <v>2.7078693384665362</v>
      </c>
      <c r="G61" s="231">
        <v>4.6022971511693083</v>
      </c>
      <c r="H61" s="231">
        <v>1.67297789077542</v>
      </c>
      <c r="I61" s="231">
        <v>1.6674783877569279</v>
      </c>
      <c r="J61" s="231">
        <v>2.222486244384521</v>
      </c>
      <c r="K61" s="231">
        <v>3.1733093868377908</v>
      </c>
      <c r="L61" s="231">
        <v>2.567661677461309</v>
      </c>
      <c r="M61" s="231">
        <v>2.558371485172279</v>
      </c>
      <c r="N61" s="231">
        <v>1.844461843265309</v>
      </c>
      <c r="O61" s="231">
        <v>2.6920383873182629</v>
      </c>
      <c r="P61" s="231">
        <v>2.418339708898845</v>
      </c>
      <c r="Q61" s="231">
        <v>2.5405920716678372</v>
      </c>
      <c r="R61" s="231">
        <v>2.1291349379300919</v>
      </c>
      <c r="S61" s="231">
        <v>2.2750616669176371</v>
      </c>
      <c r="T61" s="231">
        <v>2.115148057879356</v>
      </c>
      <c r="U61" s="231">
        <v>0.59602566559732906</v>
      </c>
      <c r="V61" s="231">
        <v>5.7133507481239869</v>
      </c>
      <c r="W61" s="231">
        <v>1.359127163817915</v>
      </c>
      <c r="DA61" s="73" t="s">
        <v>2079</v>
      </c>
    </row>
    <row r="62" spans="1:105" ht="12" customHeight="1" x14ac:dyDescent="0.25">
      <c r="A62" s="64" t="s">
        <v>70</v>
      </c>
      <c r="B62" s="231">
        <v>5.5507510954795434</v>
      </c>
      <c r="C62" s="231">
        <v>8.326005495399464</v>
      </c>
      <c r="D62" s="231">
        <v>8.3260054953151901</v>
      </c>
      <c r="E62" s="231">
        <v>8.3260054953505662</v>
      </c>
      <c r="F62" s="231">
        <v>8.3260054952806577</v>
      </c>
      <c r="G62" s="231">
        <v>8.3260054951268732</v>
      </c>
      <c r="H62" s="231">
        <v>24.97825878080176</v>
      </c>
      <c r="I62" s="231">
        <v>1.154538782915844</v>
      </c>
      <c r="J62" s="231">
        <v>3.2055714787247638</v>
      </c>
      <c r="K62" s="231">
        <v>2.8057836517634942</v>
      </c>
      <c r="L62" s="231">
        <v>2.761443547301313</v>
      </c>
      <c r="M62" s="231">
        <v>0.70217280011675698</v>
      </c>
      <c r="N62" s="231">
        <v>0.62996869574983172</v>
      </c>
      <c r="O62" s="231">
        <v>1.4624965567521859</v>
      </c>
      <c r="P62" s="231">
        <v>1.1072911306182449</v>
      </c>
      <c r="Q62" s="231">
        <v>1.115771478528782</v>
      </c>
      <c r="R62" s="231">
        <v>0.85481906102834826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0.46703739128982291</v>
      </c>
      <c r="C63" s="231">
        <v>0.50282483476734696</v>
      </c>
      <c r="D63" s="231">
        <v>0.5332103999784189</v>
      </c>
      <c r="E63" s="231">
        <v>0.57484987824004552</v>
      </c>
      <c r="F63" s="231">
        <v>0.58857965214765007</v>
      </c>
      <c r="G63" s="231">
        <v>1.1440727999278191</v>
      </c>
      <c r="H63" s="231">
        <v>0.77922093907406564</v>
      </c>
      <c r="I63" s="231">
        <v>0.15462876525852809</v>
      </c>
      <c r="J63" s="231">
        <v>0.38128257396822057</v>
      </c>
      <c r="K63" s="231">
        <v>0.3565239651652406</v>
      </c>
      <c r="L63" s="231">
        <v>0.52780852163882797</v>
      </c>
      <c r="M63" s="231">
        <v>0.29282681743999561</v>
      </c>
      <c r="N63" s="231">
        <v>0.33986817396572971</v>
      </c>
      <c r="O63" s="231">
        <v>0.72947864359320569</v>
      </c>
      <c r="P63" s="231">
        <v>1.0639449393067151</v>
      </c>
      <c r="Q63" s="231">
        <v>0.19064128700229729</v>
      </c>
      <c r="R63" s="231">
        <v>0.15192782611517719</v>
      </c>
      <c r="S63" s="231">
        <v>0.26806820874275078</v>
      </c>
      <c r="T63" s="231">
        <v>0.25974031300956918</v>
      </c>
      <c r="U63" s="231">
        <v>8.5754817377617948E-2</v>
      </c>
      <c r="V63" s="231">
        <v>0.3729546782967415</v>
      </c>
      <c r="W63" s="231">
        <v>6.9099026078061995E-2</v>
      </c>
      <c r="DA63" s="73" t="s">
        <v>2081</v>
      </c>
    </row>
    <row r="64" spans="1:105" ht="12" customHeight="1" x14ac:dyDescent="0.25">
      <c r="A64" s="64" t="s">
        <v>162</v>
      </c>
      <c r="B64" s="231">
        <v>35.96281590131845</v>
      </c>
      <c r="C64" s="231">
        <v>35.752888099045443</v>
      </c>
      <c r="D64" s="231">
        <v>32.859164051526328</v>
      </c>
      <c r="E64" s="231">
        <v>31.259733908214269</v>
      </c>
      <c r="F64" s="231">
        <v>28.025116488233671</v>
      </c>
      <c r="G64" s="231">
        <v>14.47247971557298</v>
      </c>
      <c r="H64" s="231">
        <v>6.4624600736507114</v>
      </c>
      <c r="I64" s="231">
        <v>4.4380363868286876</v>
      </c>
      <c r="J64" s="231">
        <v>7.1710659181036744</v>
      </c>
      <c r="K64" s="231">
        <v>5.4583691806396013</v>
      </c>
      <c r="L64" s="231">
        <v>4.8543316333731816</v>
      </c>
      <c r="M64" s="231">
        <v>5.5310155073316452</v>
      </c>
      <c r="N64" s="231">
        <v>8.3666079903579789</v>
      </c>
      <c r="O64" s="231">
        <v>5.4474044857642454</v>
      </c>
      <c r="P64" s="231">
        <v>4.7634139967122007</v>
      </c>
      <c r="Q64" s="231">
        <v>4.2752544669567838</v>
      </c>
      <c r="R64" s="231">
        <v>7.4533147690513983</v>
      </c>
      <c r="S64" s="231">
        <v>8.5722088330147965</v>
      </c>
      <c r="T64" s="231">
        <v>11.789556133680071</v>
      </c>
      <c r="U64" s="231">
        <v>11.30485531002204</v>
      </c>
      <c r="V64" s="231">
        <v>13.199298668476811</v>
      </c>
      <c r="W64" s="231">
        <v>11.73919636783643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5.7770139297730658</v>
      </c>
      <c r="C69" s="263">
        <f t="shared" si="3"/>
        <v>5.9131913735001591</v>
      </c>
      <c r="D69" s="263">
        <f t="shared" si="3"/>
        <v>5.5879003060974437</v>
      </c>
      <c r="E69" s="263">
        <f t="shared" si="3"/>
        <v>5.4371101267125983</v>
      </c>
      <c r="F69" s="263">
        <f t="shared" si="3"/>
        <v>5.0184389104423772</v>
      </c>
      <c r="G69" s="263">
        <f t="shared" si="3"/>
        <v>3.457027888288597</v>
      </c>
      <c r="H69" s="263">
        <f t="shared" si="3"/>
        <v>3.9541737298352189</v>
      </c>
      <c r="I69" s="263">
        <f t="shared" si="3"/>
        <v>0.86896395794622672</v>
      </c>
      <c r="J69" s="263">
        <f t="shared" si="3"/>
        <v>1.5336926172811749</v>
      </c>
      <c r="K69" s="263">
        <f t="shared" si="3"/>
        <v>1.60228676611862</v>
      </c>
      <c r="L69" s="263">
        <f t="shared" si="3"/>
        <v>1.474565337742554</v>
      </c>
      <c r="M69" s="263">
        <f t="shared" si="3"/>
        <v>1.291538104545602</v>
      </c>
      <c r="N69" s="263">
        <f t="shared" si="3"/>
        <v>1.4428738180196841</v>
      </c>
      <c r="O69" s="263">
        <f t="shared" si="3"/>
        <v>1.3472050407628531</v>
      </c>
      <c r="P69" s="263">
        <f t="shared" si="3"/>
        <v>1.201361324845279</v>
      </c>
      <c r="Q69" s="263">
        <f t="shared" si="3"/>
        <v>1.0096907049200281</v>
      </c>
      <c r="R69" s="263">
        <f t="shared" si="3"/>
        <v>1.326573149331516</v>
      </c>
      <c r="S69" s="263">
        <f t="shared" si="3"/>
        <v>1.413672594293506</v>
      </c>
      <c r="T69" s="263">
        <f t="shared" si="3"/>
        <v>1.8360506368134319</v>
      </c>
      <c r="U69" s="263">
        <f t="shared" si="3"/>
        <v>1.495645569457319</v>
      </c>
      <c r="V69" s="263">
        <f t="shared" si="3"/>
        <v>2.5385824018237688</v>
      </c>
      <c r="W69" s="263">
        <f t="shared" si="3"/>
        <v>1.630684689694295</v>
      </c>
      <c r="DA69" s="70"/>
    </row>
    <row r="70" spans="1:105" ht="12" customHeight="1" x14ac:dyDescent="0.25">
      <c r="A70" s="60" t="s">
        <v>1916</v>
      </c>
      <c r="B70" s="264">
        <v>5.7770139297730658</v>
      </c>
      <c r="C70" s="264">
        <v>5.9131913735001591</v>
      </c>
      <c r="D70" s="264">
        <v>5.5879003060974437</v>
      </c>
      <c r="E70" s="264">
        <v>5.4371101267125983</v>
      </c>
      <c r="F70" s="264">
        <v>5.0184389104423772</v>
      </c>
      <c r="G70" s="264">
        <v>3.457027888288597</v>
      </c>
      <c r="H70" s="264">
        <v>3.9541737298352189</v>
      </c>
      <c r="I70" s="264">
        <v>0.86896395794622672</v>
      </c>
      <c r="J70" s="264">
        <v>1.5336926172811749</v>
      </c>
      <c r="K70" s="264">
        <v>1.60228676611862</v>
      </c>
      <c r="L70" s="264">
        <v>1.474565337742554</v>
      </c>
      <c r="M70" s="264">
        <v>1.291538104545602</v>
      </c>
      <c r="N70" s="264">
        <v>1.4428738180196841</v>
      </c>
      <c r="O70" s="264">
        <v>1.3472050407628531</v>
      </c>
      <c r="P70" s="264">
        <v>1.201361324845279</v>
      </c>
      <c r="Q70" s="264">
        <v>1.0096907049200281</v>
      </c>
      <c r="R70" s="264">
        <v>1.326573149331516</v>
      </c>
      <c r="S70" s="264">
        <v>1.413672594293506</v>
      </c>
      <c r="T70" s="264">
        <v>1.8360506368134319</v>
      </c>
      <c r="U70" s="264">
        <v>1.495645569457319</v>
      </c>
      <c r="V70" s="264">
        <v>2.5385824018237688</v>
      </c>
      <c r="W70" s="264">
        <v>1.630684689694295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3.5240556520312737E-2</v>
      </c>
      <c r="E71" s="231">
        <v>0.1393729460819074</v>
      </c>
      <c r="F71" s="231">
        <v>0.25673781911897819</v>
      </c>
      <c r="G71" s="231">
        <v>0</v>
      </c>
      <c r="H71" s="231">
        <v>0</v>
      </c>
      <c r="I71" s="231">
        <v>0</v>
      </c>
      <c r="J71" s="231">
        <v>0</v>
      </c>
      <c r="K71" s="231">
        <v>0.11916145041735191</v>
      </c>
      <c r="L71" s="231">
        <v>0.11142234780491241</v>
      </c>
      <c r="M71" s="231">
        <v>9.4043916537376537E-2</v>
      </c>
      <c r="N71" s="231">
        <v>6.1463676531267032E-2</v>
      </c>
      <c r="O71" s="231">
        <v>9.3629321753883506E-3</v>
      </c>
      <c r="P71" s="231">
        <v>0</v>
      </c>
      <c r="Q71" s="231">
        <v>2.9367130441833979E-3</v>
      </c>
      <c r="R71" s="231">
        <v>0</v>
      </c>
      <c r="S71" s="231">
        <v>4.2841460877092166E-3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3.3185113042446118E-3</v>
      </c>
      <c r="C73" s="231">
        <v>0</v>
      </c>
      <c r="D73" s="231">
        <v>4.9501126954518158E-2</v>
      </c>
      <c r="E73" s="231">
        <v>9.3586627822696555E-2</v>
      </c>
      <c r="F73" s="231">
        <v>0.1361511443417506</v>
      </c>
      <c r="G73" s="231">
        <v>0.12679478607895661</v>
      </c>
      <c r="H73" s="231">
        <v>0</v>
      </c>
      <c r="I73" s="231">
        <v>3.9176869575639718E-3</v>
      </c>
      <c r="J73" s="231">
        <v>1.9311892176707719E-2</v>
      </c>
      <c r="K73" s="231">
        <v>0.1071602608538899</v>
      </c>
      <c r="L73" s="231">
        <v>0.11349769563060499</v>
      </c>
      <c r="M73" s="231">
        <v>0.13764908350114879</v>
      </c>
      <c r="N73" s="231">
        <v>7.6971026098888326E-2</v>
      </c>
      <c r="O73" s="231">
        <v>0.13251000002087951</v>
      </c>
      <c r="P73" s="231">
        <v>0.1101791843660808</v>
      </c>
      <c r="Q73" s="231">
        <v>5.9157073057682502E-2</v>
      </c>
      <c r="R73" s="231">
        <v>9.1166880016934015E-2</v>
      </c>
      <c r="S73" s="231">
        <v>0.11259893219369591</v>
      </c>
      <c r="T73" s="231">
        <v>0.18353211128038721</v>
      </c>
      <c r="U73" s="231">
        <v>9.7204726941007749E-2</v>
      </c>
      <c r="V73" s="231">
        <v>0.28859525741906139</v>
      </c>
      <c r="W73" s="231">
        <v>9.4485391292185236E-2</v>
      </c>
      <c r="DA73" s="73" t="s">
        <v>2090</v>
      </c>
    </row>
    <row r="74" spans="1:105" ht="12" customHeight="1" x14ac:dyDescent="0.25">
      <c r="A74" s="64" t="s">
        <v>160</v>
      </c>
      <c r="B74" s="231">
        <v>0.87595823985858801</v>
      </c>
      <c r="C74" s="231">
        <v>0.71199089009207583</v>
      </c>
      <c r="D74" s="231">
        <v>0.63601429549363164</v>
      </c>
      <c r="E74" s="231">
        <v>0.5187484699307694</v>
      </c>
      <c r="F74" s="231">
        <v>0.31591808948776168</v>
      </c>
      <c r="G74" s="231">
        <v>0.53693466763641817</v>
      </c>
      <c r="H74" s="231">
        <v>0.19518075392379849</v>
      </c>
      <c r="I74" s="231">
        <v>0.1945391452383077</v>
      </c>
      <c r="J74" s="231">
        <v>0.25929006184486009</v>
      </c>
      <c r="K74" s="231">
        <v>0.37021942846440808</v>
      </c>
      <c r="L74" s="231">
        <v>0.29956052903715202</v>
      </c>
      <c r="M74" s="231">
        <v>0.29847667327009852</v>
      </c>
      <c r="N74" s="231">
        <v>0.2151872150476187</v>
      </c>
      <c r="O74" s="231">
        <v>0.31407114518712992</v>
      </c>
      <c r="P74" s="231">
        <v>0.28213963270486458</v>
      </c>
      <c r="Q74" s="231">
        <v>0.29640240836124682</v>
      </c>
      <c r="R74" s="231">
        <v>0.24839907609184339</v>
      </c>
      <c r="S74" s="231">
        <v>0.26542386114039029</v>
      </c>
      <c r="T74" s="231">
        <v>0.24676727341925761</v>
      </c>
      <c r="U74" s="231">
        <v>6.9536327653021535E-2</v>
      </c>
      <c r="V74" s="231">
        <v>0.66655758728113002</v>
      </c>
      <c r="W74" s="231">
        <v>0.15856483577875641</v>
      </c>
      <c r="DA74" s="73" t="s">
        <v>2091</v>
      </c>
    </row>
    <row r="75" spans="1:105" ht="12" customHeight="1" x14ac:dyDescent="0.25">
      <c r="A75" s="64" t="s">
        <v>70</v>
      </c>
      <c r="B75" s="231">
        <v>0.64758762780594514</v>
      </c>
      <c r="C75" s="231">
        <v>0.97136730779660208</v>
      </c>
      <c r="D75" s="231">
        <v>0.97136730778677005</v>
      </c>
      <c r="E75" s="231">
        <v>0.97136730779089686</v>
      </c>
      <c r="F75" s="231">
        <v>0.97136730778274094</v>
      </c>
      <c r="G75" s="231">
        <v>0.97136730776479974</v>
      </c>
      <c r="H75" s="231">
        <v>2.9141301910935322</v>
      </c>
      <c r="I75" s="231">
        <v>0.1346961913401814</v>
      </c>
      <c r="J75" s="231">
        <v>0.37398333918455501</v>
      </c>
      <c r="K75" s="231">
        <v>0.32734142603907362</v>
      </c>
      <c r="L75" s="231">
        <v>0.32216841385181899</v>
      </c>
      <c r="M75" s="231">
        <v>8.1920160013621471E-2</v>
      </c>
      <c r="N75" s="231">
        <v>7.3496347837480144E-2</v>
      </c>
      <c r="O75" s="231">
        <v>0.17062459828775459</v>
      </c>
      <c r="P75" s="231">
        <v>0.12918396523879491</v>
      </c>
      <c r="Q75" s="231">
        <v>0.13017333916169091</v>
      </c>
      <c r="R75" s="231">
        <v>9.9728890453307031E-2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5.4487695650479208E-2</v>
      </c>
      <c r="C76" s="231">
        <v>5.8662897389523662E-2</v>
      </c>
      <c r="D76" s="231">
        <v>6.220787999748207E-2</v>
      </c>
      <c r="E76" s="231">
        <v>6.7065819128005161E-2</v>
      </c>
      <c r="F76" s="231">
        <v>6.8667626083892333E-2</v>
      </c>
      <c r="G76" s="231">
        <v>0.13347515999157861</v>
      </c>
      <c r="H76" s="231">
        <v>9.0909109558640774E-2</v>
      </c>
      <c r="I76" s="231">
        <v>1.804002261349489E-2</v>
      </c>
      <c r="J76" s="231">
        <v>4.4482966962958968E-2</v>
      </c>
      <c r="K76" s="231">
        <v>4.1594462602611307E-2</v>
      </c>
      <c r="L76" s="231">
        <v>6.1577660857863092E-2</v>
      </c>
      <c r="M76" s="231">
        <v>3.4163128701332743E-2</v>
      </c>
      <c r="N76" s="231">
        <v>3.9651286962668342E-2</v>
      </c>
      <c r="O76" s="231">
        <v>8.5105841752540448E-2</v>
      </c>
      <c r="P76" s="231">
        <v>0.1241269095857831</v>
      </c>
      <c r="Q76" s="231">
        <v>2.2241483483601301E-2</v>
      </c>
      <c r="R76" s="231">
        <v>1.7724913046770631E-2</v>
      </c>
      <c r="S76" s="231">
        <v>3.1274624353320853E-2</v>
      </c>
      <c r="T76" s="231">
        <v>3.0303036517782989E-2</v>
      </c>
      <c r="U76" s="231">
        <v>1.0004728694055399E-2</v>
      </c>
      <c r="V76" s="231">
        <v>4.3511379134619728E-2</v>
      </c>
      <c r="W76" s="231">
        <v>8.0615530424405432E-3</v>
      </c>
      <c r="DA76" s="73" t="s">
        <v>2093</v>
      </c>
    </row>
    <row r="77" spans="1:105" ht="12" customHeight="1" x14ac:dyDescent="0.25">
      <c r="A77" s="64" t="s">
        <v>162</v>
      </c>
      <c r="B77" s="231">
        <v>4.1956618551538094</v>
      </c>
      <c r="C77" s="231">
        <v>4.1711702782219584</v>
      </c>
      <c r="D77" s="231">
        <v>3.8335691393447302</v>
      </c>
      <c r="E77" s="231">
        <v>3.6469689559583229</v>
      </c>
      <c r="F77" s="231">
        <v>3.2695969236272542</v>
      </c>
      <c r="G77" s="231">
        <v>1.688455966816844</v>
      </c>
      <c r="H77" s="231">
        <v>0.75395367525924761</v>
      </c>
      <c r="I77" s="231">
        <v>0.51777091179667867</v>
      </c>
      <c r="J77" s="231">
        <v>0.8366243571120936</v>
      </c>
      <c r="K77" s="231">
        <v>0.63680973774128513</v>
      </c>
      <c r="L77" s="231">
        <v>0.56633869056020303</v>
      </c>
      <c r="M77" s="231">
        <v>0.64528514252202351</v>
      </c>
      <c r="N77" s="231">
        <v>0.97610426554176122</v>
      </c>
      <c r="O77" s="231">
        <v>0.63553052333916016</v>
      </c>
      <c r="P77" s="231">
        <v>0.55573163294975525</v>
      </c>
      <c r="Q77" s="231">
        <v>0.49877968781162341</v>
      </c>
      <c r="R77" s="231">
        <v>0.86955338972266105</v>
      </c>
      <c r="S77" s="231">
        <v>1.0000910305183901</v>
      </c>
      <c r="T77" s="231">
        <v>1.3754482155960039</v>
      </c>
      <c r="U77" s="231">
        <v>1.3188997861692351</v>
      </c>
      <c r="V77" s="231">
        <v>1.539918177988957</v>
      </c>
      <c r="W77" s="231">
        <v>1.369572909580913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35.141899682480449</v>
      </c>
      <c r="C83" s="225">
        <v>36.499321613201133</v>
      </c>
      <c r="D83" s="225">
        <v>28.34986402363899</v>
      </c>
      <c r="E83" s="225">
        <v>23.109398571052481</v>
      </c>
      <c r="F83" s="225">
        <v>18.96153706664181</v>
      </c>
      <c r="G83" s="225">
        <v>6.7531474951942272</v>
      </c>
      <c r="H83" s="225">
        <v>7.8321756187937437</v>
      </c>
      <c r="I83" s="225">
        <v>3.5657138696368877E-2</v>
      </c>
      <c r="J83" s="225">
        <v>0.78957065012888783</v>
      </c>
      <c r="K83" s="225">
        <v>1.575436187576003</v>
      </c>
      <c r="L83" s="225">
        <v>1.185700194187951</v>
      </c>
      <c r="M83" s="225">
        <v>0.17013062111240321</v>
      </c>
      <c r="N83" s="225">
        <v>0.36621695354041012</v>
      </c>
      <c r="O83" s="225">
        <v>7.3091815052712561E-2</v>
      </c>
      <c r="P83" s="225">
        <v>4.8459220657694979E-2</v>
      </c>
      <c r="Q83" s="225">
        <v>1.363287638918385E-2</v>
      </c>
      <c r="R83" s="225">
        <v>9.2704566495867419E-2</v>
      </c>
      <c r="S83" s="225">
        <v>0.13308286160331351</v>
      </c>
      <c r="T83" s="225">
        <v>2.3762424946744209</v>
      </c>
      <c r="U83" s="225">
        <v>2.826237310908521</v>
      </c>
      <c r="V83" s="225">
        <v>1.196145568277156</v>
      </c>
      <c r="W83" s="225">
        <v>1.662888397835061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35.141899682480449</v>
      </c>
      <c r="C88" s="262">
        <v>36.499321613201133</v>
      </c>
      <c r="D88" s="262">
        <v>28.34986402363899</v>
      </c>
      <c r="E88" s="262">
        <v>23.109398571052481</v>
      </c>
      <c r="F88" s="262">
        <v>18.96153706664181</v>
      </c>
      <c r="G88" s="262">
        <v>6.7531474951942272</v>
      </c>
      <c r="H88" s="262">
        <v>7.8321756187937437</v>
      </c>
      <c r="I88" s="262">
        <v>3.5657138696368877E-2</v>
      </c>
      <c r="J88" s="262">
        <v>0.78957065012888783</v>
      </c>
      <c r="K88" s="262">
        <v>1.575436187576003</v>
      </c>
      <c r="L88" s="262">
        <v>1.185700194187951</v>
      </c>
      <c r="M88" s="262">
        <v>0.17013062111240321</v>
      </c>
      <c r="N88" s="262">
        <v>0.36621695354041012</v>
      </c>
      <c r="O88" s="262">
        <v>7.3091815052712561E-2</v>
      </c>
      <c r="P88" s="262">
        <v>4.8459220657694979E-2</v>
      </c>
      <c r="Q88" s="262">
        <v>1.363287638918385E-2</v>
      </c>
      <c r="R88" s="262">
        <v>9.2704566495867419E-2</v>
      </c>
      <c r="S88" s="262">
        <v>0.13308286160331351</v>
      </c>
      <c r="T88" s="262">
        <v>2.3762424946744209</v>
      </c>
      <c r="U88" s="262">
        <v>2.826237310908521</v>
      </c>
      <c r="V88" s="262">
        <v>1.196145568277156</v>
      </c>
      <c r="W88" s="262">
        <v>1.662888397835061</v>
      </c>
      <c r="DA88" s="68" t="s">
        <v>2104</v>
      </c>
    </row>
    <row r="89" spans="1:105" ht="12" customHeight="1" x14ac:dyDescent="0.25">
      <c r="A89" s="37" t="s">
        <v>160</v>
      </c>
      <c r="B89" s="228">
        <v>6.0696258817622306</v>
      </c>
      <c r="C89" s="228">
        <v>5.3217953672646026</v>
      </c>
      <c r="D89" s="228">
        <v>4.034138540471635</v>
      </c>
      <c r="E89" s="228">
        <v>2.8777672425044978</v>
      </c>
      <c r="F89" s="228">
        <v>1.670692366907879</v>
      </c>
      <c r="G89" s="228">
        <v>1.629376411356501</v>
      </c>
      <c r="H89" s="228">
        <v>1.61061478241344</v>
      </c>
      <c r="I89" s="228">
        <v>9.7383284359477702E-3</v>
      </c>
      <c r="J89" s="228">
        <v>0.18681004571292831</v>
      </c>
      <c r="K89" s="228">
        <v>0.57918589105432017</v>
      </c>
      <c r="L89" s="228">
        <v>0.41019667117330377</v>
      </c>
      <c r="M89" s="228">
        <v>5.3805971974385088E-2</v>
      </c>
      <c r="N89" s="228">
        <v>6.6151070178556051E-2</v>
      </c>
      <c r="O89" s="228">
        <v>2.4174378392823749E-2</v>
      </c>
      <c r="P89" s="228">
        <v>1.631786084326934E-2</v>
      </c>
      <c r="Q89" s="228">
        <v>5.0816252203027606E-3</v>
      </c>
      <c r="R89" s="228">
        <v>2.0598128606739159E-2</v>
      </c>
      <c r="S89" s="228">
        <v>2.791224916528906E-2</v>
      </c>
      <c r="T89" s="228">
        <v>0.36146793404724098</v>
      </c>
      <c r="U89" s="228">
        <v>0.14154498123468451</v>
      </c>
      <c r="V89" s="228">
        <v>0.36134541633193168</v>
      </c>
      <c r="W89" s="228">
        <v>0.17254702759734261</v>
      </c>
      <c r="DA89" s="69" t="s">
        <v>2105</v>
      </c>
    </row>
    <row r="90" spans="1:105" ht="12" customHeight="1" x14ac:dyDescent="0.25">
      <c r="A90" s="37" t="s">
        <v>162</v>
      </c>
      <c r="B90" s="228">
        <v>29.072273800718222</v>
      </c>
      <c r="C90" s="228">
        <v>31.177526245936519</v>
      </c>
      <c r="D90" s="228">
        <v>24.315725483167359</v>
      </c>
      <c r="E90" s="228">
        <v>20.23163132854798</v>
      </c>
      <c r="F90" s="228">
        <v>17.290844699733931</v>
      </c>
      <c r="G90" s="228">
        <v>5.1237710838377266</v>
      </c>
      <c r="H90" s="228">
        <v>6.2215608363803039</v>
      </c>
      <c r="I90" s="228">
        <v>2.5918810260421119E-2</v>
      </c>
      <c r="J90" s="228">
        <v>0.60276060441595958</v>
      </c>
      <c r="K90" s="228">
        <v>0.99625029652168262</v>
      </c>
      <c r="L90" s="228">
        <v>0.77550352301464764</v>
      </c>
      <c r="M90" s="228">
        <v>0.1163246491380181</v>
      </c>
      <c r="N90" s="228">
        <v>0.30006588336185408</v>
      </c>
      <c r="O90" s="228">
        <v>4.8917436659888798E-2</v>
      </c>
      <c r="P90" s="228">
        <v>3.2141359814425632E-2</v>
      </c>
      <c r="Q90" s="228">
        <v>8.5512511688810942E-3</v>
      </c>
      <c r="R90" s="228">
        <v>7.2106437889128266E-2</v>
      </c>
      <c r="S90" s="228">
        <v>0.10517061243802441</v>
      </c>
      <c r="T90" s="228">
        <v>2.0147745606271799</v>
      </c>
      <c r="U90" s="228">
        <v>2.6846923296738372</v>
      </c>
      <c r="V90" s="228">
        <v>0.83480015194522417</v>
      </c>
      <c r="W90" s="228">
        <v>1.4903413702377191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</v>
      </c>
      <c r="D110" s="234">
        <f t="shared" si="15"/>
        <v>1</v>
      </c>
      <c r="E110" s="234">
        <f t="shared" si="15"/>
        <v>1</v>
      </c>
      <c r="F110" s="234">
        <f t="shared" si="15"/>
        <v>1.0000000000000002</v>
      </c>
      <c r="G110" s="234">
        <f t="shared" si="15"/>
        <v>1</v>
      </c>
      <c r="H110" s="234">
        <f t="shared" si="15"/>
        <v>1</v>
      </c>
      <c r="I110" s="234">
        <f t="shared" si="15"/>
        <v>1</v>
      </c>
      <c r="J110" s="234">
        <f t="shared" si="15"/>
        <v>1.0000000000000002</v>
      </c>
      <c r="K110" s="234">
        <f t="shared" si="15"/>
        <v>1</v>
      </c>
      <c r="L110" s="234">
        <f t="shared" si="15"/>
        <v>0.99999999999999933</v>
      </c>
      <c r="M110" s="234">
        <f t="shared" si="15"/>
        <v>0.99999999999999978</v>
      </c>
      <c r="N110" s="234">
        <f t="shared" si="15"/>
        <v>1</v>
      </c>
      <c r="O110" s="234">
        <f t="shared" si="15"/>
        <v>1</v>
      </c>
      <c r="P110" s="234">
        <f t="shared" si="15"/>
        <v>0.99999999999999978</v>
      </c>
      <c r="Q110" s="234">
        <f t="shared" si="15"/>
        <v>1.0000000000000002</v>
      </c>
      <c r="R110" s="234">
        <f t="shared" si="15"/>
        <v>1</v>
      </c>
      <c r="S110" s="234">
        <f t="shared" si="15"/>
        <v>0.99999999999999922</v>
      </c>
      <c r="T110" s="234">
        <f t="shared" si="15"/>
        <v>0.99999999999999978</v>
      </c>
      <c r="U110" s="234">
        <f t="shared" si="15"/>
        <v>0.99999999999999944</v>
      </c>
      <c r="V110" s="234">
        <f t="shared" si="15"/>
        <v>0.99999999999999989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1.1316822368984495E-2</v>
      </c>
      <c r="C115" s="302">
        <f t="shared" si="20"/>
        <v>1.108846708360176E-2</v>
      </c>
      <c r="D115" s="302">
        <f t="shared" si="20"/>
        <v>1.0263409572989081E-2</v>
      </c>
      <c r="E115" s="302">
        <f t="shared" si="20"/>
        <v>9.4503221778309277E-3</v>
      </c>
      <c r="F115" s="302">
        <f t="shared" si="20"/>
        <v>8.7661049258429043E-3</v>
      </c>
      <c r="G115" s="302">
        <f t="shared" si="20"/>
        <v>6.2073977840990113E-3</v>
      </c>
      <c r="H115" s="302">
        <f t="shared" si="20"/>
        <v>4.2127681987487418E-3</v>
      </c>
      <c r="I115" s="302">
        <f t="shared" si="20"/>
        <v>5.7091796501854478E-4</v>
      </c>
      <c r="J115" s="302">
        <f t="shared" si="20"/>
        <v>3.0179820544923865E-3</v>
      </c>
      <c r="K115" s="302">
        <f t="shared" si="20"/>
        <v>5.1512088799725488E-3</v>
      </c>
      <c r="L115" s="302">
        <f t="shared" si="20"/>
        <v>4.496078668620342E-3</v>
      </c>
      <c r="M115" s="302">
        <f t="shared" si="20"/>
        <v>1.9296616776204492E-3</v>
      </c>
      <c r="N115" s="302">
        <f t="shared" si="20"/>
        <v>3.0601285181902885E-3</v>
      </c>
      <c r="O115" s="302">
        <f t="shared" si="20"/>
        <v>1.275302450187217E-3</v>
      </c>
      <c r="P115" s="302">
        <f t="shared" si="20"/>
        <v>1.028381415509341E-3</v>
      </c>
      <c r="Q115" s="302">
        <f t="shared" si="20"/>
        <v>8.2484726729554786E-4</v>
      </c>
      <c r="R115" s="302">
        <f t="shared" si="20"/>
        <v>1.7507871863861647E-3</v>
      </c>
      <c r="S115" s="302">
        <f t="shared" si="20"/>
        <v>2.2398584509046569E-3</v>
      </c>
      <c r="T115" s="302">
        <f t="shared" si="20"/>
        <v>7.3661145496903844E-3</v>
      </c>
      <c r="U115" s="302">
        <f t="shared" si="20"/>
        <v>9.9902375666990773E-3</v>
      </c>
      <c r="V115" s="302">
        <f t="shared" si="20"/>
        <v>5.0637639190246895E-3</v>
      </c>
      <c r="W115" s="302">
        <f t="shared" si="20"/>
        <v>7.9319257357659094E-3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2.8657483409594647E-2</v>
      </c>
      <c r="C116" s="303">
        <f t="shared" si="21"/>
        <v>2.8664102403373873E-2</v>
      </c>
      <c r="D116" s="303">
        <f t="shared" si="21"/>
        <v>2.8688017113826424E-2</v>
      </c>
      <c r="E116" s="303">
        <f t="shared" si="21"/>
        <v>2.8711584864410701E-2</v>
      </c>
      <c r="F116" s="303">
        <f t="shared" si="21"/>
        <v>2.8731417248526306E-2</v>
      </c>
      <c r="G116" s="303">
        <f t="shared" si="21"/>
        <v>2.8805582672924671E-2</v>
      </c>
      <c r="H116" s="303">
        <f t="shared" si="21"/>
        <v>2.8863398023224674E-2</v>
      </c>
      <c r="I116" s="303">
        <f t="shared" si="21"/>
        <v>2.896895889956469E-2</v>
      </c>
      <c r="J116" s="303">
        <f t="shared" si="21"/>
        <v>2.8898029505666896E-2</v>
      </c>
      <c r="K116" s="303">
        <f t="shared" si="21"/>
        <v>2.8836196844058776E-2</v>
      </c>
      <c r="L116" s="303">
        <f t="shared" si="21"/>
        <v>2.8855186125547227E-2</v>
      </c>
      <c r="M116" s="303">
        <f t="shared" si="21"/>
        <v>2.8929575023837088E-2</v>
      </c>
      <c r="N116" s="303">
        <f t="shared" si="21"/>
        <v>2.8896807869037967E-2</v>
      </c>
      <c r="O116" s="303">
        <f t="shared" si="21"/>
        <v>2.8948541957965597E-2</v>
      </c>
      <c r="P116" s="303">
        <f t="shared" si="21"/>
        <v>2.8955699089405533E-2</v>
      </c>
      <c r="Q116" s="303">
        <f t="shared" si="21"/>
        <v>2.8961598629933465E-2</v>
      </c>
      <c r="R116" s="303">
        <f t="shared" si="21"/>
        <v>2.8934759791698957E-2</v>
      </c>
      <c r="S116" s="303">
        <f t="shared" si="21"/>
        <v>2.8920583813017247E-2</v>
      </c>
      <c r="T116" s="303">
        <f t="shared" si="21"/>
        <v>2.8771996679719126E-2</v>
      </c>
      <c r="U116" s="303">
        <f t="shared" si="21"/>
        <v>2.869593514299424E-2</v>
      </c>
      <c r="V116" s="303">
        <f t="shared" si="21"/>
        <v>2.8838731480607976E-2</v>
      </c>
      <c r="W116" s="303">
        <f t="shared" si="21"/>
        <v>2.8755596355485046E-2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2.8657483409594647E-2</v>
      </c>
      <c r="C117" s="304">
        <f t="shared" si="22"/>
        <v>2.8664102403373873E-2</v>
      </c>
      <c r="D117" s="304">
        <f t="shared" si="22"/>
        <v>2.8688017113826424E-2</v>
      </c>
      <c r="E117" s="304">
        <f t="shared" si="22"/>
        <v>2.8711584864410701E-2</v>
      </c>
      <c r="F117" s="304">
        <f t="shared" si="22"/>
        <v>2.8731417248526306E-2</v>
      </c>
      <c r="G117" s="304">
        <f t="shared" si="22"/>
        <v>2.8805582672924671E-2</v>
      </c>
      <c r="H117" s="304">
        <f t="shared" si="22"/>
        <v>2.8863398023224674E-2</v>
      </c>
      <c r="I117" s="304">
        <f t="shared" si="22"/>
        <v>2.896895889956469E-2</v>
      </c>
      <c r="J117" s="304">
        <f t="shared" si="22"/>
        <v>2.8898029505666896E-2</v>
      </c>
      <c r="K117" s="304">
        <f t="shared" si="22"/>
        <v>2.8836196844058776E-2</v>
      </c>
      <c r="L117" s="304">
        <f t="shared" si="22"/>
        <v>2.8855186125547227E-2</v>
      </c>
      <c r="M117" s="304">
        <f t="shared" si="22"/>
        <v>2.8929575023837088E-2</v>
      </c>
      <c r="N117" s="304">
        <f t="shared" si="22"/>
        <v>2.8896807869037967E-2</v>
      </c>
      <c r="O117" s="304">
        <f t="shared" si="22"/>
        <v>2.8948541957965597E-2</v>
      </c>
      <c r="P117" s="304">
        <f t="shared" si="22"/>
        <v>2.8955699089405533E-2</v>
      </c>
      <c r="Q117" s="304">
        <f t="shared" si="22"/>
        <v>2.8961598629933465E-2</v>
      </c>
      <c r="R117" s="304">
        <f t="shared" si="22"/>
        <v>2.8934759791698957E-2</v>
      </c>
      <c r="S117" s="304">
        <f t="shared" si="22"/>
        <v>2.8920583813017247E-2</v>
      </c>
      <c r="T117" s="304">
        <f t="shared" si="22"/>
        <v>2.8771996679719126E-2</v>
      </c>
      <c r="U117" s="304">
        <f t="shared" si="22"/>
        <v>2.869593514299424E-2</v>
      </c>
      <c r="V117" s="304">
        <f t="shared" si="22"/>
        <v>2.8838731480607976E-2</v>
      </c>
      <c r="W117" s="304">
        <f t="shared" si="22"/>
        <v>2.8755596355485046E-2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0.85972450228783959</v>
      </c>
      <c r="C119" s="303">
        <f t="shared" si="24"/>
        <v>0.85992307210121621</v>
      </c>
      <c r="D119" s="303">
        <f t="shared" si="24"/>
        <v>0.86064051341479231</v>
      </c>
      <c r="E119" s="303">
        <f t="shared" si="24"/>
        <v>0.86134754593232121</v>
      </c>
      <c r="F119" s="303">
        <f t="shared" si="24"/>
        <v>0.8619425174557892</v>
      </c>
      <c r="G119" s="303">
        <f t="shared" si="24"/>
        <v>0.86416748018774014</v>
      </c>
      <c r="H119" s="303">
        <f t="shared" si="24"/>
        <v>0.86590194069674054</v>
      </c>
      <c r="I119" s="303">
        <f t="shared" si="24"/>
        <v>0.86906876698694069</v>
      </c>
      <c r="J119" s="303">
        <f t="shared" si="24"/>
        <v>0.866940885170007</v>
      </c>
      <c r="K119" s="303">
        <f t="shared" si="24"/>
        <v>0.86508590532176322</v>
      </c>
      <c r="L119" s="303">
        <f t="shared" si="24"/>
        <v>0.86565558376641671</v>
      </c>
      <c r="M119" s="303">
        <f t="shared" si="24"/>
        <v>0.86788725071511263</v>
      </c>
      <c r="N119" s="303">
        <f t="shared" si="24"/>
        <v>0.86690423607113909</v>
      </c>
      <c r="O119" s="303">
        <f t="shared" si="24"/>
        <v>0.86845625873896781</v>
      </c>
      <c r="P119" s="303">
        <f t="shared" si="24"/>
        <v>0.86867097268216587</v>
      </c>
      <c r="Q119" s="303">
        <f t="shared" si="24"/>
        <v>0.86884795889800426</v>
      </c>
      <c r="R119" s="303">
        <f t="shared" si="24"/>
        <v>0.86804279375096882</v>
      </c>
      <c r="S119" s="303">
        <f t="shared" si="24"/>
        <v>0.86761751439051726</v>
      </c>
      <c r="T119" s="303">
        <f t="shared" si="24"/>
        <v>0.86315990039157364</v>
      </c>
      <c r="U119" s="303">
        <f t="shared" si="24"/>
        <v>0.86087805428982656</v>
      </c>
      <c r="V119" s="303">
        <f t="shared" si="24"/>
        <v>0.86516194441823957</v>
      </c>
      <c r="W119" s="303">
        <f t="shared" si="24"/>
        <v>0.86266789066455185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0.85972450228783959</v>
      </c>
      <c r="C120" s="304">
        <f t="shared" si="25"/>
        <v>0.85992307210121621</v>
      </c>
      <c r="D120" s="304">
        <f t="shared" si="25"/>
        <v>0.86064051341479231</v>
      </c>
      <c r="E120" s="304">
        <f t="shared" si="25"/>
        <v>0.86134754593232121</v>
      </c>
      <c r="F120" s="304">
        <f t="shared" si="25"/>
        <v>0.8619425174557892</v>
      </c>
      <c r="G120" s="304">
        <f t="shared" si="25"/>
        <v>0.86416748018774014</v>
      </c>
      <c r="H120" s="304">
        <f t="shared" si="25"/>
        <v>0.86590194069674054</v>
      </c>
      <c r="I120" s="304">
        <f t="shared" si="25"/>
        <v>0.86906876698694069</v>
      </c>
      <c r="J120" s="304">
        <f t="shared" si="25"/>
        <v>0.866940885170007</v>
      </c>
      <c r="K120" s="304">
        <f t="shared" si="25"/>
        <v>0.86508590532176322</v>
      </c>
      <c r="L120" s="304">
        <f t="shared" si="25"/>
        <v>0.86565558376641671</v>
      </c>
      <c r="M120" s="304">
        <f t="shared" si="25"/>
        <v>0.86788725071511263</v>
      </c>
      <c r="N120" s="304">
        <f t="shared" si="25"/>
        <v>0.86690423607113909</v>
      </c>
      <c r="O120" s="304">
        <f t="shared" si="25"/>
        <v>0.86845625873896781</v>
      </c>
      <c r="P120" s="304">
        <f t="shared" si="25"/>
        <v>0.86867097268216587</v>
      </c>
      <c r="Q120" s="304">
        <f t="shared" si="25"/>
        <v>0.86884795889800426</v>
      </c>
      <c r="R120" s="304">
        <f t="shared" si="25"/>
        <v>0.86804279375096882</v>
      </c>
      <c r="S120" s="304">
        <f t="shared" si="25"/>
        <v>0.86761751439051726</v>
      </c>
      <c r="T120" s="304">
        <f t="shared" si="25"/>
        <v>0.86315990039157364</v>
      </c>
      <c r="U120" s="304">
        <f t="shared" si="25"/>
        <v>0.86087805428982656</v>
      </c>
      <c r="V120" s="304">
        <f t="shared" si="25"/>
        <v>0.86516194441823957</v>
      </c>
      <c r="W120" s="304">
        <f t="shared" si="25"/>
        <v>0.86266789066455185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0.10030119193358104</v>
      </c>
      <c r="C122" s="303">
        <f t="shared" si="27"/>
        <v>0.10032435841180831</v>
      </c>
      <c r="D122" s="303">
        <f t="shared" si="27"/>
        <v>0.1004080598983922</v>
      </c>
      <c r="E122" s="303">
        <f t="shared" si="27"/>
        <v>0.10049054702543722</v>
      </c>
      <c r="F122" s="303">
        <f t="shared" si="27"/>
        <v>0.1005599603698418</v>
      </c>
      <c r="G122" s="303">
        <f t="shared" si="27"/>
        <v>0.10081953935523612</v>
      </c>
      <c r="H122" s="303">
        <f t="shared" si="27"/>
        <v>0.10102189308128613</v>
      </c>
      <c r="I122" s="303">
        <f t="shared" si="27"/>
        <v>0.10139135614847612</v>
      </c>
      <c r="J122" s="303">
        <f t="shared" si="27"/>
        <v>0.10114310326983389</v>
      </c>
      <c r="K122" s="303">
        <f t="shared" si="27"/>
        <v>0.10092668895420547</v>
      </c>
      <c r="L122" s="303">
        <f t="shared" si="27"/>
        <v>0.10099315143941504</v>
      </c>
      <c r="M122" s="303">
        <f t="shared" si="27"/>
        <v>0.10125351258342957</v>
      </c>
      <c r="N122" s="303">
        <f t="shared" si="27"/>
        <v>0.10113882754163264</v>
      </c>
      <c r="O122" s="303">
        <f t="shared" si="27"/>
        <v>0.10131989685287933</v>
      </c>
      <c r="P122" s="303">
        <f t="shared" si="27"/>
        <v>0.10134494681291911</v>
      </c>
      <c r="Q122" s="303">
        <f t="shared" si="27"/>
        <v>0.10136559520476686</v>
      </c>
      <c r="R122" s="303">
        <f t="shared" si="27"/>
        <v>0.10127165927094607</v>
      </c>
      <c r="S122" s="303">
        <f t="shared" si="27"/>
        <v>0.10122204334556009</v>
      </c>
      <c r="T122" s="303">
        <f t="shared" si="27"/>
        <v>0.1007019883790167</v>
      </c>
      <c r="U122" s="303">
        <f t="shared" si="27"/>
        <v>0.10043577300047953</v>
      </c>
      <c r="V122" s="303">
        <f t="shared" si="27"/>
        <v>0.10093556018212768</v>
      </c>
      <c r="W122" s="303">
        <f t="shared" si="27"/>
        <v>0.10064458724419739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0.10030119193358104</v>
      </c>
      <c r="C123" s="304">
        <f t="shared" si="28"/>
        <v>0.10032435841180831</v>
      </c>
      <c r="D123" s="304">
        <f t="shared" si="28"/>
        <v>0.1004080598983922</v>
      </c>
      <c r="E123" s="304">
        <f t="shared" si="28"/>
        <v>0.10049054702543722</v>
      </c>
      <c r="F123" s="304">
        <f t="shared" si="28"/>
        <v>0.1005599603698418</v>
      </c>
      <c r="G123" s="304">
        <f t="shared" si="28"/>
        <v>0.10081953935523612</v>
      </c>
      <c r="H123" s="304">
        <f t="shared" si="28"/>
        <v>0.10102189308128613</v>
      </c>
      <c r="I123" s="304">
        <f t="shared" si="28"/>
        <v>0.10139135614847612</v>
      </c>
      <c r="J123" s="304">
        <f t="shared" si="28"/>
        <v>0.10114310326983389</v>
      </c>
      <c r="K123" s="304">
        <f t="shared" si="28"/>
        <v>0.10092668895420547</v>
      </c>
      <c r="L123" s="304">
        <f t="shared" si="28"/>
        <v>0.10099315143941504</v>
      </c>
      <c r="M123" s="304">
        <f t="shared" si="28"/>
        <v>0.10125351258342957</v>
      </c>
      <c r="N123" s="304">
        <f t="shared" si="28"/>
        <v>0.10113882754163264</v>
      </c>
      <c r="O123" s="304">
        <f t="shared" si="28"/>
        <v>0.10131989685287933</v>
      </c>
      <c r="P123" s="304">
        <f t="shared" si="28"/>
        <v>0.10134494681291911</v>
      </c>
      <c r="Q123" s="304">
        <f t="shared" si="28"/>
        <v>0.10136559520476686</v>
      </c>
      <c r="R123" s="304">
        <f t="shared" si="28"/>
        <v>0.10127165927094607</v>
      </c>
      <c r="S123" s="304">
        <f t="shared" si="28"/>
        <v>0.10122204334556009</v>
      </c>
      <c r="T123" s="304">
        <f t="shared" si="28"/>
        <v>0.1007019883790167</v>
      </c>
      <c r="U123" s="304">
        <f t="shared" si="28"/>
        <v>0.10043577300047953</v>
      </c>
      <c r="V123" s="304">
        <f t="shared" si="28"/>
        <v>0.10093556018212768</v>
      </c>
      <c r="W123" s="304">
        <f t="shared" si="28"/>
        <v>0.10064458724419739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</v>
      </c>
      <c r="C141" s="277">
        <f>IF(C$10=0,0,C$10/PPA_fec!C$10)</f>
        <v>0</v>
      </c>
      <c r="D141" s="277">
        <f>IF(D$10=0,0,D$10/PPA_fec!D$10)</f>
        <v>0</v>
      </c>
      <c r="E141" s="277">
        <f>IF(E$10=0,0,E$10/PPA_fec!E$10)</f>
        <v>0</v>
      </c>
      <c r="F141" s="277">
        <f>IF(F$10=0,0,F$10/PPA_fec!F$10)</f>
        <v>0</v>
      </c>
      <c r="G141" s="277">
        <f>IF(G$10=0,0,G$10/PPA_fec!G$10)</f>
        <v>0</v>
      </c>
      <c r="H141" s="277">
        <f>IF(H$10=0,0,H$10/PPA_fec!H$10)</f>
        <v>0</v>
      </c>
      <c r="I141" s="277">
        <f>IF(I$10=0,0,I$10/PPA_fec!I$10)</f>
        <v>0</v>
      </c>
      <c r="J141" s="277">
        <f>IF(J$10=0,0,J$10/PPA_fec!J$10)</f>
        <v>0</v>
      </c>
      <c r="K141" s="277">
        <f>IF(K$10=0,0,K$10/PPA_fec!K$10)</f>
        <v>0</v>
      </c>
      <c r="L141" s="277">
        <f>IF(L$10=0,0,L$10/PPA_fec!L$10)</f>
        <v>0</v>
      </c>
      <c r="M141" s="277">
        <f>IF(M$10=0,0,M$10/PPA_fec!M$10)</f>
        <v>0</v>
      </c>
      <c r="N141" s="277">
        <f>IF(N$10=0,0,N$10/PPA_fec!N$10)</f>
        <v>0</v>
      </c>
      <c r="O141" s="277">
        <f>IF(O$10=0,0,O$10/PPA_fec!O$10)</f>
        <v>0</v>
      </c>
      <c r="P141" s="277">
        <f>IF(P$10=0,0,P$10/PPA_fec!P$10)</f>
        <v>0</v>
      </c>
      <c r="Q141" s="277">
        <f>IF(Q$10=0,0,Q$10/PPA_fec!Q$10)</f>
        <v>0</v>
      </c>
      <c r="R141" s="277">
        <f>IF(R$10=0,0,R$10/PPA_fec!R$10)</f>
        <v>0</v>
      </c>
      <c r="S141" s="277">
        <f>IF(S$10=0,0,S$10/PPA_fec!S$10)</f>
        <v>0</v>
      </c>
      <c r="T141" s="277">
        <f>IF(T$10=0,0,T$10/PPA_fec!T$10)</f>
        <v>0</v>
      </c>
      <c r="U141" s="277">
        <f>IF(U$10=0,0,U$10/PPA_fec!U$10)</f>
        <v>0</v>
      </c>
      <c r="V141" s="277">
        <f>IF(V$10=0,0,V$10/PPA_fec!V$10)</f>
        <v>0</v>
      </c>
      <c r="W141" s="277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</v>
      </c>
      <c r="C143" s="278">
        <f>IF(C$17=0,0,C$17/PPA_fec!C$17)</f>
        <v>0</v>
      </c>
      <c r="D143" s="278">
        <f>IF(D$17=0,0,D$17/PPA_fec!D$17)</f>
        <v>0</v>
      </c>
      <c r="E143" s="278">
        <f>IF(E$17=0,0,E$17/PPA_fec!E$17)</f>
        <v>0</v>
      </c>
      <c r="F143" s="278">
        <f>IF(F$17=0,0,F$17/PPA_fec!F$17)</f>
        <v>0</v>
      </c>
      <c r="G143" s="278">
        <f>IF(G$17=0,0,G$17/PPA_fec!G$17)</f>
        <v>0</v>
      </c>
      <c r="H143" s="278">
        <f>IF(H$17=0,0,H$17/PPA_fec!H$17)</f>
        <v>0</v>
      </c>
      <c r="I143" s="278">
        <f>IF(I$17=0,0,I$17/PPA_fec!I$17)</f>
        <v>0</v>
      </c>
      <c r="J143" s="278">
        <f>IF(J$17=0,0,J$17/PPA_fec!J$17)</f>
        <v>0</v>
      </c>
      <c r="K143" s="278">
        <f>IF(K$17=0,0,K$17/PPA_fec!K$17)</f>
        <v>0</v>
      </c>
      <c r="L143" s="278">
        <f>IF(L$17=0,0,L$17/PPA_fec!L$17)</f>
        <v>0</v>
      </c>
      <c r="M143" s="278">
        <f>IF(M$17=0,0,M$17/PPA_fec!M$17)</f>
        <v>0</v>
      </c>
      <c r="N143" s="278">
        <f>IF(N$17=0,0,N$17/PPA_fec!N$17)</f>
        <v>0</v>
      </c>
      <c r="O143" s="278">
        <f>IF(O$17=0,0,O$17/PPA_fec!O$17)</f>
        <v>0</v>
      </c>
      <c r="P143" s="278">
        <f>IF(P$17=0,0,P$17/PPA_fec!P$17)</f>
        <v>0</v>
      </c>
      <c r="Q143" s="278">
        <f>IF(Q$17=0,0,Q$17/PPA_fec!Q$17)</f>
        <v>0</v>
      </c>
      <c r="R143" s="278">
        <f>IF(R$17=0,0,R$17/PPA_fec!R$17)</f>
        <v>0</v>
      </c>
      <c r="S143" s="278">
        <f>IF(S$17=0,0,S$17/PPA_fec!S$17)</f>
        <v>0</v>
      </c>
      <c r="T143" s="278">
        <f>IF(T$17=0,0,T$17/PPA_fec!T$17)</f>
        <v>0</v>
      </c>
      <c r="U143" s="278">
        <f>IF(U$17=0,0,U$17/PPA_fec!U$17)</f>
        <v>0</v>
      </c>
      <c r="V143" s="278">
        <f>IF(V$17=0,0,V$17/PPA_fec!V$17)</f>
        <v>0</v>
      </c>
      <c r="W143" s="278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2.2353334728688505</v>
      </c>
      <c r="C146" s="322">
        <f>IF(C$32=0,0,C$32/PPA_fec!C$32)</f>
        <v>2.2571409290491808</v>
      </c>
      <c r="D146" s="322">
        <f>IF(D$32=0,0,D$32/PPA_fec!D$32)</f>
        <v>2.2420086826327732</v>
      </c>
      <c r="E146" s="322">
        <f>IF(E$32=0,0,E$32/PPA_fec!E$32)</f>
        <v>2.2330605513227857</v>
      </c>
      <c r="F146" s="322">
        <f>IF(F$32=0,0,F$32/PPA_fec!F$32)</f>
        <v>2.2403997988289945</v>
      </c>
      <c r="G146" s="322">
        <f>IF(G$32=0,0,G$32/PPA_fec!G$32)</f>
        <v>2.2307789207608364</v>
      </c>
      <c r="H146" s="322">
        <f>IF(H$32=0,0,H$32/PPA_fec!H$32)</f>
        <v>2.5917461640671111</v>
      </c>
      <c r="I146" s="322">
        <f>IF(I$32=0,0,I$32/PPA_fec!I$32)</f>
        <v>1.248988531401668</v>
      </c>
      <c r="J146" s="322">
        <f>IF(J$32=0,0,J$32/PPA_fec!J$32)</f>
        <v>1.9557964491815245</v>
      </c>
      <c r="K146" s="322">
        <f>IF(K$32=0,0,K$32/PPA_fec!K$32)</f>
        <v>2.2135132697503384</v>
      </c>
      <c r="L146" s="322">
        <f>IF(L$32=0,0,L$32/PPA_fec!L$32)</f>
        <v>2.1918299387154727</v>
      </c>
      <c r="M146" s="322">
        <f>IF(M$32=0,0,M$32/PPA_fec!M$32)</f>
        <v>1.6844836836090213</v>
      </c>
      <c r="N146" s="322">
        <f>IF(N$32=0,0,N$32/PPA_fec!N$32)</f>
        <v>1.7414052893480696</v>
      </c>
      <c r="O146" s="322">
        <f>IF(O$32=0,0,O$32/PPA_fec!O$32)</f>
        <v>1.4769015938361256</v>
      </c>
      <c r="P146" s="322">
        <f>IF(P$32=0,0,P$32/PPA_fec!P$32)</f>
        <v>1.3958112589029863</v>
      </c>
      <c r="Q146" s="322">
        <f>IF(Q$32=0,0,Q$32/PPA_fec!Q$32)</f>
        <v>1.1608018132953355</v>
      </c>
      <c r="R146" s="322">
        <f>IF(R$32=0,0,R$32/PPA_fec!R$32)</f>
        <v>1.4503869996832199</v>
      </c>
      <c r="S146" s="322">
        <f>IF(S$32=0,0,S$32/PPA_fec!S$32)</f>
        <v>1.4932310885589755</v>
      </c>
      <c r="T146" s="322">
        <f>IF(T$32=0,0,T$32/PPA_fec!T$32)</f>
        <v>1.9791911617301714</v>
      </c>
      <c r="U146" s="322">
        <f>IF(U$32=0,0,U$32/PPA_fec!U$32)</f>
        <v>2.0046967354795924</v>
      </c>
      <c r="V146" s="322">
        <f>IF(V$32=0,0,V$32/PPA_fec!V$32)</f>
        <v>1.8820858876318673</v>
      </c>
      <c r="W146" s="322">
        <f>IF(W$32=0,0,W$32/PPA_fec!W$32)</f>
        <v>1.9255813120997216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2.3478069199771348</v>
      </c>
      <c r="C151" s="277">
        <f>IF(C$37=0,0,C$37/PPA_fec!C$37)</f>
        <v>2.3432033913342889</v>
      </c>
      <c r="D151" s="277">
        <f>IF(D$37=0,0,D$37/PPA_fec!D$37)</f>
        <v>2.2407962015511109</v>
      </c>
      <c r="E151" s="277">
        <f>IF(E$37=0,0,E$37/PPA_fec!E$37)</f>
        <v>2.1070819311572739</v>
      </c>
      <c r="F151" s="277">
        <f>IF(F$37=0,0,F$37/PPA_fec!F$37)</f>
        <v>1.9987351781350642</v>
      </c>
      <c r="G151" s="277">
        <f>IF(G$37=0,0,G$37/PPA_fec!G$37)</f>
        <v>1.3557083825307592</v>
      </c>
      <c r="H151" s="277">
        <f>IF(H$37=0,0,H$37/PPA_fec!H$37)</f>
        <v>1.4686721849631268</v>
      </c>
      <c r="I151" s="277">
        <f>IF(I$37=0,0,I$37/PPA_fec!I$37)</f>
        <v>1.961658588183204E-2</v>
      </c>
      <c r="J151" s="277">
        <f>IF(J$37=0,0,J$37/PPA_fec!J$37)</f>
        <v>0.37876477807627923</v>
      </c>
      <c r="K151" s="277">
        <f>IF(K$37=0,0,K$37/PPA_fec!K$37)</f>
        <v>0.9630201497387737</v>
      </c>
      <c r="L151" s="277">
        <f>IF(L$37=0,0,L$37/PPA_fec!L$37)</f>
        <v>0.7979378066073497</v>
      </c>
      <c r="M151" s="277">
        <f>IF(M$37=0,0,M$37/PPA_fec!M$37)</f>
        <v>0.14195721746220893</v>
      </c>
      <c r="N151" s="277">
        <f>IF(N$37=0,0,N$37/PPA_fec!N$37)</f>
        <v>0.28376493772969347</v>
      </c>
      <c r="O151" s="277">
        <f>IF(O$37=0,0,O$37/PPA_fec!O$37)</f>
        <v>6.5441026545839956E-2</v>
      </c>
      <c r="P151" s="277">
        <f>IF(P$37=0,0,P$37/PPA_fec!P$37)</f>
        <v>4.5696951257257784E-2</v>
      </c>
      <c r="Q151" s="277">
        <f>IF(Q$37=0,0,Q$37/PPA_fec!Q$37)</f>
        <v>2.558602720069935E-2</v>
      </c>
      <c r="R151" s="277">
        <f>IF(R$37=0,0,R$37/PPA_fec!R$37)</f>
        <v>9.5089422081929525E-2</v>
      </c>
      <c r="S151" s="277">
        <f>IF(S$37=0,0,S$37/PPA_fec!S$37)</f>
        <v>0.13741159822266907</v>
      </c>
      <c r="T151" s="277">
        <f>IF(T$37=0,0,T$37/PPA_fec!T$37)</f>
        <v>1.2350741099408911</v>
      </c>
      <c r="U151" s="277">
        <f>IF(U$37=0,0,U$37/PPA_fec!U$37)</f>
        <v>1.7984306566329613</v>
      </c>
      <c r="V151" s="277">
        <f>IF(V$37=0,0,V$37/PPA_fec!V$37)</f>
        <v>0.63329782495311537</v>
      </c>
      <c r="W151" s="277">
        <f>IF(W$37=0,0,W$37/PPA_fec!W$37)</f>
        <v>1.2459098438594052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1.7267862680071928</v>
      </c>
      <c r="C152" s="278">
        <f>IF(C$43=0,0,C$43/PPA_fec!C$43)</f>
        <v>1.7760646664250985</v>
      </c>
      <c r="D152" s="278">
        <f>IF(D$43=0,0,D$43/PPA_fec!D$43)</f>
        <v>1.6249985154566531</v>
      </c>
      <c r="E152" s="278">
        <f>IF(E$43=0,0,E$43/PPA_fec!E$43)</f>
        <v>1.5178041988077235</v>
      </c>
      <c r="F152" s="278">
        <f>IF(F$43=0,0,F$43/PPA_fec!F$43)</f>
        <v>1.476749137996187</v>
      </c>
      <c r="G152" s="278">
        <f>IF(G$43=0,0,G$43/PPA_fec!G$43)</f>
        <v>1.2050663854991785</v>
      </c>
      <c r="H152" s="278">
        <f>IF(H$43=0,0,H$43/PPA_fec!H$43)</f>
        <v>1.7077637977350575</v>
      </c>
      <c r="I152" s="278">
        <f>IF(I$43=0,0,I$43/PPA_fec!I$43)</f>
        <v>0.23861007828885439</v>
      </c>
      <c r="J152" s="278">
        <f>IF(J$43=0,0,J$43/PPA_fec!J$43)</f>
        <v>0.71355297794033046</v>
      </c>
      <c r="K152" s="278">
        <f>IF(K$43=0,0,K$43/PPA_fec!K$43)</f>
        <v>1.0189775518854911</v>
      </c>
      <c r="L152" s="278">
        <f>IF(L$43=0,0,L$43/PPA_fec!L$43)</f>
        <v>0.96792665227761676</v>
      </c>
      <c r="M152" s="278">
        <f>IF(M$43=0,0,M$43/PPA_fec!M$43)</f>
        <v>0.44658850113724613</v>
      </c>
      <c r="N152" s="278">
        <f>IF(N$43=0,0,N$43/PPA_fec!N$43)</f>
        <v>0.53133874176540119</v>
      </c>
      <c r="O152" s="278">
        <f>IF(O$43=0,0,O$43/PPA_fec!O$43)</f>
        <v>0.32717873329084851</v>
      </c>
      <c r="P152" s="278">
        <f>IF(P$43=0,0,P$43/PPA_fec!P$43)</f>
        <v>0.29030458568773571</v>
      </c>
      <c r="Q152" s="278">
        <f>IF(Q$43=0,0,Q$43/PPA_fec!Q$43)</f>
        <v>0.20453456803046952</v>
      </c>
      <c r="R152" s="278">
        <f>IF(R$43=0,0,R$43/PPA_fec!R$43)</f>
        <v>0.33188773457588705</v>
      </c>
      <c r="S152" s="278">
        <f>IF(S$43=0,0,S$43/PPA_fec!S$43)</f>
        <v>0.36303878864863104</v>
      </c>
      <c r="T152" s="278">
        <f>IF(T$43=0,0,T$43/PPA_fec!T$43)</f>
        <v>0.93324962053755334</v>
      </c>
      <c r="U152" s="278">
        <f>IF(U$43=0,0,U$43/PPA_fec!U$43)</f>
        <v>1.1156505335838212</v>
      </c>
      <c r="V152" s="278">
        <f>IF(V$43=0,0,V$43/PPA_fec!V$43)</f>
        <v>0.68214128643907812</v>
      </c>
      <c r="W152" s="278">
        <f>IF(W$43=0,0,W$43/PPA_fec!W$43)</f>
        <v>0.87067298589413977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2.4512686650334023</v>
      </c>
      <c r="C153" s="278">
        <f>IF(C$56=0,0,C$56/PPA_fec!C$56)</f>
        <v>2.4740729536415067</v>
      </c>
      <c r="D153" s="278">
        <f>IF(D$56=0,0,D$56/PPA_fec!D$56)</f>
        <v>2.4650439153462913</v>
      </c>
      <c r="E153" s="278">
        <f>IF(E$56=0,0,E$56/PPA_fec!E$56)</f>
        <v>2.4621396995825</v>
      </c>
      <c r="F153" s="278">
        <f>IF(F$56=0,0,F$56/PPA_fec!F$56)</f>
        <v>2.4742731997426031</v>
      </c>
      <c r="G153" s="278">
        <f>IF(G$56=0,0,G$56/PPA_fec!G$56)</f>
        <v>2.4920042516345524</v>
      </c>
      <c r="H153" s="278">
        <f>IF(H$56=0,0,H$56/PPA_fec!H$56)</f>
        <v>2.8681611346130533</v>
      </c>
      <c r="I153" s="278">
        <f>IF(I$56=0,0,I$56/PPA_fec!I$56)</f>
        <v>1.5863301008263164</v>
      </c>
      <c r="J153" s="278">
        <f>IF(J$56=0,0,J$56/PPA_fec!J$56)</f>
        <v>2.2565118676549272</v>
      </c>
      <c r="K153" s="278">
        <f>IF(K$56=0,0,K$56/PPA_fec!K$56)</f>
        <v>2.5002589128392452</v>
      </c>
      <c r="L153" s="278">
        <f>IF(L$56=0,0,L$56/PPA_fec!L$56)</f>
        <v>2.4847584278719581</v>
      </c>
      <c r="M153" s="278">
        <f>IF(M$56=0,0,M$56/PPA_fec!M$56)</f>
        <v>2.0170346954506324</v>
      </c>
      <c r="N153" s="278">
        <f>IF(N$56=0,0,N$56/PPA_fec!N$56)</f>
        <v>2.0451618574669315</v>
      </c>
      <c r="O153" s="278">
        <f>IF(O$56=0,0,O$56/PPA_fec!O$56)</f>
        <v>1.8191291782693673</v>
      </c>
      <c r="P153" s="278">
        <f>IF(P$56=0,0,P$56/PPA_fec!P$56)</f>
        <v>1.7396181024393924</v>
      </c>
      <c r="Q153" s="278">
        <f>IF(Q$56=0,0,Q$56/PPA_fec!Q$56)</f>
        <v>1.4947259613975303</v>
      </c>
      <c r="R153" s="278">
        <f>IF(R$56=0,0,R$56/PPA_fec!R$56)</f>
        <v>1.7738258069669797</v>
      </c>
      <c r="S153" s="278">
        <f>IF(S$56=0,0,S$56/PPA_fec!S$56)</f>
        <v>1.8071516395208045</v>
      </c>
      <c r="T153" s="278">
        <f>IF(T$56=0,0,T$56/PPA_fec!T$56)</f>
        <v>2.2273401188597131</v>
      </c>
      <c r="U153" s="278">
        <f>IF(U$56=0,0,U$56/PPA_fec!U$56)</f>
        <v>2.2298744729732061</v>
      </c>
      <c r="V153" s="278">
        <f>IF(V$56=0,0,V$56/PPA_fec!V$56)</f>
        <v>2.1663411780149406</v>
      </c>
      <c r="W153" s="278">
        <f>IF(W$56=0,0,W$56/PPA_fec!W$56)</f>
        <v>2.1718250270918382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2.0836178530863179</v>
      </c>
      <c r="C154" s="279">
        <f>IF(C$69=0,0,C$69/PPA_fec!C$69)</f>
        <v>2.0999492761682794</v>
      </c>
      <c r="D154" s="279">
        <f>IF(D$69=0,0,D$69/PPA_fec!D$69)</f>
        <v>2.106907366941781</v>
      </c>
      <c r="E154" s="279">
        <f>IF(E$69=0,0,E$69/PPA_fec!E$69)</f>
        <v>2.1169455353248363</v>
      </c>
      <c r="F154" s="279">
        <f>IF(F$69=0,0,F$69/PPA_fec!F$69)</f>
        <v>2.1338360377549841</v>
      </c>
      <c r="G154" s="279">
        <f>IF(G$69=0,0,G$69/PPA_fec!G$69)</f>
        <v>2.1974658148440085</v>
      </c>
      <c r="H154" s="279">
        <f>IF(H$69=0,0,H$69/PPA_fec!H$69)</f>
        <v>2.4752403388932658</v>
      </c>
      <c r="I154" s="279">
        <f>IF(I$69=0,0,I$69/PPA_fec!I$69)</f>
        <v>1.8838105236107074</v>
      </c>
      <c r="J154" s="279">
        <f>IF(J$69=0,0,J$69/PPA_fec!J$69)</f>
        <v>2.1209303153388195</v>
      </c>
      <c r="K154" s="279">
        <f>IF(K$69=0,0,K$69/PPA_fec!K$69)</f>
        <v>2.2540013573025557</v>
      </c>
      <c r="L154" s="279">
        <f>IF(L$69=0,0,L$69/PPA_fec!L$69)</f>
        <v>2.2548182861032973</v>
      </c>
      <c r="M154" s="279">
        <f>IF(M$69=0,0,M$69/PPA_fec!M$69)</f>
        <v>2.0635834352926494</v>
      </c>
      <c r="N154" s="279">
        <f>IF(N$69=0,0,N$69/PPA_fec!N$69)</f>
        <v>2.005199872541672</v>
      </c>
      <c r="O154" s="279">
        <f>IF(O$69=0,0,O$69/PPA_fec!O$69)</f>
        <v>1.9969532249583188</v>
      </c>
      <c r="P154" s="279">
        <f>IF(P$69=0,0,P$69/PPA_fec!P$69)</f>
        <v>1.9690555430869079</v>
      </c>
      <c r="Q154" s="279">
        <f>IF(Q$69=0,0,Q$69/PPA_fec!Q$69)</f>
        <v>1.8697242557024647</v>
      </c>
      <c r="R154" s="279">
        <f>IF(R$69=0,0,R$69/PPA_fec!R$69)</f>
        <v>1.9187893458979601</v>
      </c>
      <c r="S154" s="279">
        <f>IF(S$69=0,0,S$69/PPA_fec!S$69)</f>
        <v>1.9067852586790865</v>
      </c>
      <c r="T154" s="279">
        <f>IF(T$69=0,0,T$69/PPA_fec!T$69)</f>
        <v>2.0000951213827705</v>
      </c>
      <c r="U154" s="279">
        <f>IF(U$69=0,0,U$69/PPA_fec!U$69)</f>
        <v>1.9581588979428082</v>
      </c>
      <c r="V154" s="279">
        <f>IF(V$69=0,0,V$69/PPA_fec!V$69)</f>
        <v>2.0380981084312326</v>
      </c>
      <c r="W154" s="279">
        <f>IF(W$69=0,0,W$69/PPA_fec!W$69)</f>
        <v>1.962442497544667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0.93196541311043724</v>
      </c>
      <c r="C156" s="322">
        <f>IF(C$83=0,0,C$83/PPA_fec!C$83)</f>
        <v>0.95511900057017107</v>
      </c>
      <c r="D156" s="322">
        <f>IF(D$83=0,0,D$83/PPA_fec!D$83)</f>
        <v>0.78043683058170843</v>
      </c>
      <c r="E156" s="322">
        <f>IF(E$83=0,0,E$83/PPA_fec!E$83)</f>
        <v>0.65174211111372593</v>
      </c>
      <c r="F156" s="322">
        <f>IF(F$83=0,0,F$83/PPA_fec!F$83)</f>
        <v>0.58168126463299008</v>
      </c>
      <c r="G156" s="322">
        <f>IF(G$83=0,0,G$83/PPA_fec!G$83)</f>
        <v>0.30021622024962352</v>
      </c>
      <c r="H156" s="322">
        <f>IF(H$83=0,0,H$83/PPA_fec!H$83)</f>
        <v>0.35437591480884095</v>
      </c>
      <c r="I156" s="322">
        <f>IF(I$83=0,0,I$83/PPA_fec!I$83)</f>
        <v>3.5508609760535764E-3</v>
      </c>
      <c r="J156" s="322">
        <f>IF(J$83=0,0,J$83/PPA_fec!J$83)</f>
        <v>6.9589250175722706E-2</v>
      </c>
      <c r="K156" s="322">
        <f>IF(K$83=0,0,K$83/PPA_fec!K$83)</f>
        <v>0.19118339410311005</v>
      </c>
      <c r="L156" s="322">
        <f>IF(L$83=0,0,L$83/PPA_fec!L$83)</f>
        <v>0.15492128470427438</v>
      </c>
      <c r="M156" s="322">
        <f>IF(M$83=0,0,M$83/PPA_fec!M$83)</f>
        <v>2.4807582601592729E-2</v>
      </c>
      <c r="N156" s="322">
        <f>IF(N$83=0,0,N$83/PPA_fec!N$83)</f>
        <v>4.9358294180416283E-2</v>
      </c>
      <c r="O156" s="322">
        <f>IF(O$83=0,0,O$83/PPA_fec!O$83)</f>
        <v>1.1404649689486259E-2</v>
      </c>
      <c r="P156" s="322">
        <f>IF(P$83=0,0,P$83/PPA_fec!P$83)</f>
        <v>8.0155288025299185E-3</v>
      </c>
      <c r="Q156" s="322">
        <f>IF(Q$83=0,0,Q$83/PPA_fec!Q$83)</f>
        <v>4.3973903594942184E-3</v>
      </c>
      <c r="R156" s="322">
        <f>IF(R$83=0,0,R$83/PPA_fec!R$83)</f>
        <v>1.6151449336477788E-2</v>
      </c>
      <c r="S156" s="322">
        <f>IF(S$83=0,0,S$83/PPA_fec!S$83)</f>
        <v>2.3077838177632252E-2</v>
      </c>
      <c r="T156" s="322">
        <f>IF(T$83=0,0,T$83/PPA_fec!T$83)</f>
        <v>0.25302268760688873</v>
      </c>
      <c r="U156" s="322">
        <f>IF(U$83=0,0,U$83/PPA_fec!U$83)</f>
        <v>0.44286426787349076</v>
      </c>
      <c r="V156" s="322">
        <f>IF(V$83=0,0,V$83/PPA_fec!V$83)</f>
        <v>0.11273235785302532</v>
      </c>
      <c r="W156" s="322">
        <f>IF(W$83=0,0,W$83/PPA_fec!W$83)</f>
        <v>0.24889580635641692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2.3478069199771348</v>
      </c>
      <c r="C161" s="334">
        <f>IF(C$88=0,0,C$88/PPA_fec!C$88)</f>
        <v>2.3432033913342898</v>
      </c>
      <c r="D161" s="334">
        <f>IF(D$88=0,0,D$88/PPA_fec!D$88)</f>
        <v>2.2407962015511109</v>
      </c>
      <c r="E161" s="334">
        <f>IF(E$88=0,0,E$88/PPA_fec!E$88)</f>
        <v>2.1070819311572748</v>
      </c>
      <c r="F161" s="334">
        <f>IF(F$88=0,0,F$88/PPA_fec!F$88)</f>
        <v>1.9987351781350642</v>
      </c>
      <c r="G161" s="334">
        <f>IF(G$88=0,0,G$88/PPA_fec!G$88)</f>
        <v>1.3557083825307585</v>
      </c>
      <c r="H161" s="334">
        <f>IF(H$88=0,0,H$88/PPA_fec!H$88)</f>
        <v>1.4686721849631272</v>
      </c>
      <c r="I161" s="334">
        <f>IF(I$88=0,0,I$88/PPA_fec!I$88)</f>
        <v>1.961658588183204E-2</v>
      </c>
      <c r="J161" s="334">
        <f>IF(J$88=0,0,J$88/PPA_fec!J$88)</f>
        <v>0.37876477807627917</v>
      </c>
      <c r="K161" s="334">
        <f>IF(K$88=0,0,K$88/PPA_fec!K$88)</f>
        <v>0.9630201497387737</v>
      </c>
      <c r="L161" s="334">
        <f>IF(L$88=0,0,L$88/PPA_fec!L$88)</f>
        <v>0.79793780660734959</v>
      </c>
      <c r="M161" s="334">
        <f>IF(M$88=0,0,M$88/PPA_fec!M$88)</f>
        <v>0.14195721746220896</v>
      </c>
      <c r="N161" s="334">
        <f>IF(N$88=0,0,N$88/PPA_fec!N$88)</f>
        <v>0.28376493772969336</v>
      </c>
      <c r="O161" s="334">
        <f>IF(O$88=0,0,O$88/PPA_fec!O$88)</f>
        <v>6.5441026545839928E-2</v>
      </c>
      <c r="P161" s="334">
        <f>IF(P$88=0,0,P$88/PPA_fec!P$88)</f>
        <v>4.5696951257257798E-2</v>
      </c>
      <c r="Q161" s="334">
        <f>IF(Q$88=0,0,Q$88/PPA_fec!Q$88)</f>
        <v>2.558602720069934E-2</v>
      </c>
      <c r="R161" s="334">
        <f>IF(R$88=0,0,R$88/PPA_fec!R$88)</f>
        <v>9.5089422081929539E-2</v>
      </c>
      <c r="S161" s="334">
        <f>IF(S$88=0,0,S$88/PPA_fec!S$88)</f>
        <v>0.13741159822266907</v>
      </c>
      <c r="T161" s="334">
        <f>IF(T$88=0,0,T$88/PPA_fec!T$88)</f>
        <v>1.2350741099408915</v>
      </c>
      <c r="U161" s="334">
        <f>IF(U$88=0,0,U$88/PPA_fec!U$88)</f>
        <v>1.7984306566329618</v>
      </c>
      <c r="V161" s="334">
        <f>IF(V$88=0,0,V$88/PPA_fec!V$88)</f>
        <v>0.63329782495311548</v>
      </c>
      <c r="W161" s="334">
        <f>IF(W$88=0,0,W$88/PPA_fec!W$88)</f>
        <v>1.2459098438594047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IE: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5196.3994633815619</v>
      </c>
      <c r="C3" s="205">
        <v>6047.0130976466826</v>
      </c>
      <c r="D3" s="205">
        <v>6405.2645661064898</v>
      </c>
      <c r="E3" s="205">
        <v>7141.8055438232341</v>
      </c>
      <c r="F3" s="205">
        <v>6918.512516830102</v>
      </c>
      <c r="G3" s="205">
        <v>6660.044150110376</v>
      </c>
      <c r="H3" s="205">
        <v>6849.6932172513607</v>
      </c>
      <c r="I3" s="205">
        <v>7100.0302138468942</v>
      </c>
      <c r="J3" s="205">
        <v>7030.3737782965964</v>
      </c>
      <c r="K3" s="205">
        <v>6985.4403785266186</v>
      </c>
      <c r="L3" s="205">
        <v>7787.6434922232611</v>
      </c>
      <c r="M3" s="205">
        <v>7640.7218526436482</v>
      </c>
      <c r="N3" s="205">
        <v>7511.2646096841336</v>
      </c>
      <c r="O3" s="205">
        <v>8369.2916820454302</v>
      </c>
      <c r="P3" s="205">
        <v>9234.2834442347812</v>
      </c>
      <c r="Q3" s="205">
        <v>8722.7000000000007</v>
      </c>
      <c r="R3" s="205">
        <v>8730.3363000069312</v>
      </c>
      <c r="S3" s="205">
        <v>8199.3516550112054</v>
      </c>
      <c r="T3" s="205">
        <v>8363.7471903691567</v>
      </c>
      <c r="U3" s="205">
        <v>6917.4705844413111</v>
      </c>
      <c r="V3" s="205">
        <v>7016.2630468472826</v>
      </c>
      <c r="W3" s="205">
        <v>7444.7973099196706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4213.2074187188027</v>
      </c>
      <c r="C5" s="205">
        <v>3838.09901198019</v>
      </c>
      <c r="D5" s="205">
        <v>3508.0190123495868</v>
      </c>
      <c r="E5" s="205">
        <v>3728.206350416483</v>
      </c>
      <c r="F5" s="205">
        <v>3565.2900112442421</v>
      </c>
      <c r="G5" s="205">
        <v>4019.0705917137479</v>
      </c>
      <c r="H5" s="205">
        <v>3655.1394625552271</v>
      </c>
      <c r="I5" s="205">
        <v>3346.4335558880912</v>
      </c>
      <c r="J5" s="205">
        <v>3189.941515367891</v>
      </c>
      <c r="K5" s="205">
        <v>3484.0370071232392</v>
      </c>
      <c r="L5" s="205">
        <v>3498.6691285448392</v>
      </c>
      <c r="M5" s="205">
        <v>3251.9697068274768</v>
      </c>
      <c r="N5" s="205">
        <v>3567.384662554387</v>
      </c>
      <c r="O5" s="205">
        <v>3667.081948458203</v>
      </c>
      <c r="P5" s="205">
        <v>3988.1920401809139</v>
      </c>
      <c r="Q5" s="205">
        <v>4094.8693902229238</v>
      </c>
      <c r="R5" s="205">
        <v>4071.6350886247242</v>
      </c>
      <c r="S5" s="205">
        <v>4333.537114827167</v>
      </c>
      <c r="T5" s="205">
        <v>4109.7615823332762</v>
      </c>
      <c r="U5" s="205">
        <v>4018.1636771774852</v>
      </c>
      <c r="V5" s="205">
        <v>4121.096911685685</v>
      </c>
      <c r="W5" s="205">
        <v>3841.283055905456</v>
      </c>
      <c r="DA5" s="112" t="s">
        <v>2113</v>
      </c>
    </row>
    <row r="6" spans="1:105" ht="12" customHeight="1" x14ac:dyDescent="0.25">
      <c r="A6" s="154" t="s">
        <v>2114</v>
      </c>
      <c r="B6" s="340">
        <v>5266.509273398503</v>
      </c>
      <c r="C6" s="340">
        <v>5003.1838097285781</v>
      </c>
      <c r="D6" s="340">
        <v>4739.8583460586533</v>
      </c>
      <c r="E6" s="340">
        <v>4739.8583460586533</v>
      </c>
      <c r="F6" s="340">
        <v>4476.5328823887276</v>
      </c>
      <c r="G6" s="340">
        <v>4476.5328823887276</v>
      </c>
      <c r="H6" s="340">
        <v>4213.2074187188036</v>
      </c>
      <c r="I6" s="340">
        <v>3949.8819550488779</v>
      </c>
      <c r="J6" s="340">
        <v>3949.8819550488779</v>
      </c>
      <c r="K6" s="340">
        <v>3686.5564913789531</v>
      </c>
      <c r="L6" s="340">
        <v>3686.5564913789531</v>
      </c>
      <c r="M6" s="340">
        <v>3686.5564913789531</v>
      </c>
      <c r="N6" s="340">
        <v>3949.8819550488779</v>
      </c>
      <c r="O6" s="340">
        <v>3949.8819550488779</v>
      </c>
      <c r="P6" s="340">
        <v>4213.2074187188036</v>
      </c>
      <c r="Q6" s="340">
        <v>4476.5328823887276</v>
      </c>
      <c r="R6" s="340">
        <v>4476.5328823887276</v>
      </c>
      <c r="S6" s="340">
        <v>4739.8583460586533</v>
      </c>
      <c r="T6" s="340">
        <v>4476.5328823887276</v>
      </c>
      <c r="U6" s="340">
        <v>4476.5328823887276</v>
      </c>
      <c r="V6" s="340">
        <v>4476.5328823887276</v>
      </c>
      <c r="W6" s="340">
        <v>4213.2074187188036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263.32546366992523</v>
      </c>
      <c r="M7" s="342">
        <v>0</v>
      </c>
      <c r="N7" s="342">
        <v>526.65092733985034</v>
      </c>
      <c r="O7" s="342">
        <v>263.32546366992523</v>
      </c>
      <c r="P7" s="342">
        <v>263.32546366992523</v>
      </c>
      <c r="Q7" s="342">
        <v>526.65092733985034</v>
      </c>
      <c r="R7" s="342">
        <v>263.32546366992523</v>
      </c>
      <c r="S7" s="342">
        <v>263.32546366992523</v>
      </c>
      <c r="T7" s="342">
        <v>0</v>
      </c>
      <c r="U7" s="342">
        <v>263.32546366992523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263.32546366992483</v>
      </c>
      <c r="D8" s="344">
        <f t="shared" si="0"/>
        <v>263.32546366992483</v>
      </c>
      <c r="E8" s="344">
        <f t="shared" si="0"/>
        <v>0</v>
      </c>
      <c r="F8" s="344">
        <f t="shared" si="0"/>
        <v>263.32546366992574</v>
      </c>
      <c r="G8" s="344">
        <f t="shared" si="0"/>
        <v>0</v>
      </c>
      <c r="H8" s="344">
        <f t="shared" si="0"/>
        <v>263.32546366992392</v>
      </c>
      <c r="I8" s="344">
        <f t="shared" si="0"/>
        <v>263.32546366992574</v>
      </c>
      <c r="J8" s="344">
        <f t="shared" si="0"/>
        <v>0</v>
      </c>
      <c r="K8" s="344">
        <f t="shared" si="0"/>
        <v>263.32546366992483</v>
      </c>
      <c r="L8" s="344">
        <f t="shared" si="0"/>
        <v>263.32546366992528</v>
      </c>
      <c r="M8" s="344">
        <f t="shared" si="0"/>
        <v>0</v>
      </c>
      <c r="N8" s="344">
        <f t="shared" si="0"/>
        <v>263.32546366992574</v>
      </c>
      <c r="O8" s="344">
        <f t="shared" si="0"/>
        <v>263.32546366992483</v>
      </c>
      <c r="P8" s="344">
        <f t="shared" si="0"/>
        <v>0</v>
      </c>
      <c r="Q8" s="344">
        <f t="shared" si="0"/>
        <v>263.32546366992665</v>
      </c>
      <c r="R8" s="344">
        <f t="shared" si="0"/>
        <v>263.32546366992483</v>
      </c>
      <c r="S8" s="344">
        <f t="shared" si="0"/>
        <v>0</v>
      </c>
      <c r="T8" s="344">
        <f t="shared" si="0"/>
        <v>263.32546366992574</v>
      </c>
      <c r="U8" s="344">
        <f t="shared" si="0"/>
        <v>263.32546366992483</v>
      </c>
      <c r="V8" s="344">
        <f t="shared" si="0"/>
        <v>0</v>
      </c>
      <c r="W8" s="344">
        <f t="shared" si="0"/>
        <v>263.32546366992392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1053.3018546797002</v>
      </c>
      <c r="C9" s="345">
        <f t="shared" si="1"/>
        <v>1165.0847977483882</v>
      </c>
      <c r="D9" s="345">
        <f t="shared" si="1"/>
        <v>1231.8393337090665</v>
      </c>
      <c r="E9" s="345">
        <f t="shared" si="1"/>
        <v>1011.6519956421703</v>
      </c>
      <c r="F9" s="345">
        <f t="shared" si="1"/>
        <v>911.24287114448543</v>
      </c>
      <c r="G9" s="345">
        <f t="shared" si="1"/>
        <v>457.46229067497961</v>
      </c>
      <c r="H9" s="345">
        <f t="shared" si="1"/>
        <v>558.06795616357658</v>
      </c>
      <c r="I9" s="345">
        <f t="shared" si="1"/>
        <v>603.44839916078672</v>
      </c>
      <c r="J9" s="345">
        <f t="shared" si="1"/>
        <v>759.94043968098686</v>
      </c>
      <c r="K9" s="345">
        <f t="shared" si="1"/>
        <v>202.51948425571391</v>
      </c>
      <c r="L9" s="345">
        <f t="shared" si="1"/>
        <v>187.8873628341139</v>
      </c>
      <c r="M9" s="345">
        <f t="shared" si="1"/>
        <v>434.58678455147628</v>
      </c>
      <c r="N9" s="345">
        <f t="shared" si="1"/>
        <v>382.49729249449092</v>
      </c>
      <c r="O9" s="345">
        <f t="shared" si="1"/>
        <v>282.80000659067491</v>
      </c>
      <c r="P9" s="345">
        <f t="shared" si="1"/>
        <v>225.01537853788977</v>
      </c>
      <c r="Q9" s="345">
        <f t="shared" si="1"/>
        <v>381.66349216580375</v>
      </c>
      <c r="R9" s="345">
        <f t="shared" si="1"/>
        <v>404.89779376400338</v>
      </c>
      <c r="S9" s="345">
        <f t="shared" si="1"/>
        <v>406.32123123148631</v>
      </c>
      <c r="T9" s="345">
        <f t="shared" si="1"/>
        <v>366.77130005545132</v>
      </c>
      <c r="U9" s="345">
        <f t="shared" si="1"/>
        <v>458.36920521124239</v>
      </c>
      <c r="V9" s="345">
        <f t="shared" si="1"/>
        <v>355.43597070304259</v>
      </c>
      <c r="W9" s="345">
        <f t="shared" si="1"/>
        <v>371.92436281334767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554.96517626827165</v>
      </c>
      <c r="C12" s="212">
        <v>507.96552020636278</v>
      </c>
      <c r="D12" s="212">
        <v>472.64849527085119</v>
      </c>
      <c r="E12" s="212">
        <v>505.46096302665518</v>
      </c>
      <c r="F12" s="212">
        <v>474.28108340498699</v>
      </c>
      <c r="G12" s="212">
        <v>515.82863284608766</v>
      </c>
      <c r="H12" s="212">
        <v>451.43645743766109</v>
      </c>
      <c r="I12" s="212">
        <v>411.50782459157352</v>
      </c>
      <c r="J12" s="212">
        <v>390.51719690455718</v>
      </c>
      <c r="K12" s="212">
        <v>410.0740326741186</v>
      </c>
      <c r="L12" s="212">
        <v>422.27214101461738</v>
      </c>
      <c r="M12" s="212">
        <v>390.95331040412719</v>
      </c>
      <c r="N12" s="212">
        <v>432.09767841788471</v>
      </c>
      <c r="O12" s="212">
        <v>436.5333619948409</v>
      </c>
      <c r="P12" s="212">
        <v>468.42493551160783</v>
      </c>
      <c r="Q12" s="212">
        <v>472.69561478933792</v>
      </c>
      <c r="R12" s="212">
        <v>476.32811693895098</v>
      </c>
      <c r="S12" s="212">
        <v>508.04815133276009</v>
      </c>
      <c r="T12" s="212">
        <v>486.71762682717099</v>
      </c>
      <c r="U12" s="212">
        <v>464.82674118658639</v>
      </c>
      <c r="V12" s="212">
        <v>483.10902837489249</v>
      </c>
      <c r="W12" s="212">
        <v>482.99974204643149</v>
      </c>
      <c r="DA12" s="109" t="s">
        <v>2120</v>
      </c>
    </row>
    <row r="13" spans="1:105" ht="12" customHeight="1" x14ac:dyDescent="0.25">
      <c r="A13" s="24" t="s">
        <v>30</v>
      </c>
      <c r="B13" s="215">
        <v>28.8371453138435</v>
      </c>
      <c r="C13" s="215">
        <v>19.08813413585554</v>
      </c>
      <c r="D13" s="215">
        <v>15.31169389509888</v>
      </c>
      <c r="E13" s="215">
        <v>24.938607050730869</v>
      </c>
      <c r="F13" s="215">
        <v>23.973602751504721</v>
      </c>
      <c r="G13" s="215">
        <v>44.490971625107477</v>
      </c>
      <c r="H13" s="215">
        <v>24.908512467755809</v>
      </c>
      <c r="I13" s="215">
        <v>16.232244196044711</v>
      </c>
      <c r="J13" s="215">
        <v>16.643250214961309</v>
      </c>
      <c r="K13" s="215">
        <v>16.13697334479793</v>
      </c>
      <c r="L13" s="215">
        <v>17.609458297506439</v>
      </c>
      <c r="M13" s="215">
        <v>17.830782459157351</v>
      </c>
      <c r="N13" s="215">
        <v>18.601547721410139</v>
      </c>
      <c r="O13" s="215">
        <v>20.966981943250211</v>
      </c>
      <c r="P13" s="215">
        <v>21.41865864144453</v>
      </c>
      <c r="Q13" s="215">
        <v>22.452880481513319</v>
      </c>
      <c r="R13" s="215">
        <v>21.10429922613929</v>
      </c>
      <c r="S13" s="215">
        <v>21.952794496990538</v>
      </c>
      <c r="T13" s="215">
        <v>18.923645743766119</v>
      </c>
      <c r="U13" s="215">
        <v>0</v>
      </c>
      <c r="V13" s="215">
        <v>0</v>
      </c>
      <c r="W13" s="215">
        <v>0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212.40816852966461</v>
      </c>
      <c r="C14" s="206">
        <f t="shared" si="2"/>
        <v>177.47987962166809</v>
      </c>
      <c r="D14" s="206">
        <f t="shared" si="2"/>
        <v>144.0914875322442</v>
      </c>
      <c r="E14" s="206">
        <f t="shared" si="2"/>
        <v>116.5669819432502</v>
      </c>
      <c r="F14" s="206">
        <f t="shared" si="2"/>
        <v>91.220894239036966</v>
      </c>
      <c r="G14" s="206">
        <f t="shared" si="2"/>
        <v>102.52897678417884</v>
      </c>
      <c r="H14" s="206">
        <f t="shared" si="2"/>
        <v>86.200687876182286</v>
      </c>
      <c r="I14" s="206">
        <f t="shared" si="2"/>
        <v>105.84110060189165</v>
      </c>
      <c r="J14" s="206">
        <f t="shared" si="2"/>
        <v>109.60438521066207</v>
      </c>
      <c r="K14" s="206">
        <f t="shared" si="2"/>
        <v>77.927944969905425</v>
      </c>
      <c r="L14" s="206">
        <f t="shared" si="2"/>
        <v>83.143336199484082</v>
      </c>
      <c r="M14" s="206">
        <f t="shared" si="2"/>
        <v>40.30386930352536</v>
      </c>
      <c r="N14" s="206">
        <f t="shared" si="2"/>
        <v>41.962510748065348</v>
      </c>
      <c r="O14" s="206">
        <f t="shared" si="2"/>
        <v>63.704901117798798</v>
      </c>
      <c r="P14" s="206">
        <f t="shared" si="2"/>
        <v>58.011865864144454</v>
      </c>
      <c r="Q14" s="206">
        <f t="shared" si="2"/>
        <v>60.356835769561478</v>
      </c>
      <c r="R14" s="206">
        <f t="shared" si="2"/>
        <v>59.949785038693037</v>
      </c>
      <c r="S14" s="206">
        <f t="shared" si="2"/>
        <v>66.895786758383508</v>
      </c>
      <c r="T14" s="206">
        <f t="shared" si="2"/>
        <v>67.219862424763548</v>
      </c>
      <c r="U14" s="206">
        <f t="shared" si="2"/>
        <v>66.83121238177128</v>
      </c>
      <c r="V14" s="206">
        <f t="shared" si="2"/>
        <v>67.437403267411852</v>
      </c>
      <c r="W14" s="206">
        <f t="shared" si="2"/>
        <v>67.463800515907124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10.204299226139289</v>
      </c>
      <c r="C16" s="206">
        <v>10.96225279449699</v>
      </c>
      <c r="D16" s="206">
        <v>7.6982803095442822</v>
      </c>
      <c r="E16" s="206">
        <v>5.0785038693035256</v>
      </c>
      <c r="F16" s="206">
        <v>2.7898538263112642</v>
      </c>
      <c r="G16" s="206">
        <v>11.160533104041271</v>
      </c>
      <c r="H16" s="206">
        <v>5.0503009458297514</v>
      </c>
      <c r="I16" s="206">
        <v>4.7564058469475494</v>
      </c>
      <c r="J16" s="206">
        <v>5.3127257093723124</v>
      </c>
      <c r="K16" s="206">
        <v>7.8785038693035254</v>
      </c>
      <c r="L16" s="206">
        <v>12.20799656061909</v>
      </c>
      <c r="M16" s="206">
        <v>15.799742046431639</v>
      </c>
      <c r="N16" s="206">
        <v>14.77824591573517</v>
      </c>
      <c r="O16" s="206">
        <v>21.22287188306105</v>
      </c>
      <c r="P16" s="206">
        <v>18.894840928632849</v>
      </c>
      <c r="Q16" s="206">
        <v>23.261478933791921</v>
      </c>
      <c r="R16" s="206">
        <v>29.93482373172829</v>
      </c>
      <c r="S16" s="206">
        <v>31.61410146173689</v>
      </c>
      <c r="T16" s="206">
        <v>31.58933791917455</v>
      </c>
      <c r="U16" s="206">
        <v>35.838865004299223</v>
      </c>
      <c r="V16" s="206">
        <v>33.73602751504729</v>
      </c>
      <c r="W16" s="206">
        <v>39.801203783319004</v>
      </c>
      <c r="DA16" s="71" t="s">
        <v>2123</v>
      </c>
    </row>
    <row r="17" spans="1:105" ht="12" customHeight="1" x14ac:dyDescent="0.25">
      <c r="A17" s="18" t="s">
        <v>69</v>
      </c>
      <c r="B17" s="206">
        <v>27.257351676698189</v>
      </c>
      <c r="C17" s="206">
        <v>25.58675838349097</v>
      </c>
      <c r="D17" s="206">
        <v>26.406018916595009</v>
      </c>
      <c r="E17" s="206">
        <v>25.95709372312983</v>
      </c>
      <c r="F17" s="206">
        <v>20.471711092003439</v>
      </c>
      <c r="G17" s="206">
        <v>15.38761822871883</v>
      </c>
      <c r="H17" s="206">
        <v>15.884178847807391</v>
      </c>
      <c r="I17" s="206">
        <v>15.22003439380911</v>
      </c>
      <c r="J17" s="206">
        <v>30.608770421324159</v>
      </c>
      <c r="K17" s="206">
        <v>13.4481513327601</v>
      </c>
      <c r="L17" s="206">
        <v>14.89011177987962</v>
      </c>
      <c r="M17" s="206">
        <v>9.2743766122098013</v>
      </c>
      <c r="N17" s="206">
        <v>13.005417024935509</v>
      </c>
      <c r="O17" s="206">
        <v>12.979535683576961</v>
      </c>
      <c r="P17" s="206">
        <v>15.79724849527085</v>
      </c>
      <c r="Q17" s="206">
        <v>13.55881341358555</v>
      </c>
      <c r="R17" s="206">
        <v>11.97102321582115</v>
      </c>
      <c r="S17" s="206">
        <v>9.9002579535683566</v>
      </c>
      <c r="T17" s="206">
        <v>11.14049871023216</v>
      </c>
      <c r="U17" s="206">
        <v>10.183662940670679</v>
      </c>
      <c r="V17" s="206">
        <v>12.767583834909709</v>
      </c>
      <c r="W17" s="206">
        <v>10.094668959587271</v>
      </c>
      <c r="DA17" s="71" t="s">
        <v>2124</v>
      </c>
    </row>
    <row r="18" spans="1:105" ht="12" customHeight="1" x14ac:dyDescent="0.25">
      <c r="A18" s="18" t="s">
        <v>70</v>
      </c>
      <c r="B18" s="206">
        <v>163.49423903697331</v>
      </c>
      <c r="C18" s="206">
        <v>130.00748065348239</v>
      </c>
      <c r="D18" s="206">
        <v>101.4452278589854</v>
      </c>
      <c r="E18" s="206">
        <v>78.792433361994838</v>
      </c>
      <c r="F18" s="206">
        <v>63.033877901977633</v>
      </c>
      <c r="G18" s="206">
        <v>63.033877901977633</v>
      </c>
      <c r="H18" s="206">
        <v>51.215047291487529</v>
      </c>
      <c r="I18" s="206">
        <v>75.11865864144454</v>
      </c>
      <c r="J18" s="206">
        <v>65.342562338779018</v>
      </c>
      <c r="K18" s="206">
        <v>55.045313843508168</v>
      </c>
      <c r="L18" s="206">
        <v>54.131384350816852</v>
      </c>
      <c r="M18" s="206">
        <v>13.74239036973345</v>
      </c>
      <c r="N18" s="206">
        <v>12.36741186586414</v>
      </c>
      <c r="O18" s="206">
        <v>28.654858125537402</v>
      </c>
      <c r="P18" s="206">
        <v>21.7152192605331</v>
      </c>
      <c r="Q18" s="206">
        <v>21.8560619088564</v>
      </c>
      <c r="R18" s="206">
        <v>16.743422184006882</v>
      </c>
      <c r="S18" s="206">
        <v>23.844453998280311</v>
      </c>
      <c r="T18" s="206">
        <v>22.968873602751501</v>
      </c>
      <c r="U18" s="206">
        <v>19.313929492691319</v>
      </c>
      <c r="V18" s="206">
        <v>19.71771281169389</v>
      </c>
      <c r="W18" s="206">
        <v>16.446861564918311</v>
      </c>
      <c r="DA18" s="71" t="s">
        <v>2125</v>
      </c>
    </row>
    <row r="19" spans="1:105" ht="12" customHeight="1" x14ac:dyDescent="0.25">
      <c r="A19" s="18" t="s">
        <v>34</v>
      </c>
      <c r="B19" s="206">
        <v>11.45227858985383</v>
      </c>
      <c r="C19" s="206">
        <v>10.92338779019776</v>
      </c>
      <c r="D19" s="206">
        <v>8.5419604471195179</v>
      </c>
      <c r="E19" s="206">
        <v>6.7389509888220109</v>
      </c>
      <c r="F19" s="206">
        <v>4.9254514187446254</v>
      </c>
      <c r="G19" s="206">
        <v>12.9469475494411</v>
      </c>
      <c r="H19" s="206">
        <v>14.05116079105761</v>
      </c>
      <c r="I19" s="206">
        <v>10.746001719690449</v>
      </c>
      <c r="J19" s="206">
        <v>8.3403267411865869</v>
      </c>
      <c r="K19" s="206">
        <v>1.55597592433362</v>
      </c>
      <c r="L19" s="206">
        <v>1.913843508168529</v>
      </c>
      <c r="M19" s="206">
        <v>1.4873602751504731</v>
      </c>
      <c r="N19" s="206">
        <v>1.8114359415305239</v>
      </c>
      <c r="O19" s="206">
        <v>0.84763542562338778</v>
      </c>
      <c r="P19" s="206">
        <v>1.604557179707653</v>
      </c>
      <c r="Q19" s="206">
        <v>1.680481513327601</v>
      </c>
      <c r="R19" s="206">
        <v>1.3005159071367149</v>
      </c>
      <c r="S19" s="206">
        <v>1.5369733447979359</v>
      </c>
      <c r="T19" s="206">
        <v>1.5211521926053311</v>
      </c>
      <c r="U19" s="206">
        <v>1.49475494411006</v>
      </c>
      <c r="V19" s="206">
        <v>1.216079105760963</v>
      </c>
      <c r="W19" s="206">
        <v>1.1210662080825451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157.9097162510748</v>
      </c>
      <c r="C20" s="206">
        <f t="shared" si="3"/>
        <v>153.53895098882199</v>
      </c>
      <c r="D20" s="206">
        <f t="shared" si="3"/>
        <v>150.95795356835771</v>
      </c>
      <c r="E20" s="206">
        <f t="shared" si="3"/>
        <v>158.33877901977641</v>
      </c>
      <c r="F20" s="206">
        <f t="shared" si="3"/>
        <v>164.6020636285468</v>
      </c>
      <c r="G20" s="206">
        <f t="shared" si="3"/>
        <v>180.3129836629407</v>
      </c>
      <c r="H20" s="206">
        <f t="shared" si="3"/>
        <v>150.1582975064488</v>
      </c>
      <c r="I20" s="206">
        <f t="shared" si="3"/>
        <v>111.74625967325881</v>
      </c>
      <c r="J20" s="206">
        <f t="shared" si="3"/>
        <v>107.7275150472915</v>
      </c>
      <c r="K20" s="206">
        <f t="shared" si="3"/>
        <v>155.59071367153911</v>
      </c>
      <c r="L20" s="206">
        <f t="shared" si="3"/>
        <v>152.14170249355121</v>
      </c>
      <c r="M20" s="206">
        <f t="shared" si="3"/>
        <v>171.39802235597591</v>
      </c>
      <c r="N20" s="206">
        <f t="shared" si="3"/>
        <v>214.57609630266549</v>
      </c>
      <c r="O20" s="206">
        <f t="shared" si="3"/>
        <v>196.3403267411866</v>
      </c>
      <c r="P20" s="206">
        <f t="shared" si="3"/>
        <v>210.95958727429061</v>
      </c>
      <c r="Q20" s="206">
        <f t="shared" si="3"/>
        <v>220.9970765262253</v>
      </c>
      <c r="R20" s="206">
        <f t="shared" si="3"/>
        <v>236.86646603611351</v>
      </c>
      <c r="S20" s="206">
        <f t="shared" si="3"/>
        <v>255.82123817712809</v>
      </c>
      <c r="T20" s="206">
        <f t="shared" si="3"/>
        <v>274.44531384350807</v>
      </c>
      <c r="U20" s="206">
        <f t="shared" si="3"/>
        <v>276.89260533104039</v>
      </c>
      <c r="V20" s="206">
        <f t="shared" si="3"/>
        <v>281.72760103181429</v>
      </c>
      <c r="W20" s="206">
        <f t="shared" si="3"/>
        <v>301.76259673258812</v>
      </c>
      <c r="DA20" s="71"/>
    </row>
    <row r="21" spans="1:105" ht="12" customHeight="1" x14ac:dyDescent="0.25">
      <c r="A21" s="18" t="s">
        <v>72</v>
      </c>
      <c r="B21" s="206">
        <v>157.9097162510748</v>
      </c>
      <c r="C21" s="206">
        <v>153.53895098882199</v>
      </c>
      <c r="D21" s="206">
        <v>150.95795356835771</v>
      </c>
      <c r="E21" s="206">
        <v>158.33877901977641</v>
      </c>
      <c r="F21" s="206">
        <v>164.6020636285468</v>
      </c>
      <c r="G21" s="206">
        <v>180.3129836629407</v>
      </c>
      <c r="H21" s="206">
        <v>150.1582975064488</v>
      </c>
      <c r="I21" s="206">
        <v>111.74625967325881</v>
      </c>
      <c r="J21" s="206">
        <v>107.7275150472915</v>
      </c>
      <c r="K21" s="206">
        <v>155.59071367153911</v>
      </c>
      <c r="L21" s="206">
        <v>152.14170249355121</v>
      </c>
      <c r="M21" s="206">
        <v>171.39802235597591</v>
      </c>
      <c r="N21" s="206">
        <v>214.57609630266549</v>
      </c>
      <c r="O21" s="206">
        <v>196.3403267411866</v>
      </c>
      <c r="P21" s="206">
        <v>210.95958727429061</v>
      </c>
      <c r="Q21" s="206">
        <v>220.9970765262253</v>
      </c>
      <c r="R21" s="206">
        <v>236.86646603611351</v>
      </c>
      <c r="S21" s="206">
        <v>255.82123817712809</v>
      </c>
      <c r="T21" s="206">
        <v>274.44531384350807</v>
      </c>
      <c r="U21" s="206">
        <v>276.89260533104039</v>
      </c>
      <c r="V21" s="206">
        <v>281.72760103181429</v>
      </c>
      <c r="W21" s="206">
        <v>301.76259673258812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4.2992261392949267</v>
      </c>
      <c r="C23" s="206">
        <f t="shared" si="4"/>
        <v>4.2992261392949267</v>
      </c>
      <c r="D23" s="206">
        <f t="shared" si="4"/>
        <v>4.2992261392949267</v>
      </c>
      <c r="E23" s="206">
        <f t="shared" si="4"/>
        <v>44.377558039552881</v>
      </c>
      <c r="F23" s="206">
        <f t="shared" si="4"/>
        <v>45.022441960447125</v>
      </c>
      <c r="G23" s="206">
        <f t="shared" si="4"/>
        <v>54.042906276870163</v>
      </c>
      <c r="H23" s="206">
        <f t="shared" si="4"/>
        <v>58.026053310404123</v>
      </c>
      <c r="I23" s="206">
        <f t="shared" si="4"/>
        <v>58.836457437661217</v>
      </c>
      <c r="J23" s="206">
        <f t="shared" si="4"/>
        <v>41.498366294067061</v>
      </c>
      <c r="K23" s="206">
        <f t="shared" si="4"/>
        <v>38.995872742906279</v>
      </c>
      <c r="L23" s="206">
        <f t="shared" si="4"/>
        <v>40.375838349097158</v>
      </c>
      <c r="M23" s="206">
        <f t="shared" si="4"/>
        <v>33.652020636285471</v>
      </c>
      <c r="N23" s="206">
        <f t="shared" si="4"/>
        <v>18.250042992261388</v>
      </c>
      <c r="O23" s="206">
        <f t="shared" si="4"/>
        <v>15.986844368013752</v>
      </c>
      <c r="P23" s="206">
        <f t="shared" si="4"/>
        <v>35.622184006878747</v>
      </c>
      <c r="Q23" s="206">
        <f t="shared" si="4"/>
        <v>30.812553740326745</v>
      </c>
      <c r="R23" s="206">
        <f t="shared" si="4"/>
        <v>23.329062768701633</v>
      </c>
      <c r="S23" s="206">
        <f t="shared" si="4"/>
        <v>24.81805674978504</v>
      </c>
      <c r="T23" s="206">
        <f t="shared" si="4"/>
        <v>27.988736027515042</v>
      </c>
      <c r="U23" s="206">
        <f t="shared" si="4"/>
        <v>27.186672398968181</v>
      </c>
      <c r="V23" s="206">
        <f t="shared" si="4"/>
        <v>38.892777300085982</v>
      </c>
      <c r="W23" s="206">
        <f t="shared" si="4"/>
        <v>10.502665520206362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39.958899398108343</v>
      </c>
      <c r="F24" s="206">
        <v>39.958899398108343</v>
      </c>
      <c r="G24" s="206">
        <v>50.089165950128979</v>
      </c>
      <c r="H24" s="206">
        <v>56.507480653482368</v>
      </c>
      <c r="I24" s="206">
        <v>57.391315563198617</v>
      </c>
      <c r="J24" s="206">
        <v>40.113155631986238</v>
      </c>
      <c r="K24" s="206">
        <v>34.871969045571802</v>
      </c>
      <c r="L24" s="206">
        <v>35.830266552020632</v>
      </c>
      <c r="M24" s="206">
        <v>28.420980223559759</v>
      </c>
      <c r="N24" s="206">
        <v>13.386500429922609</v>
      </c>
      <c r="O24" s="206">
        <v>13.26930352536543</v>
      </c>
      <c r="P24" s="206">
        <v>32.049269131556308</v>
      </c>
      <c r="Q24" s="206">
        <v>26.836801375752369</v>
      </c>
      <c r="R24" s="206">
        <v>19.25631986242476</v>
      </c>
      <c r="S24" s="206">
        <v>20.965864144453999</v>
      </c>
      <c r="T24" s="206">
        <v>23.83258813413585</v>
      </c>
      <c r="U24" s="206">
        <v>23.311177987962161</v>
      </c>
      <c r="V24" s="206">
        <v>32.96414445399828</v>
      </c>
      <c r="W24" s="206">
        <v>4.243680137575236</v>
      </c>
      <c r="DA24" s="71" t="s">
        <v>2129</v>
      </c>
    </row>
    <row r="25" spans="1:105" ht="12" customHeight="1" x14ac:dyDescent="0.25">
      <c r="A25" s="18" t="s">
        <v>74</v>
      </c>
      <c r="B25" s="206">
        <v>4.2992261392949267</v>
      </c>
      <c r="C25" s="206">
        <v>4.2992261392949267</v>
      </c>
      <c r="D25" s="206">
        <v>4.2992261392949267</v>
      </c>
      <c r="E25" s="206">
        <v>4.4186586414445399</v>
      </c>
      <c r="F25" s="206">
        <v>5.0635425623387791</v>
      </c>
      <c r="G25" s="206">
        <v>3.950214961306965</v>
      </c>
      <c r="H25" s="206">
        <v>1.5185726569217539</v>
      </c>
      <c r="I25" s="206">
        <v>1.445141874462597</v>
      </c>
      <c r="J25" s="206">
        <v>1.3852106620808251</v>
      </c>
      <c r="K25" s="206">
        <v>4.1239036973344794</v>
      </c>
      <c r="L25" s="206">
        <v>4.5455717970765264</v>
      </c>
      <c r="M25" s="206">
        <v>5.2310404127257097</v>
      </c>
      <c r="N25" s="206">
        <v>4.8635425623387789</v>
      </c>
      <c r="O25" s="206">
        <v>2.7175408426483232</v>
      </c>
      <c r="P25" s="206">
        <v>3.572914875322442</v>
      </c>
      <c r="Q25" s="206">
        <v>3.975752364574376</v>
      </c>
      <c r="R25" s="206">
        <v>4.0727429062768703</v>
      </c>
      <c r="S25" s="206">
        <v>3.85219260533104</v>
      </c>
      <c r="T25" s="206">
        <v>4.1561478933791918</v>
      </c>
      <c r="U25" s="206">
        <v>3.8754944110060192</v>
      </c>
      <c r="V25" s="206">
        <v>5.9286328460877042</v>
      </c>
      <c r="W25" s="206">
        <v>6.2589853826311259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3.5253654342218398E-3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2135</v>
      </c>
    </row>
    <row r="31" spans="1:105" ht="12" customHeight="1" x14ac:dyDescent="0.25">
      <c r="A31" s="21" t="s">
        <v>38</v>
      </c>
      <c r="B31" s="209">
        <v>151.51092003439379</v>
      </c>
      <c r="C31" s="209">
        <v>153.5593293207223</v>
      </c>
      <c r="D31" s="209">
        <v>157.98813413585549</v>
      </c>
      <c r="E31" s="209">
        <v>161.23903697334481</v>
      </c>
      <c r="F31" s="209">
        <v>149.46208082545141</v>
      </c>
      <c r="G31" s="209">
        <v>134.45279449699049</v>
      </c>
      <c r="H31" s="209">
        <v>132.14290627687009</v>
      </c>
      <c r="I31" s="209">
        <v>118.85176268271709</v>
      </c>
      <c r="J31" s="209">
        <v>115.04368013757519</v>
      </c>
      <c r="K31" s="209">
        <v>121.4225279449699</v>
      </c>
      <c r="L31" s="209">
        <v>129.0018056749785</v>
      </c>
      <c r="M31" s="209">
        <v>127.7686156491831</v>
      </c>
      <c r="N31" s="209">
        <v>138.70748065348229</v>
      </c>
      <c r="O31" s="209">
        <v>139.53430782459159</v>
      </c>
      <c r="P31" s="209">
        <v>142.4126397248495</v>
      </c>
      <c r="Q31" s="209">
        <v>138.07626827171109</v>
      </c>
      <c r="R31" s="209">
        <v>135.07850386930349</v>
      </c>
      <c r="S31" s="209">
        <v>138.5602751504729</v>
      </c>
      <c r="T31" s="209">
        <v>98.140068787618219</v>
      </c>
      <c r="U31" s="209">
        <v>93.916251074806539</v>
      </c>
      <c r="V31" s="209">
        <v>95.051246775580381</v>
      </c>
      <c r="W31" s="209">
        <v>103.27067927773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1160.9269153181419</v>
      </c>
      <c r="C33" s="205">
        <f>FBT_emi!C5</f>
        <v>998.75863511842817</v>
      </c>
      <c r="D33" s="205">
        <f>FBT_emi!D5</f>
        <v>871.93051308257213</v>
      </c>
      <c r="E33" s="205">
        <f>FBT_emi!E5</f>
        <v>840.24624960151255</v>
      </c>
      <c r="F33" s="205">
        <f>FBT_emi!F5</f>
        <v>771.54493859885542</v>
      </c>
      <c r="G33" s="205">
        <f>FBT_emi!G5</f>
        <v>920.29747031799468</v>
      </c>
      <c r="H33" s="205">
        <f>FBT_emi!H5</f>
        <v>722.3130575988273</v>
      </c>
      <c r="I33" s="205">
        <f>FBT_emi!I5</f>
        <v>662.44174523869901</v>
      </c>
      <c r="J33" s="205">
        <f>FBT_emi!J5</f>
        <v>664.94199383778573</v>
      </c>
      <c r="K33" s="205">
        <f>FBT_emi!K5</f>
        <v>675.10410011810768</v>
      </c>
      <c r="L33" s="205">
        <f>FBT_emi!L5</f>
        <v>686.82760379781621</v>
      </c>
      <c r="M33" s="205">
        <f>FBT_emi!M5</f>
        <v>592.8289304409609</v>
      </c>
      <c r="N33" s="205">
        <f>FBT_emi!N5</f>
        <v>702.76987908227068</v>
      </c>
      <c r="O33" s="205">
        <f>FBT_emi!O5</f>
        <v>736.06805352196602</v>
      </c>
      <c r="P33" s="205">
        <f>FBT_emi!P5</f>
        <v>754.61998967898921</v>
      </c>
      <c r="Q33" s="205">
        <f>FBT_emi!Q5</f>
        <v>787.60256327886373</v>
      </c>
      <c r="R33" s="205">
        <f>FBT_emi!R5</f>
        <v>814.53504635817853</v>
      </c>
      <c r="S33" s="205">
        <f>FBT_emi!S5</f>
        <v>884.13134975861385</v>
      </c>
      <c r="T33" s="205">
        <f>FBT_emi!T5</f>
        <v>916.79555591867211</v>
      </c>
      <c r="U33" s="205">
        <f>FBT_emi!U5</f>
        <v>843.72761987878118</v>
      </c>
      <c r="V33" s="205">
        <f>FBT_emi!V5</f>
        <v>858.01460543860617</v>
      </c>
      <c r="W33" s="205">
        <f>FBT_emi!W5</f>
        <v>901.91812607780889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106.79802047149154</v>
      </c>
      <c r="C35" s="286">
        <f t="shared" si="5"/>
        <v>84.002715390851037</v>
      </c>
      <c r="D35" s="286">
        <f t="shared" si="5"/>
        <v>73.790628067398586</v>
      </c>
      <c r="E35" s="286">
        <f t="shared" si="5"/>
        <v>70.774954586073193</v>
      </c>
      <c r="F35" s="286">
        <f t="shared" si="5"/>
        <v>68.552464456954013</v>
      </c>
      <c r="G35" s="286">
        <f t="shared" si="5"/>
        <v>77.451233238076782</v>
      </c>
      <c r="H35" s="286">
        <f t="shared" si="5"/>
        <v>65.906084129533198</v>
      </c>
      <c r="I35" s="286">
        <f t="shared" si="5"/>
        <v>57.958601892852073</v>
      </c>
      <c r="J35" s="286">
        <f t="shared" si="5"/>
        <v>55.547145744955884</v>
      </c>
      <c r="K35" s="286">
        <f t="shared" si="5"/>
        <v>58.704106033843516</v>
      </c>
      <c r="L35" s="286">
        <f t="shared" si="5"/>
        <v>54.223352858447903</v>
      </c>
      <c r="M35" s="286">
        <f t="shared" si="5"/>
        <v>51.167064832867787</v>
      </c>
      <c r="N35" s="286">
        <f t="shared" si="5"/>
        <v>57.526621796919422</v>
      </c>
      <c r="O35" s="286">
        <f t="shared" si="5"/>
        <v>52.158937527692125</v>
      </c>
      <c r="P35" s="286">
        <f t="shared" si="5"/>
        <v>50.726722689464168</v>
      </c>
      <c r="Q35" s="286">
        <f t="shared" si="5"/>
        <v>54.191433247657017</v>
      </c>
      <c r="R35" s="286">
        <f t="shared" si="5"/>
        <v>54.560110924773056</v>
      </c>
      <c r="S35" s="286">
        <f t="shared" si="5"/>
        <v>61.961990741335732</v>
      </c>
      <c r="T35" s="286">
        <f t="shared" si="5"/>
        <v>58.193727733380761</v>
      </c>
      <c r="U35" s="286">
        <f t="shared" si="5"/>
        <v>67.196056060154262</v>
      </c>
      <c r="V35" s="286">
        <f t="shared" si="5"/>
        <v>68.855603780701287</v>
      </c>
      <c r="W35" s="286">
        <f t="shared" si="5"/>
        <v>64.877487181936871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132.34820639613676</v>
      </c>
      <c r="D36" s="346">
        <f t="shared" si="6"/>
        <v>134.73373251597135</v>
      </c>
      <c r="E36" s="346">
        <f t="shared" si="6"/>
        <v>135.57751785122878</v>
      </c>
      <c r="F36" s="346">
        <f t="shared" si="6"/>
        <v>133.02735034434653</v>
      </c>
      <c r="G36" s="346">
        <f t="shared" si="6"/>
        <v>128.34525323083122</v>
      </c>
      <c r="H36" s="346">
        <f t="shared" si="6"/>
        <v>123.50731403339447</v>
      </c>
      <c r="I36" s="346">
        <f t="shared" si="6"/>
        <v>122.96907071933953</v>
      </c>
      <c r="J36" s="346">
        <f t="shared" si="6"/>
        <v>122.42142842531689</v>
      </c>
      <c r="K36" s="346">
        <f t="shared" si="6"/>
        <v>117.70082574774823</v>
      </c>
      <c r="L36" s="346">
        <f t="shared" si="6"/>
        <v>120.69507732794617</v>
      </c>
      <c r="M36" s="346">
        <f t="shared" si="6"/>
        <v>120.22046502565038</v>
      </c>
      <c r="N36" s="346">
        <f t="shared" si="6"/>
        <v>121.12449855869646</v>
      </c>
      <c r="O36" s="346">
        <f t="shared" si="6"/>
        <v>119.04107083791189</v>
      </c>
      <c r="P36" s="346">
        <f t="shared" si="6"/>
        <v>117.45295381773015</v>
      </c>
      <c r="Q36" s="346">
        <f t="shared" si="6"/>
        <v>115.43606639028955</v>
      </c>
      <c r="R36" s="346">
        <f t="shared" si="6"/>
        <v>116.98693683766251</v>
      </c>
      <c r="S36" s="346">
        <f t="shared" si="6"/>
        <v>117.23636786090441</v>
      </c>
      <c r="T36" s="346">
        <f t="shared" si="6"/>
        <v>118.42965025500139</v>
      </c>
      <c r="U36" s="346">
        <f t="shared" si="6"/>
        <v>115.6813854614053</v>
      </c>
      <c r="V36" s="346">
        <f t="shared" si="6"/>
        <v>117.22826197195216</v>
      </c>
      <c r="W36" s="346">
        <f t="shared" si="6"/>
        <v>125.73916970369689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62.875272931554008</v>
      </c>
      <c r="C37" s="346">
        <f>IF(FBT_ued!C$5=0,"",FBT_ued!C$5/C$5*1000)</f>
        <v>64.040467751012272</v>
      </c>
      <c r="D37" s="346">
        <f>IF(FBT_ued!D$5=0,"",FBT_ued!D$5/D$5*1000)</f>
        <v>66.068735487049167</v>
      </c>
      <c r="E37" s="346">
        <f>IF(FBT_ued!E$5=0,"",FBT_ued!E$5/E$5*1000)</f>
        <v>65.917718158433772</v>
      </c>
      <c r="F37" s="346">
        <f>IF(FBT_ued!F$5=0,"",FBT_ued!F$5/F$5*1000)</f>
        <v>64.838772795261036</v>
      </c>
      <c r="G37" s="346">
        <f>IF(FBT_ued!G$5=0,"",FBT_ued!G$5/G$5*1000)</f>
        <v>61.389469381195966</v>
      </c>
      <c r="H37" s="346">
        <f>IF(FBT_ued!H$5=0,"",FBT_ued!H$5/H$5*1000)</f>
        <v>59.537419854817443</v>
      </c>
      <c r="I37" s="346">
        <f>IF(FBT_ued!I$5=0,"",FBT_ued!I$5/I$5*1000)</f>
        <v>58.706856627405465</v>
      </c>
      <c r="J37" s="346">
        <f>IF(FBT_ued!J$5=0,"",FBT_ued!J$5/J$5*1000)</f>
        <v>58.822560414342838</v>
      </c>
      <c r="K37" s="346">
        <f>IF(FBT_ued!K$5=0,"",FBT_ued!K$5/K$5*1000)</f>
        <v>57.305536227169817</v>
      </c>
      <c r="L37" s="346">
        <f>IF(FBT_ued!L$5=0,"",FBT_ued!L$5/L$5*1000)</f>
        <v>58.86908132972156</v>
      </c>
      <c r="M37" s="346">
        <f>IF(FBT_ued!M$5=0,"",FBT_ued!M$5/M$5*1000)</f>
        <v>59.749575300304322</v>
      </c>
      <c r="N37" s="346">
        <f>IF(FBT_ued!N$5=0,"",FBT_ued!N$5/N$5*1000)</f>
        <v>60.574596889349358</v>
      </c>
      <c r="O37" s="346">
        <f>IF(FBT_ued!O$5=0,"",FBT_ued!O$5/O$5*1000)</f>
        <v>59.16286710890833</v>
      </c>
      <c r="P37" s="346">
        <f>IF(FBT_ued!P$5=0,"",FBT_ued!P$5/P$5*1000)</f>
        <v>58.032889662530607</v>
      </c>
      <c r="Q37" s="346">
        <f>IF(FBT_ued!Q$5=0,"",FBT_ued!Q$5/Q$5*1000)</f>
        <v>56.991762215832772</v>
      </c>
      <c r="R37" s="346">
        <f>IF(FBT_ued!R$5=0,"",FBT_ued!R$5/R$5*1000)</f>
        <v>57.921652542652851</v>
      </c>
      <c r="S37" s="346">
        <f>IF(FBT_ued!S$5=0,"",FBT_ued!S$5/S$5*1000)</f>
        <v>57.851355280244931</v>
      </c>
      <c r="T37" s="346">
        <f>IF(FBT_ued!T$5=0,"",FBT_ued!T$5/T$5*1000)</f>
        <v>57.615356265976132</v>
      </c>
      <c r="U37" s="346">
        <f>IF(FBT_ued!U$5=0,"",FBT_ued!U$5/U$5*1000)</f>
        <v>56.669589894810493</v>
      </c>
      <c r="V37" s="346">
        <f>IF(FBT_ued!V$5=0,"",FBT_ued!V$5/V$5*1000)</f>
        <v>57.219342725055405</v>
      </c>
      <c r="W37" s="346">
        <f>IF(FBT_ued!W$5=0,"",FBT_ued!W$5/W$5*1000)</f>
        <v>62.191392300989349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2.0918914644780284</v>
      </c>
      <c r="C38" s="347">
        <f t="shared" si="7"/>
        <v>1.9661937580186131</v>
      </c>
      <c r="D38" s="347">
        <f t="shared" si="7"/>
        <v>1.8447758150227738</v>
      </c>
      <c r="E38" s="347">
        <f t="shared" si="7"/>
        <v>1.6623365819789384</v>
      </c>
      <c r="F38" s="347">
        <f t="shared" si="7"/>
        <v>1.6267672601650778</v>
      </c>
      <c r="G38" s="347">
        <f t="shared" si="7"/>
        <v>1.7841147460935771</v>
      </c>
      <c r="H38" s="347">
        <f t="shared" si="7"/>
        <v>1.6000326196485175</v>
      </c>
      <c r="I38" s="347">
        <f t="shared" si="7"/>
        <v>1.6097913712726615</v>
      </c>
      <c r="J38" s="347">
        <f t="shared" si="7"/>
        <v>1.7027214143409368</v>
      </c>
      <c r="K38" s="347">
        <f t="shared" si="7"/>
        <v>1.6462980982134161</v>
      </c>
      <c r="L38" s="347">
        <f t="shared" si="7"/>
        <v>1.6265046568015031</v>
      </c>
      <c r="M38" s="347">
        <f t="shared" si="7"/>
        <v>1.5163675934299048</v>
      </c>
      <c r="N38" s="347">
        <f t="shared" si="7"/>
        <v>1.6264143830983906</v>
      </c>
      <c r="O38" s="347">
        <f t="shared" si="7"/>
        <v>1.6861667803769489</v>
      </c>
      <c r="P38" s="347">
        <f t="shared" si="7"/>
        <v>1.6109731409896075</v>
      </c>
      <c r="Q38" s="347">
        <f t="shared" si="7"/>
        <v>1.6661939282636831</v>
      </c>
      <c r="R38" s="347">
        <f t="shared" si="7"/>
        <v>1.7100293209493114</v>
      </c>
      <c r="S38" s="347">
        <f t="shared" si="7"/>
        <v>1.7402510912386486</v>
      </c>
      <c r="T38" s="347">
        <f t="shared" si="7"/>
        <v>1.883629244938396</v>
      </c>
      <c r="U38" s="347">
        <f t="shared" si="7"/>
        <v>1.8151443217852647</v>
      </c>
      <c r="V38" s="347">
        <f t="shared" si="7"/>
        <v>1.7760268491045195</v>
      </c>
      <c r="W38" s="347">
        <f t="shared" si="7"/>
        <v>1.8673263100647912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IE: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554.96517626827153</v>
      </c>
      <c r="C5" s="225">
        <v>507.96552020636273</v>
      </c>
      <c r="D5" s="225">
        <v>472.64849527085119</v>
      </c>
      <c r="E5" s="225">
        <v>505.46096302665501</v>
      </c>
      <c r="F5" s="225">
        <v>474.2810834049871</v>
      </c>
      <c r="G5" s="225">
        <v>515.82863284608743</v>
      </c>
      <c r="H5" s="225">
        <v>451.43645743766092</v>
      </c>
      <c r="I5" s="225">
        <v>411.50782459157358</v>
      </c>
      <c r="J5" s="225">
        <v>390.51719690455718</v>
      </c>
      <c r="K5" s="225">
        <v>410.0740326741186</v>
      </c>
      <c r="L5" s="225">
        <v>422.27214101461738</v>
      </c>
      <c r="M5" s="225">
        <v>390.95331040412731</v>
      </c>
      <c r="N5" s="225">
        <v>432.09767841788471</v>
      </c>
      <c r="O5" s="225">
        <v>436.53336199484102</v>
      </c>
      <c r="P5" s="225">
        <v>468.42493551160788</v>
      </c>
      <c r="Q5" s="225">
        <v>472.69561478933798</v>
      </c>
      <c r="R5" s="225">
        <v>476.32811693895098</v>
      </c>
      <c r="S5" s="225">
        <v>508.04815133276009</v>
      </c>
      <c r="T5" s="225">
        <v>486.71762682717099</v>
      </c>
      <c r="U5" s="225">
        <v>464.82674118658628</v>
      </c>
      <c r="V5" s="225">
        <v>483.10902837489272</v>
      </c>
      <c r="W5" s="225">
        <v>482.99974204643172</v>
      </c>
      <c r="DA5" s="89" t="s">
        <v>2120</v>
      </c>
    </row>
    <row r="6" spans="1:105" ht="12" customHeight="1" x14ac:dyDescent="0.25">
      <c r="A6" s="55" t="s">
        <v>92</v>
      </c>
      <c r="B6" s="261">
        <v>7.4909506914787576</v>
      </c>
      <c r="C6" s="261">
        <v>7.4329604942346803</v>
      </c>
      <c r="D6" s="261">
        <v>7.47910180509637</v>
      </c>
      <c r="E6" s="261">
        <v>7.6438881558864873</v>
      </c>
      <c r="F6" s="261">
        <v>7.1115444704738202</v>
      </c>
      <c r="G6" s="261">
        <v>6.6513188534424934</v>
      </c>
      <c r="H6" s="261">
        <v>6.3382656972145854</v>
      </c>
      <c r="I6" s="261">
        <v>5.6971892198424428</v>
      </c>
      <c r="J6" s="261">
        <v>5.531666731949378</v>
      </c>
      <c r="K6" s="261">
        <v>5.8717969179125271</v>
      </c>
      <c r="L6" s="261">
        <v>6.1892646257771826</v>
      </c>
      <c r="M6" s="261">
        <v>6.0547074409140302</v>
      </c>
      <c r="N6" s="261">
        <v>6.647892129783755</v>
      </c>
      <c r="O6" s="261">
        <v>6.6872244675707684</v>
      </c>
      <c r="P6" s="261">
        <v>6.8738082550867494</v>
      </c>
      <c r="Q6" s="261">
        <v>6.7372170913842124</v>
      </c>
      <c r="R6" s="261">
        <v>6.6510227029891551</v>
      </c>
      <c r="S6" s="261">
        <v>6.8776522102281374</v>
      </c>
      <c r="T6" s="261">
        <v>5.1303028919619544</v>
      </c>
      <c r="U6" s="261">
        <v>4.9100118785102351</v>
      </c>
      <c r="V6" s="261">
        <v>4.9807143044511273</v>
      </c>
      <c r="W6" s="261">
        <v>5.3749380221354066</v>
      </c>
      <c r="DA6" s="67" t="s">
        <v>2139</v>
      </c>
    </row>
    <row r="7" spans="1:105" ht="12" customHeight="1" x14ac:dyDescent="0.25">
      <c r="A7" s="202" t="s">
        <v>93</v>
      </c>
      <c r="B7" s="226">
        <v>8.7394424733918861</v>
      </c>
      <c r="C7" s="226">
        <v>8.6717872432737977</v>
      </c>
      <c r="D7" s="226">
        <v>8.7256187726124299</v>
      </c>
      <c r="E7" s="226">
        <v>8.9178695152009038</v>
      </c>
      <c r="F7" s="226">
        <v>8.2968018822194587</v>
      </c>
      <c r="G7" s="226">
        <v>7.7598719956829054</v>
      </c>
      <c r="H7" s="226">
        <v>7.3946433134170162</v>
      </c>
      <c r="I7" s="226">
        <v>6.646720756482849</v>
      </c>
      <c r="J7" s="226">
        <v>6.4536111872742774</v>
      </c>
      <c r="K7" s="226">
        <v>6.8504297375646148</v>
      </c>
      <c r="L7" s="226">
        <v>7.2208087300733803</v>
      </c>
      <c r="M7" s="226">
        <v>7.0638253477330357</v>
      </c>
      <c r="N7" s="226">
        <v>7.755874151414381</v>
      </c>
      <c r="O7" s="226">
        <v>7.8017618788325649</v>
      </c>
      <c r="P7" s="226">
        <v>8.019442964267876</v>
      </c>
      <c r="Q7" s="226">
        <v>7.8600866066149164</v>
      </c>
      <c r="R7" s="226">
        <v>7.7595264868206799</v>
      </c>
      <c r="S7" s="226">
        <v>8.0239275785994941</v>
      </c>
      <c r="T7" s="226">
        <v>5.9853533739556113</v>
      </c>
      <c r="U7" s="226">
        <v>5.7283471915952759</v>
      </c>
      <c r="V7" s="226">
        <v>5.8108333551929841</v>
      </c>
      <c r="W7" s="226">
        <v>6.270761025824644</v>
      </c>
      <c r="DA7" s="174" t="s">
        <v>2140</v>
      </c>
    </row>
    <row r="8" spans="1:105" ht="12" customHeight="1" x14ac:dyDescent="0.25">
      <c r="A8" s="202" t="s">
        <v>94</v>
      </c>
      <c r="B8" s="226">
        <v>19.97586851061002</v>
      </c>
      <c r="C8" s="226">
        <v>19.821227984625821</v>
      </c>
      <c r="D8" s="226">
        <v>19.94427148025699</v>
      </c>
      <c r="E8" s="226">
        <v>20.383701749030632</v>
      </c>
      <c r="F8" s="226">
        <v>18.964118587930191</v>
      </c>
      <c r="G8" s="226">
        <v>17.736850275846649</v>
      </c>
      <c r="H8" s="226">
        <v>16.902041859238889</v>
      </c>
      <c r="I8" s="226">
        <v>15.19250458624651</v>
      </c>
      <c r="J8" s="226">
        <v>14.751111285198339</v>
      </c>
      <c r="K8" s="226">
        <v>15.65812511443341</v>
      </c>
      <c r="L8" s="226">
        <v>16.504705668739149</v>
      </c>
      <c r="M8" s="226">
        <v>16.145886509104081</v>
      </c>
      <c r="N8" s="226">
        <v>17.727712346090009</v>
      </c>
      <c r="O8" s="226">
        <v>17.832598580188719</v>
      </c>
      <c r="P8" s="226">
        <v>18.330155346898</v>
      </c>
      <c r="Q8" s="226">
        <v>17.965912243691239</v>
      </c>
      <c r="R8" s="226">
        <v>17.736060541304411</v>
      </c>
      <c r="S8" s="226">
        <v>18.3404058939417</v>
      </c>
      <c r="T8" s="226">
        <v>13.68080771189855</v>
      </c>
      <c r="U8" s="226">
        <v>13.09336500936063</v>
      </c>
      <c r="V8" s="226">
        <v>13.281904811869669</v>
      </c>
      <c r="W8" s="226">
        <v>14.33316805902775</v>
      </c>
      <c r="DA8" s="174" t="s">
        <v>2141</v>
      </c>
    </row>
    <row r="9" spans="1:105" ht="12" customHeight="1" x14ac:dyDescent="0.25">
      <c r="A9" s="202" t="s">
        <v>95</v>
      </c>
      <c r="B9" s="226">
        <v>14.98190138295752</v>
      </c>
      <c r="C9" s="226">
        <v>14.865920988469361</v>
      </c>
      <c r="D9" s="226">
        <v>14.95820361019274</v>
      </c>
      <c r="E9" s="226">
        <v>15.287776311772969</v>
      </c>
      <c r="F9" s="226">
        <v>14.22308894094764</v>
      </c>
      <c r="G9" s="226">
        <v>13.30263770688499</v>
      </c>
      <c r="H9" s="226">
        <v>12.676531394429171</v>
      </c>
      <c r="I9" s="226">
        <v>11.394378439684891</v>
      </c>
      <c r="J9" s="226">
        <v>11.063333463898759</v>
      </c>
      <c r="K9" s="226">
        <v>11.743593835825051</v>
      </c>
      <c r="L9" s="226">
        <v>12.378529251554371</v>
      </c>
      <c r="M9" s="226">
        <v>12.10941488182806</v>
      </c>
      <c r="N9" s="226">
        <v>13.29578425956751</v>
      </c>
      <c r="O9" s="226">
        <v>13.37444893514154</v>
      </c>
      <c r="P9" s="226">
        <v>13.747616510173501</v>
      </c>
      <c r="Q9" s="226">
        <v>13.47443418276842</v>
      </c>
      <c r="R9" s="226">
        <v>13.30204540597831</v>
      </c>
      <c r="S9" s="226">
        <v>13.75530442045627</v>
      </c>
      <c r="T9" s="226">
        <v>10.260605783923911</v>
      </c>
      <c r="U9" s="226">
        <v>9.8200237570204703</v>
      </c>
      <c r="V9" s="226">
        <v>9.9614286089022546</v>
      </c>
      <c r="W9" s="226">
        <v>10.74987604427081</v>
      </c>
      <c r="DA9" s="174" t="s">
        <v>2142</v>
      </c>
    </row>
    <row r="10" spans="1:105" ht="12" customHeight="1" x14ac:dyDescent="0.25">
      <c r="A10" s="56" t="s">
        <v>96</v>
      </c>
      <c r="B10" s="262">
        <v>10.732185272104021</v>
      </c>
      <c r="C10" s="262">
        <v>9.9877483459486367</v>
      </c>
      <c r="D10" s="262">
        <v>9.4950378616300313</v>
      </c>
      <c r="E10" s="262">
        <v>9.9710763443834942</v>
      </c>
      <c r="F10" s="262">
        <v>9.3403674449384049</v>
      </c>
      <c r="G10" s="262">
        <v>9.9119868414765353</v>
      </c>
      <c r="H10" s="262">
        <v>8.7078837241571385</v>
      </c>
      <c r="I10" s="262">
        <v>7.8590548496452124</v>
      </c>
      <c r="J10" s="262">
        <v>7.5615501735744193</v>
      </c>
      <c r="K10" s="262">
        <v>8.0205036219252897</v>
      </c>
      <c r="L10" s="262">
        <v>8.2825637271170436</v>
      </c>
      <c r="M10" s="262">
        <v>7.7705246886566899</v>
      </c>
      <c r="N10" s="262">
        <v>8.6099760338351032</v>
      </c>
      <c r="O10" s="262">
        <v>8.6901295577854842</v>
      </c>
      <c r="P10" s="262">
        <v>9.2397760474132316</v>
      </c>
      <c r="Q10" s="262">
        <v>9.3157541704047695</v>
      </c>
      <c r="R10" s="262">
        <v>9.4101431640508792</v>
      </c>
      <c r="S10" s="262">
        <v>10.031673735331131</v>
      </c>
      <c r="T10" s="262">
        <v>9.9216156774397106</v>
      </c>
      <c r="U10" s="262">
        <v>9.513976949058824</v>
      </c>
      <c r="V10" s="262">
        <v>9.9016403515733433</v>
      </c>
      <c r="W10" s="262">
        <v>9.8918771774333187</v>
      </c>
      <c r="DA10" s="68" t="s">
        <v>2143</v>
      </c>
    </row>
    <row r="11" spans="1:105" ht="12" customHeight="1" x14ac:dyDescent="0.25">
      <c r="A11" s="37" t="s">
        <v>160</v>
      </c>
      <c r="B11" s="228">
        <v>1.0008387547091471</v>
      </c>
      <c r="C11" s="228">
        <v>0.80595640066120333</v>
      </c>
      <c r="D11" s="228">
        <v>0.70204596741657022</v>
      </c>
      <c r="E11" s="228">
        <v>0.74433793260187409</v>
      </c>
      <c r="F11" s="228">
        <v>0.57339368623099374</v>
      </c>
      <c r="G11" s="228">
        <v>0.54257300414315424</v>
      </c>
      <c r="H11" s="228">
        <v>0.50572611844209026</v>
      </c>
      <c r="I11" s="228">
        <v>0.54249671530619437</v>
      </c>
      <c r="J11" s="228">
        <v>0.99156504583865768</v>
      </c>
      <c r="K11" s="228">
        <v>0.39418606061014339</v>
      </c>
      <c r="L11" s="228">
        <v>0.43042964708180248</v>
      </c>
      <c r="M11" s="228">
        <v>0.22508167048653249</v>
      </c>
      <c r="N11" s="228">
        <v>0.30031030044110291</v>
      </c>
      <c r="O11" s="228">
        <v>0.32079067841347592</v>
      </c>
      <c r="P11" s="228">
        <v>0.40967621663253673</v>
      </c>
      <c r="Q11" s="228">
        <v>0.36138217011170282</v>
      </c>
      <c r="R11" s="228">
        <v>0.31816508584125502</v>
      </c>
      <c r="S11" s="228">
        <v>0.27299402881842749</v>
      </c>
      <c r="T11" s="228">
        <v>0.34667563902131882</v>
      </c>
      <c r="U11" s="228">
        <v>0.30375877549957397</v>
      </c>
      <c r="V11" s="228">
        <v>0.38719368884049621</v>
      </c>
      <c r="W11" s="228">
        <v>0.28160371810422741</v>
      </c>
      <c r="DA11" s="69" t="s">
        <v>2144</v>
      </c>
    </row>
    <row r="12" spans="1:105" ht="12" customHeight="1" x14ac:dyDescent="0.25">
      <c r="A12" s="37" t="s">
        <v>162</v>
      </c>
      <c r="B12" s="228">
        <v>5.601044914372844</v>
      </c>
      <c r="C12" s="228">
        <v>4.7005322213268261</v>
      </c>
      <c r="D12" s="228">
        <v>3.9214010108217048</v>
      </c>
      <c r="E12" s="228">
        <v>4.4269305923334397</v>
      </c>
      <c r="F12" s="228">
        <v>4.5304905985552608</v>
      </c>
      <c r="G12" s="228">
        <v>6.1762855111363679</v>
      </c>
      <c r="H12" s="228">
        <v>4.5859187111525541</v>
      </c>
      <c r="I12" s="228">
        <v>3.7873718299962711</v>
      </c>
      <c r="J12" s="228">
        <v>3.3213468958926229</v>
      </c>
      <c r="K12" s="228">
        <v>4.4763499296659992</v>
      </c>
      <c r="L12" s="228">
        <v>4.3233290213942253</v>
      </c>
      <c r="M12" s="228">
        <v>4.1290972823226424</v>
      </c>
      <c r="N12" s="228">
        <v>4.8993788935716189</v>
      </c>
      <c r="O12" s="228">
        <v>4.7384738581410746</v>
      </c>
      <c r="P12" s="228">
        <v>5.3567333778230317</v>
      </c>
      <c r="Q12" s="228">
        <v>5.7785939694422597</v>
      </c>
      <c r="R12" s="228">
        <v>6.1824320814665192</v>
      </c>
      <c r="S12" s="228">
        <v>6.912774072947566</v>
      </c>
      <c r="T12" s="228">
        <v>8.3817000888617876</v>
      </c>
      <c r="U12" s="228">
        <v>8.1109354728114376</v>
      </c>
      <c r="V12" s="228">
        <v>8.4439327891024512</v>
      </c>
      <c r="W12" s="228">
        <v>8.3378207472472443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4.1303016030220272</v>
      </c>
      <c r="C15" s="228">
        <v>4.4812597239606076</v>
      </c>
      <c r="D15" s="228">
        <v>4.8715908833917556</v>
      </c>
      <c r="E15" s="228">
        <v>4.7998078194481808</v>
      </c>
      <c r="F15" s="228">
        <v>4.23648316015215</v>
      </c>
      <c r="G15" s="228">
        <v>3.1931283261970131</v>
      </c>
      <c r="H15" s="228">
        <v>3.6162388945624948</v>
      </c>
      <c r="I15" s="228">
        <v>3.5291863043427458</v>
      </c>
      <c r="J15" s="228">
        <v>3.2486382318431382</v>
      </c>
      <c r="K15" s="228">
        <v>3.1499676316491469</v>
      </c>
      <c r="L15" s="228">
        <v>3.5288050586410149</v>
      </c>
      <c r="M15" s="228">
        <v>3.416345735847516</v>
      </c>
      <c r="N15" s="228">
        <v>3.410286839822382</v>
      </c>
      <c r="O15" s="228">
        <v>3.630865021230933</v>
      </c>
      <c r="P15" s="228">
        <v>3.4733664529576629</v>
      </c>
      <c r="Q15" s="228">
        <v>3.175778030850807</v>
      </c>
      <c r="R15" s="228">
        <v>2.909545996743105</v>
      </c>
      <c r="S15" s="228">
        <v>2.84590563356514</v>
      </c>
      <c r="T15" s="228">
        <v>1.1932399495566051</v>
      </c>
      <c r="U15" s="228">
        <v>1.0992827007478121</v>
      </c>
      <c r="V15" s="228">
        <v>1.070513873630397</v>
      </c>
      <c r="W15" s="228">
        <v>1.272452712081847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34.037973955031241</v>
      </c>
      <c r="C16" s="263">
        <f t="shared" si="0"/>
        <v>31.023828980934162</v>
      </c>
      <c r="D16" s="263">
        <f t="shared" si="0"/>
        <v>28.995525416188848</v>
      </c>
      <c r="E16" s="263">
        <f t="shared" si="0"/>
        <v>30.65266818773587</v>
      </c>
      <c r="F16" s="263">
        <f t="shared" si="0"/>
        <v>28.729455611136945</v>
      </c>
      <c r="G16" s="263">
        <f t="shared" si="0"/>
        <v>31.157664304177729</v>
      </c>
      <c r="H16" s="263">
        <f t="shared" si="0"/>
        <v>26.995165571239927</v>
      </c>
      <c r="I16" s="263">
        <f t="shared" si="0"/>
        <v>24.564365462053331</v>
      </c>
      <c r="J16" s="263">
        <f t="shared" si="0"/>
        <v>23.494706381729653</v>
      </c>
      <c r="K16" s="263">
        <f t="shared" si="0"/>
        <v>24.807381341944691</v>
      </c>
      <c r="L16" s="263">
        <f t="shared" si="0"/>
        <v>25.559640669890904</v>
      </c>
      <c r="M16" s="263">
        <f t="shared" si="0"/>
        <v>23.802127957610058</v>
      </c>
      <c r="N16" s="263">
        <f t="shared" si="0"/>
        <v>26.388566372077687</v>
      </c>
      <c r="O16" s="263">
        <f t="shared" si="0"/>
        <v>26.660452391377152</v>
      </c>
      <c r="P16" s="263">
        <f t="shared" si="0"/>
        <v>28.415239626274857</v>
      </c>
      <c r="Q16" s="263">
        <f t="shared" si="0"/>
        <v>28.712781062177381</v>
      </c>
      <c r="R16" s="263">
        <f t="shared" si="0"/>
        <v>29.0252710545243</v>
      </c>
      <c r="S16" s="263">
        <f t="shared" si="0"/>
        <v>31.011652256316985</v>
      </c>
      <c r="T16" s="263">
        <f t="shared" si="0"/>
        <v>30.775179785921011</v>
      </c>
      <c r="U16" s="263">
        <f t="shared" si="0"/>
        <v>29.36742065288292</v>
      </c>
      <c r="V16" s="263">
        <f t="shared" si="0"/>
        <v>30.54073001377521</v>
      </c>
      <c r="W16" s="263">
        <f t="shared" si="0"/>
        <v>30.491837089031907</v>
      </c>
      <c r="DA16" s="70"/>
    </row>
    <row r="17" spans="1:105" ht="12" customHeight="1" x14ac:dyDescent="0.25">
      <c r="A17" s="60" t="s">
        <v>2150</v>
      </c>
      <c r="B17" s="331">
        <v>25.953925775609381</v>
      </c>
      <c r="C17" s="331">
        <v>21.454155876566588</v>
      </c>
      <c r="D17" s="331">
        <v>17.668421211523579</v>
      </c>
      <c r="E17" s="331">
        <v>19.103767634991659</v>
      </c>
      <c r="F17" s="331">
        <v>18.15870649316258</v>
      </c>
      <c r="G17" s="331">
        <v>23.76243099083889</v>
      </c>
      <c r="H17" s="331">
        <v>18.06895596854881</v>
      </c>
      <c r="I17" s="331">
        <v>16.652484037704632</v>
      </c>
      <c r="J17" s="331">
        <v>15.90925142640419</v>
      </c>
      <c r="K17" s="331">
        <v>16.971794766618061</v>
      </c>
      <c r="L17" s="331">
        <v>16.86085496105316</v>
      </c>
      <c r="M17" s="331">
        <v>14.41585502752654</v>
      </c>
      <c r="N17" s="331">
        <v>16.75796927168528</v>
      </c>
      <c r="O17" s="331">
        <v>17.078824050778572</v>
      </c>
      <c r="P17" s="331">
        <v>18.97867832246369</v>
      </c>
      <c r="Q17" s="331">
        <v>20.160764739151698</v>
      </c>
      <c r="R17" s="331">
        <v>21.131201897488069</v>
      </c>
      <c r="S17" s="331">
        <v>23.371232617065761</v>
      </c>
      <c r="T17" s="331">
        <v>27.414640406392781</v>
      </c>
      <c r="U17" s="331">
        <v>26.133203467893662</v>
      </c>
      <c r="V17" s="331">
        <v>27.35417770231081</v>
      </c>
      <c r="W17" s="331">
        <v>26.737297092561139</v>
      </c>
      <c r="DA17" s="72" t="s">
        <v>2151</v>
      </c>
    </row>
    <row r="18" spans="1:105" ht="12" customHeight="1" x14ac:dyDescent="0.25">
      <c r="A18" s="59" t="s">
        <v>30</v>
      </c>
      <c r="B18" s="232">
        <v>1.9919395233062811</v>
      </c>
      <c r="C18" s="232">
        <v>1.243356777975565</v>
      </c>
      <c r="D18" s="232">
        <v>0.92101754466804164</v>
      </c>
      <c r="E18" s="232">
        <v>1.6776905424732069</v>
      </c>
      <c r="F18" s="232">
        <v>1.6309612712487851</v>
      </c>
      <c r="G18" s="232">
        <v>3.4942271821380531</v>
      </c>
      <c r="H18" s="232">
        <v>1.9070478178525849</v>
      </c>
      <c r="I18" s="232">
        <v>1.267535062659112</v>
      </c>
      <c r="J18" s="232">
        <v>1.225151532830842</v>
      </c>
      <c r="K18" s="232">
        <v>1.1394551807132001</v>
      </c>
      <c r="L18" s="232">
        <v>1.2186208216842629</v>
      </c>
      <c r="M18" s="232">
        <v>1.1556238739846769</v>
      </c>
      <c r="N18" s="232">
        <v>1.1730933307064719</v>
      </c>
      <c r="O18" s="232">
        <v>1.3238680841143471</v>
      </c>
      <c r="P18" s="232">
        <v>1.4589846096350361</v>
      </c>
      <c r="Q18" s="232">
        <v>1.5513024988311039</v>
      </c>
      <c r="R18" s="232">
        <v>1.458011119040864</v>
      </c>
      <c r="S18" s="232">
        <v>1.5508811933360509</v>
      </c>
      <c r="T18" s="232">
        <v>1.5026714033333981</v>
      </c>
      <c r="U18" s="232">
        <v>0</v>
      </c>
      <c r="V18" s="232">
        <v>0</v>
      </c>
      <c r="W18" s="232">
        <v>0</v>
      </c>
      <c r="DA18" s="71" t="s">
        <v>2152</v>
      </c>
    </row>
    <row r="19" spans="1:105" ht="12" customHeight="1" x14ac:dyDescent="0.25">
      <c r="A19" s="59" t="s">
        <v>33</v>
      </c>
      <c r="B19" s="232">
        <v>0.70486682072627771</v>
      </c>
      <c r="C19" s="232">
        <v>0.71405571738499896</v>
      </c>
      <c r="D19" s="232">
        <v>0.46306119214754698</v>
      </c>
      <c r="E19" s="232">
        <v>0.34164530096296691</v>
      </c>
      <c r="F19" s="232">
        <v>0.18979807041615021</v>
      </c>
      <c r="G19" s="232">
        <v>0.87652475805417773</v>
      </c>
      <c r="H19" s="232">
        <v>0.38666160457036791</v>
      </c>
      <c r="I19" s="232">
        <v>0.37141575190890042</v>
      </c>
      <c r="J19" s="232">
        <v>0.39108310950563019</v>
      </c>
      <c r="K19" s="232">
        <v>0.55631262804563486</v>
      </c>
      <c r="L19" s="232">
        <v>0.84482546529707381</v>
      </c>
      <c r="M19" s="232">
        <v>1.0239909074926139</v>
      </c>
      <c r="N19" s="232">
        <v>0.93197953110833165</v>
      </c>
      <c r="O19" s="232">
        <v>1.340025131670282</v>
      </c>
      <c r="P19" s="232">
        <v>1.287068559141026</v>
      </c>
      <c r="Q19" s="232">
        <v>1.6071697538411489</v>
      </c>
      <c r="R19" s="232">
        <v>2.0680765269538131</v>
      </c>
      <c r="S19" s="232">
        <v>2.2334156778057062</v>
      </c>
      <c r="T19" s="232">
        <v>2.5084170029454351</v>
      </c>
      <c r="U19" s="232">
        <v>2.8481037966936649</v>
      </c>
      <c r="V19" s="232">
        <v>2.747914240238496</v>
      </c>
      <c r="W19" s="232">
        <v>2.984148726343399</v>
      </c>
      <c r="DA19" s="71" t="s">
        <v>2153</v>
      </c>
    </row>
    <row r="20" spans="1:105" ht="12" customHeight="1" x14ac:dyDescent="0.25">
      <c r="A20" s="59" t="s">
        <v>160</v>
      </c>
      <c r="B20" s="232">
        <v>1.813681113865522</v>
      </c>
      <c r="C20" s="232">
        <v>1.61416395598069</v>
      </c>
      <c r="D20" s="232">
        <v>1.5461261318346129</v>
      </c>
      <c r="E20" s="232">
        <v>1.696133302610191</v>
      </c>
      <c r="F20" s="232">
        <v>1.3537133065990361</v>
      </c>
      <c r="G20" s="232">
        <v>1.166175452599687</v>
      </c>
      <c r="H20" s="232">
        <v>1.1774065094192441</v>
      </c>
      <c r="I20" s="232">
        <v>1.146131946778925</v>
      </c>
      <c r="J20" s="232">
        <v>2.1801970225338358</v>
      </c>
      <c r="K20" s="232">
        <v>0.92175949233980992</v>
      </c>
      <c r="L20" s="232">
        <v>1.0006480281372041</v>
      </c>
      <c r="M20" s="232">
        <v>0.58649031815276897</v>
      </c>
      <c r="N20" s="232">
        <v>0.8012384876589268</v>
      </c>
      <c r="O20" s="232">
        <v>0.79928091427924408</v>
      </c>
      <c r="P20" s="232">
        <v>1.048162329397214</v>
      </c>
      <c r="Q20" s="232">
        <v>0.91182991344961506</v>
      </c>
      <c r="R20" s="232">
        <v>0.80504908218289106</v>
      </c>
      <c r="S20" s="232">
        <v>0.68012947354944453</v>
      </c>
      <c r="T20" s="232">
        <v>0.85710594466669177</v>
      </c>
      <c r="U20" s="232">
        <v>0.78515300527562093</v>
      </c>
      <c r="V20" s="232">
        <v>1.0084249061901871</v>
      </c>
      <c r="W20" s="232">
        <v>0.73574775027705164</v>
      </c>
      <c r="DA20" s="71" t="s">
        <v>2154</v>
      </c>
    </row>
    <row r="21" spans="1:105" ht="12" customHeight="1" x14ac:dyDescent="0.25">
      <c r="A21" s="59" t="s">
        <v>70</v>
      </c>
      <c r="B21" s="232">
        <v>11.293442295562141</v>
      </c>
      <c r="C21" s="232">
        <v>8.468385705357969</v>
      </c>
      <c r="D21" s="232">
        <v>6.1020573766093662</v>
      </c>
      <c r="E21" s="232">
        <v>5.3005895638423439</v>
      </c>
      <c r="F21" s="232">
        <v>4.2882921978965989</v>
      </c>
      <c r="G21" s="232">
        <v>4.950547976712782</v>
      </c>
      <c r="H21" s="232">
        <v>3.921131151644722</v>
      </c>
      <c r="I21" s="232">
        <v>5.8658268405765446</v>
      </c>
      <c r="J21" s="232">
        <v>4.8100304552584117</v>
      </c>
      <c r="K21" s="232">
        <v>3.886829747611189</v>
      </c>
      <c r="L21" s="232">
        <v>3.7460341460838702</v>
      </c>
      <c r="M21" s="232">
        <v>0.89065269195323871</v>
      </c>
      <c r="N21" s="232">
        <v>0.779942002419865</v>
      </c>
      <c r="O21" s="232">
        <v>1.8092852957998531</v>
      </c>
      <c r="P21" s="232">
        <v>1.4791855655546959</v>
      </c>
      <c r="Q21" s="232">
        <v>1.510067426837834</v>
      </c>
      <c r="R21" s="232">
        <v>1.156735670466672</v>
      </c>
      <c r="S21" s="232">
        <v>1.6845197214581971</v>
      </c>
      <c r="T21" s="232">
        <v>1.823891125260785</v>
      </c>
      <c r="U21" s="232">
        <v>1.534872153752892</v>
      </c>
      <c r="V21" s="232">
        <v>1.606074805221795</v>
      </c>
      <c r="W21" s="232">
        <v>1.233125542093954</v>
      </c>
      <c r="DA21" s="71" t="s">
        <v>2155</v>
      </c>
    </row>
    <row r="22" spans="1:105" ht="12" customHeight="1" x14ac:dyDescent="0.25">
      <c r="A22" s="59" t="s">
        <v>162</v>
      </c>
      <c r="B22" s="232">
        <v>10.149996022149161</v>
      </c>
      <c r="C22" s="232">
        <v>9.4141937198673649</v>
      </c>
      <c r="D22" s="232">
        <v>8.6361589662640128</v>
      </c>
      <c r="E22" s="232">
        <v>10.08770892510295</v>
      </c>
      <c r="F22" s="232">
        <v>10.695941647002011</v>
      </c>
      <c r="G22" s="232">
        <v>13.27495562133419</v>
      </c>
      <c r="H22" s="232">
        <v>10.67670888506189</v>
      </c>
      <c r="I22" s="232">
        <v>8.0015744357811478</v>
      </c>
      <c r="J22" s="232">
        <v>7.3027893062754732</v>
      </c>
      <c r="K22" s="232">
        <v>10.467437717908229</v>
      </c>
      <c r="L22" s="232">
        <v>10.05072649985075</v>
      </c>
      <c r="M22" s="232">
        <v>10.759097235943241</v>
      </c>
      <c r="N22" s="232">
        <v>13.071715919791689</v>
      </c>
      <c r="O22" s="232">
        <v>11.806364624914851</v>
      </c>
      <c r="P22" s="232">
        <v>13.70527725873572</v>
      </c>
      <c r="Q22" s="232">
        <v>14.580395146192</v>
      </c>
      <c r="R22" s="232">
        <v>15.643329498843819</v>
      </c>
      <c r="S22" s="232">
        <v>17.222286550916358</v>
      </c>
      <c r="T22" s="232">
        <v>20.72255493018648</v>
      </c>
      <c r="U22" s="232">
        <v>20.96507451217148</v>
      </c>
      <c r="V22" s="232">
        <v>21.991763750660329</v>
      </c>
      <c r="W22" s="232">
        <v>21.784275073846739</v>
      </c>
      <c r="DA22" s="71" t="s">
        <v>2156</v>
      </c>
    </row>
    <row r="23" spans="1:105" ht="12" customHeight="1" x14ac:dyDescent="0.25">
      <c r="A23" s="60" t="s">
        <v>2157</v>
      </c>
      <c r="B23" s="331">
        <v>7.4847721241035634</v>
      </c>
      <c r="C23" s="331">
        <v>8.9750362648287982</v>
      </c>
      <c r="D23" s="331">
        <v>10.728776060257561</v>
      </c>
      <c r="E23" s="331">
        <v>10.937389500273291</v>
      </c>
      <c r="F23" s="331">
        <v>10.00182556033646</v>
      </c>
      <c r="G23" s="331">
        <v>6.8631278050634386</v>
      </c>
      <c r="H23" s="331">
        <v>8.4191483469139499</v>
      </c>
      <c r="I23" s="331">
        <v>7.4561062867613046</v>
      </c>
      <c r="J23" s="331">
        <v>7.1429216167695149</v>
      </c>
      <c r="K23" s="331">
        <v>7.3658428218936276</v>
      </c>
      <c r="L23" s="331">
        <v>8.2036445387755652</v>
      </c>
      <c r="M23" s="331">
        <v>8.9018963348103934</v>
      </c>
      <c r="N23" s="331">
        <v>9.0987657300097045</v>
      </c>
      <c r="O23" s="331">
        <v>9.0466503831929188</v>
      </c>
      <c r="P23" s="331">
        <v>8.8866566434042262</v>
      </c>
      <c r="Q23" s="331">
        <v>8.0130389557149471</v>
      </c>
      <c r="R23" s="331">
        <v>7.3619873407970999</v>
      </c>
      <c r="S23" s="331">
        <v>7.0902074624329714</v>
      </c>
      <c r="T23" s="331">
        <v>2.9501151481712728</v>
      </c>
      <c r="U23" s="331">
        <v>2.8414162347084391</v>
      </c>
      <c r="V23" s="331">
        <v>2.7880951671083101</v>
      </c>
      <c r="W23" s="331">
        <v>3.3245449546999351</v>
      </c>
      <c r="DA23" s="72" t="s">
        <v>2158</v>
      </c>
    </row>
    <row r="24" spans="1:105" ht="12" customHeight="1" x14ac:dyDescent="0.25">
      <c r="A24" s="60" t="s">
        <v>2159</v>
      </c>
      <c r="B24" s="331">
        <v>0.59927605531830042</v>
      </c>
      <c r="C24" s="331">
        <v>0.59463683953877466</v>
      </c>
      <c r="D24" s="331">
        <v>0.59832814440770954</v>
      </c>
      <c r="E24" s="331">
        <v>0.61151105247091886</v>
      </c>
      <c r="F24" s="331">
        <v>0.56892355763790581</v>
      </c>
      <c r="G24" s="331">
        <v>0.53210550827539904</v>
      </c>
      <c r="H24" s="331">
        <v>0.50706125577716676</v>
      </c>
      <c r="I24" s="331">
        <v>0.45577513758739518</v>
      </c>
      <c r="J24" s="331">
        <v>0.44253333855595017</v>
      </c>
      <c r="K24" s="331">
        <v>0.46974375343300212</v>
      </c>
      <c r="L24" s="331">
        <v>0.49514117006217462</v>
      </c>
      <c r="M24" s="331">
        <v>0.48437659527312232</v>
      </c>
      <c r="N24" s="331">
        <v>0.53183137038270045</v>
      </c>
      <c r="O24" s="331">
        <v>0.53497795740566134</v>
      </c>
      <c r="P24" s="331">
        <v>0.54990466040693975</v>
      </c>
      <c r="Q24" s="331">
        <v>0.53897736731073698</v>
      </c>
      <c r="R24" s="331">
        <v>0.53208181623913209</v>
      </c>
      <c r="S24" s="331">
        <v>0.55021217681825108</v>
      </c>
      <c r="T24" s="331">
        <v>0.41042423135695622</v>
      </c>
      <c r="U24" s="331">
        <v>0.39280095028081879</v>
      </c>
      <c r="V24" s="331">
        <v>0.3984571443560902</v>
      </c>
      <c r="W24" s="331">
        <v>0.42999504177083259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28.364978295859377</v>
      </c>
      <c r="C25" s="263">
        <f t="shared" si="1"/>
        <v>25.853190817445135</v>
      </c>
      <c r="D25" s="263">
        <f t="shared" si="1"/>
        <v>24.162937846824043</v>
      </c>
      <c r="E25" s="263">
        <f t="shared" si="1"/>
        <v>25.543890156446555</v>
      </c>
      <c r="F25" s="263">
        <f t="shared" si="1"/>
        <v>23.94121300928078</v>
      </c>
      <c r="G25" s="263">
        <f t="shared" si="1"/>
        <v>25.964720253481445</v>
      </c>
      <c r="H25" s="263">
        <f t="shared" si="1"/>
        <v>22.495971309366606</v>
      </c>
      <c r="I25" s="263">
        <f t="shared" si="1"/>
        <v>20.470304551711113</v>
      </c>
      <c r="J25" s="263">
        <f t="shared" si="1"/>
        <v>19.57892198477472</v>
      </c>
      <c r="K25" s="263">
        <f t="shared" si="1"/>
        <v>20.672817784953917</v>
      </c>
      <c r="L25" s="263">
        <f t="shared" si="1"/>
        <v>21.299700558242417</v>
      </c>
      <c r="M25" s="263">
        <f t="shared" si="1"/>
        <v>19.835106631341709</v>
      </c>
      <c r="N25" s="263">
        <f t="shared" si="1"/>
        <v>21.99047197673141</v>
      </c>
      <c r="O25" s="263">
        <f t="shared" si="1"/>
        <v>22.217043659480957</v>
      </c>
      <c r="P25" s="263">
        <f t="shared" si="1"/>
        <v>23.679366355229043</v>
      </c>
      <c r="Q25" s="263">
        <f t="shared" si="1"/>
        <v>23.92731755181449</v>
      </c>
      <c r="R25" s="263">
        <f t="shared" si="1"/>
        <v>24.187725878770241</v>
      </c>
      <c r="S25" s="263">
        <f t="shared" si="1"/>
        <v>25.843043546930815</v>
      </c>
      <c r="T25" s="263">
        <f t="shared" si="1"/>
        <v>25.645983154934193</v>
      </c>
      <c r="U25" s="263">
        <f t="shared" si="1"/>
        <v>24.4728505440691</v>
      </c>
      <c r="V25" s="263">
        <f t="shared" si="1"/>
        <v>25.450608344812679</v>
      </c>
      <c r="W25" s="263">
        <f t="shared" si="1"/>
        <v>25.409864240859925</v>
      </c>
      <c r="DA25" s="70"/>
    </row>
    <row r="26" spans="1:105" ht="12" customHeight="1" x14ac:dyDescent="0.25">
      <c r="A26" s="60" t="s">
        <v>2162</v>
      </c>
      <c r="B26" s="331">
        <v>21.628271479674488</v>
      </c>
      <c r="C26" s="331">
        <v>17.87846323047216</v>
      </c>
      <c r="D26" s="331">
        <v>14.72368434293632</v>
      </c>
      <c r="E26" s="331">
        <v>15.91980636249305</v>
      </c>
      <c r="F26" s="331">
        <v>15.13225541096881</v>
      </c>
      <c r="G26" s="331">
        <v>19.802025825699079</v>
      </c>
      <c r="H26" s="331">
        <v>15.05746330712401</v>
      </c>
      <c r="I26" s="331">
        <v>13.87707003142053</v>
      </c>
      <c r="J26" s="331">
        <v>13.2577095220035</v>
      </c>
      <c r="K26" s="331">
        <v>14.143162305515061</v>
      </c>
      <c r="L26" s="331">
        <v>14.050712467544299</v>
      </c>
      <c r="M26" s="331">
        <v>12.01321252293878</v>
      </c>
      <c r="N26" s="331">
        <v>13.964974393071071</v>
      </c>
      <c r="O26" s="331">
        <v>14.23235337564881</v>
      </c>
      <c r="P26" s="331">
        <v>15.815565268719739</v>
      </c>
      <c r="Q26" s="331">
        <v>16.800637282626418</v>
      </c>
      <c r="R26" s="331">
        <v>17.609334914573381</v>
      </c>
      <c r="S26" s="331">
        <v>19.476027180888131</v>
      </c>
      <c r="T26" s="331">
        <v>22.845533671994001</v>
      </c>
      <c r="U26" s="331">
        <v>21.777669556578051</v>
      </c>
      <c r="V26" s="331">
        <v>22.795148085259012</v>
      </c>
      <c r="W26" s="331">
        <v>22.281080910467619</v>
      </c>
      <c r="DA26" s="72" t="s">
        <v>2163</v>
      </c>
    </row>
    <row r="27" spans="1:105" ht="12" customHeight="1" x14ac:dyDescent="0.25">
      <c r="A27" s="59" t="s">
        <v>30</v>
      </c>
      <c r="B27" s="232">
        <v>1.6599496027552341</v>
      </c>
      <c r="C27" s="232">
        <v>1.0361306483129711</v>
      </c>
      <c r="D27" s="232">
        <v>0.76751462055670128</v>
      </c>
      <c r="E27" s="232">
        <v>1.3980754520610059</v>
      </c>
      <c r="F27" s="232">
        <v>1.3591343927073209</v>
      </c>
      <c r="G27" s="232">
        <v>2.9118559851150452</v>
      </c>
      <c r="H27" s="232">
        <v>1.589206514877155</v>
      </c>
      <c r="I27" s="232">
        <v>1.0562792188825929</v>
      </c>
      <c r="J27" s="232">
        <v>1.0209596106923691</v>
      </c>
      <c r="K27" s="232">
        <v>0.94954598392766687</v>
      </c>
      <c r="L27" s="232">
        <v>1.0155173514035529</v>
      </c>
      <c r="M27" s="232">
        <v>0.96301989498723062</v>
      </c>
      <c r="N27" s="232">
        <v>0.97757777558872683</v>
      </c>
      <c r="O27" s="232">
        <v>1.103223403428623</v>
      </c>
      <c r="P27" s="232">
        <v>1.2158205080291971</v>
      </c>
      <c r="Q27" s="232">
        <v>1.292752082359254</v>
      </c>
      <c r="R27" s="232">
        <v>1.215009265867387</v>
      </c>
      <c r="S27" s="232">
        <v>1.292400994446709</v>
      </c>
      <c r="T27" s="232">
        <v>1.2522261694444989</v>
      </c>
      <c r="U27" s="232">
        <v>0</v>
      </c>
      <c r="V27" s="232">
        <v>0</v>
      </c>
      <c r="W27" s="232">
        <v>0</v>
      </c>
      <c r="DA27" s="71" t="s">
        <v>2164</v>
      </c>
    </row>
    <row r="28" spans="1:105" ht="12" customHeight="1" x14ac:dyDescent="0.25">
      <c r="A28" s="59" t="s">
        <v>33</v>
      </c>
      <c r="B28" s="232">
        <v>0.58738901727189818</v>
      </c>
      <c r="C28" s="232">
        <v>0.59504643115416578</v>
      </c>
      <c r="D28" s="232">
        <v>0.38588432678962242</v>
      </c>
      <c r="E28" s="232">
        <v>0.28470441746913899</v>
      </c>
      <c r="F28" s="232">
        <v>0.1581650586801252</v>
      </c>
      <c r="G28" s="232">
        <v>0.73043729837848159</v>
      </c>
      <c r="H28" s="232">
        <v>0.32221800380864002</v>
      </c>
      <c r="I28" s="232">
        <v>0.30951312659075031</v>
      </c>
      <c r="J28" s="232">
        <v>0.32590259125469201</v>
      </c>
      <c r="K28" s="232">
        <v>0.46359385670469572</v>
      </c>
      <c r="L28" s="232">
        <v>0.70402122108089504</v>
      </c>
      <c r="M28" s="232">
        <v>0.85332575624384543</v>
      </c>
      <c r="N28" s="232">
        <v>0.77664960925694337</v>
      </c>
      <c r="O28" s="232">
        <v>1.116687609725235</v>
      </c>
      <c r="P28" s="232">
        <v>1.0725571326175209</v>
      </c>
      <c r="Q28" s="232">
        <v>1.339308128200958</v>
      </c>
      <c r="R28" s="232">
        <v>1.7233971057948441</v>
      </c>
      <c r="S28" s="232">
        <v>1.8611797315047549</v>
      </c>
      <c r="T28" s="232">
        <v>2.0903475024545299</v>
      </c>
      <c r="U28" s="232">
        <v>2.3734198305780541</v>
      </c>
      <c r="V28" s="232">
        <v>2.28992853353208</v>
      </c>
      <c r="W28" s="232">
        <v>2.486790605286167</v>
      </c>
      <c r="DA28" s="71" t="s">
        <v>2165</v>
      </c>
    </row>
    <row r="29" spans="1:105" ht="12" customHeight="1" x14ac:dyDescent="0.25">
      <c r="A29" s="59" t="s">
        <v>160</v>
      </c>
      <c r="B29" s="232">
        <v>1.511400928221269</v>
      </c>
      <c r="C29" s="232">
        <v>1.345136629983908</v>
      </c>
      <c r="D29" s="232">
        <v>1.2884384431955109</v>
      </c>
      <c r="E29" s="232">
        <v>1.413444418841826</v>
      </c>
      <c r="F29" s="232">
        <v>1.1280944221658631</v>
      </c>
      <c r="G29" s="232">
        <v>0.97181287716640596</v>
      </c>
      <c r="H29" s="232">
        <v>0.98117209118270332</v>
      </c>
      <c r="I29" s="232">
        <v>0.95510995564910461</v>
      </c>
      <c r="J29" s="232">
        <v>1.8168308521115311</v>
      </c>
      <c r="K29" s="232">
        <v>0.7681329102831751</v>
      </c>
      <c r="L29" s="232">
        <v>0.83387335678100361</v>
      </c>
      <c r="M29" s="232">
        <v>0.48874193179397413</v>
      </c>
      <c r="N29" s="232">
        <v>0.66769873971577243</v>
      </c>
      <c r="O29" s="232">
        <v>0.66606742856603673</v>
      </c>
      <c r="P29" s="232">
        <v>0.8734686078310111</v>
      </c>
      <c r="Q29" s="232">
        <v>0.75985826120801259</v>
      </c>
      <c r="R29" s="232">
        <v>0.67087423515240929</v>
      </c>
      <c r="S29" s="232">
        <v>0.56677456129120363</v>
      </c>
      <c r="T29" s="232">
        <v>0.71425495388891003</v>
      </c>
      <c r="U29" s="232">
        <v>0.65429417106301746</v>
      </c>
      <c r="V29" s="232">
        <v>0.84035408849182225</v>
      </c>
      <c r="W29" s="232">
        <v>0.61312312523087664</v>
      </c>
      <c r="DA29" s="71" t="s">
        <v>2166</v>
      </c>
    </row>
    <row r="30" spans="1:105" ht="12" customHeight="1" x14ac:dyDescent="0.25">
      <c r="A30" s="59" t="s">
        <v>70</v>
      </c>
      <c r="B30" s="232">
        <v>9.4112019129684512</v>
      </c>
      <c r="C30" s="232">
        <v>7.0569880877983069</v>
      </c>
      <c r="D30" s="232">
        <v>5.0850478138411388</v>
      </c>
      <c r="E30" s="232">
        <v>4.4171579698686196</v>
      </c>
      <c r="F30" s="232">
        <v>3.5735768315804992</v>
      </c>
      <c r="G30" s="232">
        <v>4.125456647260652</v>
      </c>
      <c r="H30" s="232">
        <v>3.2676092930372689</v>
      </c>
      <c r="I30" s="232">
        <v>4.888189033813787</v>
      </c>
      <c r="J30" s="232">
        <v>4.0083587127153439</v>
      </c>
      <c r="K30" s="232">
        <v>3.2390247896759909</v>
      </c>
      <c r="L30" s="232">
        <v>3.1216951217365598</v>
      </c>
      <c r="M30" s="232">
        <v>0.74221057662769907</v>
      </c>
      <c r="N30" s="232">
        <v>0.64995166868322107</v>
      </c>
      <c r="O30" s="232">
        <v>1.507737746499878</v>
      </c>
      <c r="P30" s="232">
        <v>1.2326546379622469</v>
      </c>
      <c r="Q30" s="232">
        <v>1.258389522364862</v>
      </c>
      <c r="R30" s="232">
        <v>0.96394639205555988</v>
      </c>
      <c r="S30" s="232">
        <v>1.4037664345484979</v>
      </c>
      <c r="T30" s="232">
        <v>1.5199092710506541</v>
      </c>
      <c r="U30" s="232">
        <v>1.2790601281274101</v>
      </c>
      <c r="V30" s="232">
        <v>1.3383956710181619</v>
      </c>
      <c r="W30" s="232">
        <v>1.027604618411629</v>
      </c>
      <c r="DA30" s="71" t="s">
        <v>2167</v>
      </c>
    </row>
    <row r="31" spans="1:105" ht="12" customHeight="1" x14ac:dyDescent="0.25">
      <c r="A31" s="59" t="s">
        <v>162</v>
      </c>
      <c r="B31" s="232">
        <v>8.4583300184576373</v>
      </c>
      <c r="C31" s="232">
        <v>7.8451614332228043</v>
      </c>
      <c r="D31" s="232">
        <v>7.1967991385533434</v>
      </c>
      <c r="E31" s="232">
        <v>8.4064241042524603</v>
      </c>
      <c r="F31" s="232">
        <v>8.9132847058350055</v>
      </c>
      <c r="G31" s="232">
        <v>11.062463017778491</v>
      </c>
      <c r="H31" s="232">
        <v>8.8972574042182426</v>
      </c>
      <c r="I31" s="232">
        <v>6.6679786964842904</v>
      </c>
      <c r="J31" s="232">
        <v>6.0856577552295628</v>
      </c>
      <c r="K31" s="232">
        <v>8.7228647649235267</v>
      </c>
      <c r="L31" s="232">
        <v>8.3756054165422942</v>
      </c>
      <c r="M31" s="232">
        <v>8.9659143632860339</v>
      </c>
      <c r="N31" s="232">
        <v>10.893096599826411</v>
      </c>
      <c r="O31" s="232">
        <v>9.8386371874290397</v>
      </c>
      <c r="P31" s="232">
        <v>11.421064382279759</v>
      </c>
      <c r="Q31" s="232">
        <v>12.15032928849334</v>
      </c>
      <c r="R31" s="232">
        <v>13.036107915703189</v>
      </c>
      <c r="S31" s="232">
        <v>14.351905459096971</v>
      </c>
      <c r="T31" s="232">
        <v>17.2687957751554</v>
      </c>
      <c r="U31" s="232">
        <v>17.47089542680957</v>
      </c>
      <c r="V31" s="232">
        <v>18.326469792216951</v>
      </c>
      <c r="W31" s="232">
        <v>18.153562561538951</v>
      </c>
      <c r="DA31" s="71" t="s">
        <v>2168</v>
      </c>
    </row>
    <row r="32" spans="1:105" ht="12" customHeight="1" x14ac:dyDescent="0.25">
      <c r="A32" s="60" t="s">
        <v>2169</v>
      </c>
      <c r="B32" s="331">
        <v>6.2373101034196381</v>
      </c>
      <c r="C32" s="331">
        <v>7.4791968873573307</v>
      </c>
      <c r="D32" s="331">
        <v>8.9406467168813002</v>
      </c>
      <c r="E32" s="331">
        <v>9.1144912502277382</v>
      </c>
      <c r="F32" s="331">
        <v>8.3348546336137179</v>
      </c>
      <c r="G32" s="331">
        <v>5.7192731708861997</v>
      </c>
      <c r="H32" s="331">
        <v>7.0159569557616246</v>
      </c>
      <c r="I32" s="331">
        <v>6.2134219056344202</v>
      </c>
      <c r="J32" s="331">
        <v>5.9524346806412636</v>
      </c>
      <c r="K32" s="331">
        <v>6.1382023515780224</v>
      </c>
      <c r="L32" s="331">
        <v>6.8363704489796389</v>
      </c>
      <c r="M32" s="331">
        <v>7.4182469456753273</v>
      </c>
      <c r="N32" s="331">
        <v>7.5823047750080912</v>
      </c>
      <c r="O32" s="331">
        <v>7.538875319327432</v>
      </c>
      <c r="P32" s="331">
        <v>7.4055472028368543</v>
      </c>
      <c r="Q32" s="331">
        <v>6.6775324630957904</v>
      </c>
      <c r="R32" s="331">
        <v>6.1349894506642499</v>
      </c>
      <c r="S32" s="331">
        <v>5.9085062186941428</v>
      </c>
      <c r="T32" s="331">
        <v>2.4584292901427292</v>
      </c>
      <c r="U32" s="331">
        <v>2.367846862257033</v>
      </c>
      <c r="V32" s="331">
        <v>2.323412639256925</v>
      </c>
      <c r="W32" s="331">
        <v>2.7704541289166129</v>
      </c>
      <c r="DA32" s="72" t="s">
        <v>2170</v>
      </c>
    </row>
    <row r="33" spans="1:105" ht="12" customHeight="1" x14ac:dyDescent="0.25">
      <c r="A33" s="60" t="s">
        <v>2171</v>
      </c>
      <c r="B33" s="331">
        <v>0.49939671276525049</v>
      </c>
      <c r="C33" s="331">
        <v>0.49553069961564539</v>
      </c>
      <c r="D33" s="331">
        <v>0.49860678700642458</v>
      </c>
      <c r="E33" s="331">
        <v>0.50959254372576579</v>
      </c>
      <c r="F33" s="331">
        <v>0.4741029646982548</v>
      </c>
      <c r="G33" s="331">
        <v>0.44342125689616613</v>
      </c>
      <c r="H33" s="331">
        <v>0.4225510464809723</v>
      </c>
      <c r="I33" s="331">
        <v>0.37981261465616278</v>
      </c>
      <c r="J33" s="331">
        <v>0.3687777821299586</v>
      </c>
      <c r="K33" s="331">
        <v>0.39145312786083508</v>
      </c>
      <c r="L33" s="331">
        <v>0.41261764171847881</v>
      </c>
      <c r="M33" s="331">
        <v>0.40364716272760198</v>
      </c>
      <c r="N33" s="331">
        <v>0.44319280865225041</v>
      </c>
      <c r="O33" s="331">
        <v>0.44581496450471791</v>
      </c>
      <c r="P33" s="331">
        <v>0.45825388367244979</v>
      </c>
      <c r="Q33" s="331">
        <v>0.44914780609228078</v>
      </c>
      <c r="R33" s="331">
        <v>0.4434015135326102</v>
      </c>
      <c r="S33" s="331">
        <v>0.45851014734854267</v>
      </c>
      <c r="T33" s="331">
        <v>0.34202019279746371</v>
      </c>
      <c r="U33" s="331">
        <v>0.32733412523401573</v>
      </c>
      <c r="V33" s="331">
        <v>0.3320476202967419</v>
      </c>
      <c r="W33" s="331">
        <v>0.35832920147569391</v>
      </c>
      <c r="DA33" s="72" t="s">
        <v>2172</v>
      </c>
    </row>
    <row r="34" spans="1:105" ht="12" customHeight="1" x14ac:dyDescent="0.25">
      <c r="A34" s="57" t="s">
        <v>2173</v>
      </c>
      <c r="B34" s="263">
        <v>289.98240120836732</v>
      </c>
      <c r="C34" s="263">
        <v>256.98668511659679</v>
      </c>
      <c r="D34" s="263">
        <v>230.44082282043749</v>
      </c>
      <c r="E34" s="263">
        <v>252.74672623699831</v>
      </c>
      <c r="F34" s="263">
        <v>238.10504467640271</v>
      </c>
      <c r="G34" s="263">
        <v>275.45153988465961</v>
      </c>
      <c r="H34" s="263">
        <v>234.04664323209141</v>
      </c>
      <c r="I34" s="263">
        <v>214.76237576786369</v>
      </c>
      <c r="J34" s="263">
        <v>201.36507245818069</v>
      </c>
      <c r="K34" s="263">
        <v>210.00659230598589</v>
      </c>
      <c r="L34" s="263">
        <v>214.1197331722079</v>
      </c>
      <c r="M34" s="263">
        <v>193.07606836542121</v>
      </c>
      <c r="N34" s="263">
        <v>213.69417428068209</v>
      </c>
      <c r="O34" s="263">
        <v>216.32430823497</v>
      </c>
      <c r="P34" s="263">
        <v>237.12960544984949</v>
      </c>
      <c r="Q34" s="263">
        <v>242.10567537451109</v>
      </c>
      <c r="R34" s="263">
        <v>245.73720818546499</v>
      </c>
      <c r="S34" s="263">
        <v>265.21056462391277</v>
      </c>
      <c r="T34" s="263">
        <v>273.66359164654853</v>
      </c>
      <c r="U34" s="263">
        <v>261.20031458154091</v>
      </c>
      <c r="V34" s="263">
        <v>273.33814812995439</v>
      </c>
      <c r="W34" s="263">
        <v>267.19191952585788</v>
      </c>
      <c r="DA34" s="70" t="s">
        <v>2174</v>
      </c>
    </row>
    <row r="35" spans="1:105" ht="12" customHeight="1" x14ac:dyDescent="0.25">
      <c r="A35" s="64" t="s">
        <v>30</v>
      </c>
      <c r="B35" s="231">
        <v>21.446443917863029</v>
      </c>
      <c r="C35" s="231">
        <v>14.31045175157249</v>
      </c>
      <c r="D35" s="231">
        <v>11.60233723393071</v>
      </c>
      <c r="E35" s="231">
        <v>18.41954118163299</v>
      </c>
      <c r="F35" s="231">
        <v>17.673358532275032</v>
      </c>
      <c r="G35" s="231">
        <v>31.96847327448069</v>
      </c>
      <c r="H35" s="231">
        <v>17.843968528129469</v>
      </c>
      <c r="I35" s="231">
        <v>11.570841333968961</v>
      </c>
      <c r="J35" s="231">
        <v>12.070647391736831</v>
      </c>
      <c r="K35" s="231">
        <v>11.847186522419539</v>
      </c>
      <c r="L35" s="231">
        <v>12.963333060745541</v>
      </c>
      <c r="M35" s="231">
        <v>13.269705002037989</v>
      </c>
      <c r="N35" s="231">
        <v>13.97930136593677</v>
      </c>
      <c r="O35" s="231">
        <v>15.76068816739085</v>
      </c>
      <c r="P35" s="231">
        <v>15.8468070681449</v>
      </c>
      <c r="Q35" s="231">
        <v>16.608453754094569</v>
      </c>
      <c r="R35" s="231">
        <v>15.649181963447759</v>
      </c>
      <c r="S35" s="231">
        <v>16.22383751134582</v>
      </c>
      <c r="T35" s="231">
        <v>13.72045595454024</v>
      </c>
      <c r="U35" s="231">
        <v>0</v>
      </c>
      <c r="V35" s="231">
        <v>0</v>
      </c>
      <c r="W35" s="231">
        <v>0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7.5890289656872021</v>
      </c>
      <c r="C37" s="231">
        <v>8.2184454796717468</v>
      </c>
      <c r="D37" s="231">
        <v>5.833322223170299</v>
      </c>
      <c r="E37" s="231">
        <v>3.7509597457239421</v>
      </c>
      <c r="F37" s="231">
        <v>2.0566824033965272</v>
      </c>
      <c r="G37" s="231">
        <v>8.0192720283086985</v>
      </c>
      <c r="H37" s="231">
        <v>3.6179362879106498</v>
      </c>
      <c r="I37" s="231">
        <v>3.3905119163006909</v>
      </c>
      <c r="J37" s="231">
        <v>3.853095873617328</v>
      </c>
      <c r="K37" s="231">
        <v>5.7841147074418551</v>
      </c>
      <c r="L37" s="231">
        <v>8.9870070246369149</v>
      </c>
      <c r="M37" s="231">
        <v>11.758200546985529</v>
      </c>
      <c r="N37" s="231">
        <v>11.106041089161851</v>
      </c>
      <c r="O37" s="231">
        <v>15.95303828995246</v>
      </c>
      <c r="P37" s="231">
        <v>13.979535497146269</v>
      </c>
      <c r="Q37" s="231">
        <v>17.20657612023636</v>
      </c>
      <c r="R37" s="231">
        <v>22.197159858372942</v>
      </c>
      <c r="S37" s="231">
        <v>23.363861273002509</v>
      </c>
      <c r="T37" s="231">
        <v>22.903626786392419</v>
      </c>
      <c r="U37" s="231">
        <v>25.97705016867025</v>
      </c>
      <c r="V37" s="231">
        <v>24.296620643097899</v>
      </c>
      <c r="W37" s="231">
        <v>29.269877720696751</v>
      </c>
      <c r="DA37" s="73" t="s">
        <v>2177</v>
      </c>
    </row>
    <row r="38" spans="1:105" ht="12" customHeight="1" x14ac:dyDescent="0.25">
      <c r="A38" s="64" t="s">
        <v>160</v>
      </c>
      <c r="B38" s="231">
        <v>19.52720443482232</v>
      </c>
      <c r="C38" s="231">
        <v>18.578267976147231</v>
      </c>
      <c r="D38" s="231">
        <v>19.477019619863551</v>
      </c>
      <c r="E38" s="231">
        <v>18.622026187804249</v>
      </c>
      <c r="F38" s="231">
        <v>14.669055016320421</v>
      </c>
      <c r="G38" s="231">
        <v>10.669268724243921</v>
      </c>
      <c r="H38" s="231">
        <v>11.016821131705781</v>
      </c>
      <c r="I38" s="231">
        <v>10.46259886188132</v>
      </c>
      <c r="J38" s="231">
        <v>21.48010984626012</v>
      </c>
      <c r="K38" s="231">
        <v>9.5837526735587169</v>
      </c>
      <c r="L38" s="231">
        <v>10.644602024272441</v>
      </c>
      <c r="M38" s="231">
        <v>6.7345039191721021</v>
      </c>
      <c r="N38" s="231">
        <v>9.5480504336565559</v>
      </c>
      <c r="O38" s="231">
        <v>9.5154626048180759</v>
      </c>
      <c r="P38" s="231">
        <v>11.384647994477451</v>
      </c>
      <c r="Q38" s="231">
        <v>9.7621740186320487</v>
      </c>
      <c r="R38" s="231">
        <v>8.6407842931090642</v>
      </c>
      <c r="S38" s="231">
        <v>7.1148648348799801</v>
      </c>
      <c r="T38" s="231">
        <v>7.8259853325795863</v>
      </c>
      <c r="U38" s="231">
        <v>7.1612414659200576</v>
      </c>
      <c r="V38" s="231">
        <v>8.9163326256601234</v>
      </c>
      <c r="W38" s="231">
        <v>7.2165460433585888</v>
      </c>
      <c r="DA38" s="73" t="s">
        <v>2178</v>
      </c>
    </row>
    <row r="39" spans="1:105" ht="12" customHeight="1" x14ac:dyDescent="0.25">
      <c r="A39" s="64" t="s">
        <v>70</v>
      </c>
      <c r="B39" s="231">
        <v>121.5921336955943</v>
      </c>
      <c r="C39" s="231">
        <v>97.467136703551219</v>
      </c>
      <c r="D39" s="231">
        <v>76.869466726319445</v>
      </c>
      <c r="E39" s="231">
        <v>58.195731147293714</v>
      </c>
      <c r="F39" s="231">
        <v>46.468623651961387</v>
      </c>
      <c r="G39" s="231">
        <v>45.292264194092724</v>
      </c>
      <c r="H39" s="231">
        <v>36.689452781212353</v>
      </c>
      <c r="I39" s="231">
        <v>53.546882973367573</v>
      </c>
      <c r="J39" s="231">
        <v>47.390204405805598</v>
      </c>
      <c r="K39" s="231">
        <v>40.412293331288858</v>
      </c>
      <c r="L39" s="231">
        <v>39.849219239085492</v>
      </c>
      <c r="M39" s="231">
        <v>10.2271151951359</v>
      </c>
      <c r="N39" s="231">
        <v>9.2942684221155165</v>
      </c>
      <c r="O39" s="231">
        <v>21.539594235345291</v>
      </c>
      <c r="P39" s="231">
        <v>16.06622038404754</v>
      </c>
      <c r="Q39" s="231">
        <v>16.1669855125601</v>
      </c>
      <c r="R39" s="231">
        <v>12.41552053639472</v>
      </c>
      <c r="S39" s="231">
        <v>17.621836129696032</v>
      </c>
      <c r="T39" s="231">
        <v>16.653419899057749</v>
      </c>
      <c r="U39" s="231">
        <v>13.99929700133127</v>
      </c>
      <c r="V39" s="231">
        <v>14.20065797378178</v>
      </c>
      <c r="W39" s="231">
        <v>12.09505193649805</v>
      </c>
      <c r="DA39" s="73" t="s">
        <v>2179</v>
      </c>
    </row>
    <row r="40" spans="1:105" ht="12" customHeight="1" x14ac:dyDescent="0.25">
      <c r="A40" s="64" t="s">
        <v>34</v>
      </c>
      <c r="B40" s="231">
        <v>10.5465011308927</v>
      </c>
      <c r="C40" s="231">
        <v>10.05944107791489</v>
      </c>
      <c r="D40" s="231">
        <v>7.8663643055166066</v>
      </c>
      <c r="E40" s="231">
        <v>6.2059575015831099</v>
      </c>
      <c r="F40" s="231">
        <v>4.5358902641411136</v>
      </c>
      <c r="G40" s="231">
        <v>11.92295453698291</v>
      </c>
      <c r="H40" s="231">
        <v>12.93983393876851</v>
      </c>
      <c r="I40" s="231">
        <v>9.896084731088628</v>
      </c>
      <c r="J40" s="231">
        <v>7.6806781041528494</v>
      </c>
      <c r="K40" s="231">
        <v>1.4329115133594741</v>
      </c>
      <c r="L40" s="231">
        <v>1.762474826720847</v>
      </c>
      <c r="M40" s="231">
        <v>1.369722776205905</v>
      </c>
      <c r="N40" s="231">
        <v>1.668166824279284</v>
      </c>
      <c r="O40" s="231">
        <v>0.78059470041934687</v>
      </c>
      <c r="P40" s="231">
        <v>1.4776504062139439</v>
      </c>
      <c r="Q40" s="231">
        <v>1.547569773272724</v>
      </c>
      <c r="R40" s="231">
        <v>1.197656202452362</v>
      </c>
      <c r="S40" s="231">
        <v>1.415411875626625</v>
      </c>
      <c r="T40" s="231">
        <v>1.4008420414946079</v>
      </c>
      <c r="U40" s="231">
        <v>1.376532589980348</v>
      </c>
      <c r="V40" s="231">
        <v>1.1198976311601621</v>
      </c>
      <c r="W40" s="231">
        <v>1.032399442484156</v>
      </c>
      <c r="DA40" s="73" t="s">
        <v>2180</v>
      </c>
    </row>
    <row r="41" spans="1:105" ht="12" customHeight="1" x14ac:dyDescent="0.25">
      <c r="A41" s="64" t="s">
        <v>162</v>
      </c>
      <c r="B41" s="231">
        <v>109.28108906350769</v>
      </c>
      <c r="C41" s="231">
        <v>108.3529421277392</v>
      </c>
      <c r="D41" s="231">
        <v>108.7923127116369</v>
      </c>
      <c r="E41" s="231">
        <v>110.7540188551953</v>
      </c>
      <c r="F41" s="231">
        <v>115.9029431906871</v>
      </c>
      <c r="G41" s="231">
        <v>121.4517665508139</v>
      </c>
      <c r="H41" s="231">
        <v>99.900409179866415</v>
      </c>
      <c r="I41" s="231">
        <v>73.043303452399556</v>
      </c>
      <c r="J41" s="231">
        <v>71.949789336278414</v>
      </c>
      <c r="K41" s="231">
        <v>108.83243953329431</v>
      </c>
      <c r="L41" s="231">
        <v>106.9166986166794</v>
      </c>
      <c r="M41" s="231">
        <v>123.5436975846886</v>
      </c>
      <c r="N41" s="231">
        <v>155.77060360801281</v>
      </c>
      <c r="O41" s="231">
        <v>140.55511532954611</v>
      </c>
      <c r="P41" s="231">
        <v>148.8602985256625</v>
      </c>
      <c r="Q41" s="231">
        <v>156.0996766809948</v>
      </c>
      <c r="R41" s="231">
        <v>167.90359596339661</v>
      </c>
      <c r="S41" s="231">
        <v>180.1631097059539</v>
      </c>
      <c r="T41" s="231">
        <v>189.2116277413989</v>
      </c>
      <c r="U41" s="231">
        <v>191.21873051987151</v>
      </c>
      <c r="V41" s="231">
        <v>194.44767718662541</v>
      </c>
      <c r="W41" s="231">
        <v>213.67000311235219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36.798491617764903</v>
      </c>
      <c r="F43" s="231">
        <v>36.798491617621053</v>
      </c>
      <c r="G43" s="231">
        <v>46.127540575736766</v>
      </c>
      <c r="H43" s="231">
        <v>52.038221384498172</v>
      </c>
      <c r="I43" s="231">
        <v>52.852152498857002</v>
      </c>
      <c r="J43" s="231">
        <v>36.9405475003296</v>
      </c>
      <c r="K43" s="231">
        <v>32.113894024623207</v>
      </c>
      <c r="L43" s="231">
        <v>32.996398380067284</v>
      </c>
      <c r="M43" s="231">
        <v>26.173123341195222</v>
      </c>
      <c r="N43" s="231">
        <v>12.327742537519351</v>
      </c>
      <c r="O43" s="231">
        <v>12.219814907497909</v>
      </c>
      <c r="P43" s="231">
        <v>29.51444557415687</v>
      </c>
      <c r="Q43" s="231">
        <v>24.71423951472045</v>
      </c>
      <c r="R43" s="231">
        <v>17.733309368291501</v>
      </c>
      <c r="S43" s="231">
        <v>19.307643293407949</v>
      </c>
      <c r="T43" s="231">
        <v>21.947633891085012</v>
      </c>
      <c r="U43" s="231">
        <v>21.467462835767499</v>
      </c>
      <c r="V43" s="231">
        <v>30.35696206962913</v>
      </c>
      <c r="W43" s="231">
        <v>3.9080412704680971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53.738165201993475</v>
      </c>
      <c r="C45" s="263">
        <f t="shared" si="2"/>
        <v>48.474743780061289</v>
      </c>
      <c r="D45" s="263">
        <f t="shared" si="2"/>
        <v>44.357690990561835</v>
      </c>
      <c r="E45" s="263">
        <f t="shared" si="2"/>
        <v>47.691255031042857</v>
      </c>
      <c r="F45" s="263">
        <f t="shared" si="2"/>
        <v>44.819675732746092</v>
      </c>
      <c r="G45" s="263">
        <f t="shared" si="2"/>
        <v>49.991630668813443</v>
      </c>
      <c r="H45" s="263">
        <f t="shared" si="2"/>
        <v>43.027570071260911</v>
      </c>
      <c r="I45" s="263">
        <f t="shared" si="2"/>
        <v>39.309936861410243</v>
      </c>
      <c r="J45" s="263">
        <f t="shared" si="2"/>
        <v>37.257511969209212</v>
      </c>
      <c r="K45" s="263">
        <f t="shared" si="2"/>
        <v>39.124164898897739</v>
      </c>
      <c r="L45" s="263">
        <f t="shared" si="2"/>
        <v>40.10641400731248</v>
      </c>
      <c r="M45" s="263">
        <f t="shared" si="2"/>
        <v>36.724177592951335</v>
      </c>
      <c r="N45" s="263">
        <f t="shared" si="2"/>
        <v>40.757649094042861</v>
      </c>
      <c r="O45" s="263">
        <f t="shared" si="2"/>
        <v>41.225197413380492</v>
      </c>
      <c r="P45" s="263">
        <f t="shared" si="2"/>
        <v>44.519594727912917</v>
      </c>
      <c r="Q45" s="263">
        <f t="shared" si="2"/>
        <v>45.206252406235322</v>
      </c>
      <c r="R45" s="263">
        <f t="shared" si="2"/>
        <v>45.762901095019473</v>
      </c>
      <c r="S45" s="263">
        <f t="shared" si="2"/>
        <v>49.060420807382144</v>
      </c>
      <c r="T45" s="263">
        <f t="shared" si="2"/>
        <v>48.469900377902853</v>
      </c>
      <c r="U45" s="263">
        <f t="shared" si="2"/>
        <v>46.270262464487907</v>
      </c>
      <c r="V45" s="263">
        <f t="shared" si="2"/>
        <v>48.160362055591079</v>
      </c>
      <c r="W45" s="263">
        <f t="shared" si="2"/>
        <v>47.913867137358366</v>
      </c>
      <c r="DA45" s="70"/>
    </row>
    <row r="46" spans="1:105" ht="12" customHeight="1" x14ac:dyDescent="0.25">
      <c r="A46" s="165" t="s">
        <v>2186</v>
      </c>
      <c r="B46" s="348">
        <v>24.71564080145097</v>
      </c>
      <c r="C46" s="348">
        <v>21.899283128794909</v>
      </c>
      <c r="D46" s="348">
        <v>19.65104290726882</v>
      </c>
      <c r="E46" s="348">
        <v>21.195120925326421</v>
      </c>
      <c r="F46" s="348">
        <v>19.95486474008246</v>
      </c>
      <c r="G46" s="348">
        <v>22.923267222323279</v>
      </c>
      <c r="H46" s="348">
        <v>19.288626580027469</v>
      </c>
      <c r="I46" s="348">
        <v>17.654908971193208</v>
      </c>
      <c r="J46" s="348">
        <v>16.748930792734551</v>
      </c>
      <c r="K46" s="348">
        <v>17.624847116681149</v>
      </c>
      <c r="L46" s="348">
        <v>17.96802924087001</v>
      </c>
      <c r="M46" s="348">
        <v>16.251509087426228</v>
      </c>
      <c r="N46" s="348">
        <v>18.156230873970639</v>
      </c>
      <c r="O46" s="348">
        <v>18.391349424478559</v>
      </c>
      <c r="P46" s="348">
        <v>19.981242191855269</v>
      </c>
      <c r="Q46" s="348">
        <v>20.455338342349702</v>
      </c>
      <c r="R46" s="348">
        <v>20.842335782225391</v>
      </c>
      <c r="S46" s="348">
        <v>22.488495515172399</v>
      </c>
      <c r="T46" s="348">
        <v>23.168380611563411</v>
      </c>
      <c r="U46" s="348">
        <v>22.106654010086071</v>
      </c>
      <c r="V46" s="348">
        <v>23.04341940670653</v>
      </c>
      <c r="W46" s="348">
        <v>22.816669966803602</v>
      </c>
      <c r="DA46" s="167" t="s">
        <v>2187</v>
      </c>
    </row>
    <row r="47" spans="1:105" ht="12" customHeight="1" x14ac:dyDescent="0.25">
      <c r="A47" s="59" t="s">
        <v>30</v>
      </c>
      <c r="B47" s="232">
        <v>1.896902309958755</v>
      </c>
      <c r="C47" s="232">
        <v>1.269153737282841</v>
      </c>
      <c r="D47" s="232">
        <v>1.0243674333966339</v>
      </c>
      <c r="E47" s="232">
        <v>1.8613529332226739</v>
      </c>
      <c r="F47" s="232">
        <v>1.7922868887350021</v>
      </c>
      <c r="G47" s="232">
        <v>3.3708295023576018</v>
      </c>
      <c r="H47" s="232">
        <v>2.035775243065638</v>
      </c>
      <c r="I47" s="232">
        <v>1.3438365170249349</v>
      </c>
      <c r="J47" s="232">
        <v>1.2898141894935371</v>
      </c>
      <c r="K47" s="232">
        <v>1.183299918042922</v>
      </c>
      <c r="L47" s="232">
        <v>1.298642008850315</v>
      </c>
      <c r="M47" s="232">
        <v>1.302776134599561</v>
      </c>
      <c r="N47" s="232">
        <v>1.270974603409089</v>
      </c>
      <c r="O47" s="232">
        <v>1.4256087219161899</v>
      </c>
      <c r="P47" s="232">
        <v>1.5360566391391739</v>
      </c>
      <c r="Q47" s="232">
        <v>1.573968938950973</v>
      </c>
      <c r="R47" s="232">
        <v>1.438079928661335</v>
      </c>
      <c r="S47" s="232">
        <v>1.492304036006886</v>
      </c>
      <c r="T47" s="232">
        <v>1.2699222929957501</v>
      </c>
      <c r="U47" s="232">
        <v>0</v>
      </c>
      <c r="V47" s="232">
        <v>0</v>
      </c>
      <c r="W47" s="232">
        <v>0</v>
      </c>
      <c r="DA47" s="71" t="s">
        <v>2188</v>
      </c>
    </row>
    <row r="48" spans="1:105" ht="12" customHeight="1" x14ac:dyDescent="0.25">
      <c r="A48" s="59" t="s">
        <v>33</v>
      </c>
      <c r="B48" s="232">
        <v>0.67123699530278003</v>
      </c>
      <c r="C48" s="232">
        <v>0.7288708264597249</v>
      </c>
      <c r="D48" s="232">
        <v>0.51502255049520729</v>
      </c>
      <c r="E48" s="232">
        <v>0.37904635388341729</v>
      </c>
      <c r="F48" s="232">
        <v>0.20857183987796801</v>
      </c>
      <c r="G48" s="232">
        <v>0.84557052532228472</v>
      </c>
      <c r="H48" s="232">
        <v>0.4127616070554333</v>
      </c>
      <c r="I48" s="232">
        <v>0.39377376225503802</v>
      </c>
      <c r="J48" s="232">
        <v>0.41172420749137068</v>
      </c>
      <c r="K48" s="232">
        <v>0.57771880659721342</v>
      </c>
      <c r="L48" s="232">
        <v>0.90030124207540585</v>
      </c>
      <c r="M48" s="232">
        <v>1.154381582416161</v>
      </c>
      <c r="N48" s="232">
        <v>1.0097426043863409</v>
      </c>
      <c r="O48" s="232">
        <v>1.4430074553644441</v>
      </c>
      <c r="P48" s="232">
        <v>1.355058985708157</v>
      </c>
      <c r="Q48" s="232">
        <v>1.6306524833638261</v>
      </c>
      <c r="R48" s="232">
        <v>2.039805667808877</v>
      </c>
      <c r="S48" s="232">
        <v>2.149059028113649</v>
      </c>
      <c r="T48" s="232">
        <v>2.1198877313453668</v>
      </c>
      <c r="U48" s="232">
        <v>2.4092739068775981</v>
      </c>
      <c r="V48" s="232">
        <v>2.314869085833561</v>
      </c>
      <c r="W48" s="232">
        <v>2.5465676797890762</v>
      </c>
      <c r="DA48" s="71" t="s">
        <v>2189</v>
      </c>
    </row>
    <row r="49" spans="1:105" ht="12" customHeight="1" x14ac:dyDescent="0.25">
      <c r="A49" s="59" t="s">
        <v>160</v>
      </c>
      <c r="B49" s="232">
        <v>1.727148768407204</v>
      </c>
      <c r="C49" s="232">
        <v>1.6476543608470251</v>
      </c>
      <c r="D49" s="232">
        <v>1.7196211587323571</v>
      </c>
      <c r="E49" s="232">
        <v>1.8818146839500101</v>
      </c>
      <c r="F49" s="232">
        <v>1.4876150974853299</v>
      </c>
      <c r="G49" s="232">
        <v>1.124992284600957</v>
      </c>
      <c r="H49" s="232">
        <v>1.2568824968422001</v>
      </c>
      <c r="I49" s="232">
        <v>1.2151253316647861</v>
      </c>
      <c r="J49" s="232">
        <v>2.295266324369007</v>
      </c>
      <c r="K49" s="232">
        <v>0.95722758578208145</v>
      </c>
      <c r="L49" s="232">
        <v>1.0663559511613969</v>
      </c>
      <c r="M49" s="232">
        <v>0.66117151684360453</v>
      </c>
      <c r="N49" s="232">
        <v>0.86809271047097258</v>
      </c>
      <c r="O49" s="232">
        <v>0.86070648301784858</v>
      </c>
      <c r="P49" s="232">
        <v>1.1035323432019759</v>
      </c>
      <c r="Q49" s="232">
        <v>0.92515287151116865</v>
      </c>
      <c r="R49" s="232">
        <v>0.79404396273468791</v>
      </c>
      <c r="S49" s="232">
        <v>0.65444081903000362</v>
      </c>
      <c r="T49" s="232">
        <v>0.72434861286164876</v>
      </c>
      <c r="U49" s="232">
        <v>0.66417826861263918</v>
      </c>
      <c r="V49" s="232">
        <v>0.84950673006507937</v>
      </c>
      <c r="W49" s="232">
        <v>0.62786128077098302</v>
      </c>
      <c r="DA49" s="71" t="s">
        <v>2190</v>
      </c>
    </row>
    <row r="50" spans="1:105" ht="12" customHeight="1" x14ac:dyDescent="0.25">
      <c r="A50" s="59" t="s">
        <v>70</v>
      </c>
      <c r="B50" s="232">
        <v>10.75462207922855</v>
      </c>
      <c r="C50" s="232">
        <v>8.6440863612832324</v>
      </c>
      <c r="D50" s="232">
        <v>6.7867858647245072</v>
      </c>
      <c r="E50" s="232">
        <v>5.8808628186714618</v>
      </c>
      <c r="F50" s="232">
        <v>4.7124662104758759</v>
      </c>
      <c r="G50" s="232">
        <v>4.7757207253277167</v>
      </c>
      <c r="H50" s="232">
        <v>4.1858109946715718</v>
      </c>
      <c r="I50" s="232">
        <v>6.2189303815982226</v>
      </c>
      <c r="J50" s="232">
        <v>5.0639005599195173</v>
      </c>
      <c r="K50" s="232">
        <v>4.0363898463442469</v>
      </c>
      <c r="L50" s="232">
        <v>3.9920188643819672</v>
      </c>
      <c r="M50" s="232">
        <v>1.0040646419778969</v>
      </c>
      <c r="N50" s="232">
        <v>0.84501927618213946</v>
      </c>
      <c r="O50" s="232">
        <v>1.9483307506824059</v>
      </c>
      <c r="P50" s="232">
        <v>1.5573247267203809</v>
      </c>
      <c r="Q50" s="232">
        <v>1.5321313717700269</v>
      </c>
      <c r="R50" s="232">
        <v>1.1409229523290829</v>
      </c>
      <c r="S50" s="232">
        <v>1.620895004637894</v>
      </c>
      <c r="T50" s="232">
        <v>1.5413882202241389</v>
      </c>
      <c r="U50" s="232">
        <v>1.298382255142088</v>
      </c>
      <c r="V50" s="232">
        <v>1.352972688049177</v>
      </c>
      <c r="W50" s="232">
        <v>1.0523060137376969</v>
      </c>
      <c r="DA50" s="71" t="s">
        <v>2191</v>
      </c>
    </row>
    <row r="51" spans="1:105" ht="12" customHeight="1" x14ac:dyDescent="0.25">
      <c r="A51" s="59" t="s">
        <v>162</v>
      </c>
      <c r="B51" s="232">
        <v>9.6657306485536765</v>
      </c>
      <c r="C51" s="232">
        <v>9.609517842922088</v>
      </c>
      <c r="D51" s="232">
        <v>9.60524589992011</v>
      </c>
      <c r="E51" s="232">
        <v>11.192044135598859</v>
      </c>
      <c r="F51" s="232">
        <v>11.753924703508281</v>
      </c>
      <c r="G51" s="232">
        <v>12.806154184714719</v>
      </c>
      <c r="H51" s="232">
        <v>11.397396238392631</v>
      </c>
      <c r="I51" s="232">
        <v>8.4832429786502317</v>
      </c>
      <c r="J51" s="232">
        <v>7.6882255114611171</v>
      </c>
      <c r="K51" s="232">
        <v>10.870210959914679</v>
      </c>
      <c r="L51" s="232">
        <v>10.71071117440092</v>
      </c>
      <c r="M51" s="232">
        <v>12.129115211588999</v>
      </c>
      <c r="N51" s="232">
        <v>14.1624016795221</v>
      </c>
      <c r="O51" s="232">
        <v>12.713696013497669</v>
      </c>
      <c r="P51" s="232">
        <v>14.429269497085579</v>
      </c>
      <c r="Q51" s="232">
        <v>14.793432676753699</v>
      </c>
      <c r="R51" s="232">
        <v>15.42948327069141</v>
      </c>
      <c r="S51" s="232">
        <v>16.571796627383971</v>
      </c>
      <c r="T51" s="232">
        <v>17.512833754136501</v>
      </c>
      <c r="U51" s="232">
        <v>17.734819579453742</v>
      </c>
      <c r="V51" s="232">
        <v>18.526070902758711</v>
      </c>
      <c r="W51" s="232">
        <v>18.589934992505839</v>
      </c>
      <c r="DA51" s="71" t="s">
        <v>2192</v>
      </c>
    </row>
    <row r="52" spans="1:105" ht="12" customHeight="1" x14ac:dyDescent="0.25">
      <c r="A52" s="165" t="s">
        <v>2193</v>
      </c>
      <c r="B52" s="348">
        <v>20.95726748938371</v>
      </c>
      <c r="C52" s="348">
        <v>18.57263985247371</v>
      </c>
      <c r="D52" s="348">
        <v>16.654148473139259</v>
      </c>
      <c r="E52" s="348">
        <v>18.266214524545319</v>
      </c>
      <c r="F52" s="348">
        <v>17.208048112786809</v>
      </c>
      <c r="G52" s="348">
        <v>19.90711014761709</v>
      </c>
      <c r="H52" s="348">
        <v>16.91474409056574</v>
      </c>
      <c r="I52" s="348">
        <v>15.521054163520009</v>
      </c>
      <c r="J52" s="348">
        <v>14.552819995075829</v>
      </c>
      <c r="K52" s="348">
        <v>15.177349767264101</v>
      </c>
      <c r="L52" s="348">
        <v>15.47460985268904</v>
      </c>
      <c r="M52" s="348">
        <v>13.95376682747434</v>
      </c>
      <c r="N52" s="348">
        <v>15.44385436033838</v>
      </c>
      <c r="O52" s="348">
        <v>15.633936312150739</v>
      </c>
      <c r="P52" s="348">
        <v>17.13755231474758</v>
      </c>
      <c r="Q52" s="348">
        <v>17.49717699549528</v>
      </c>
      <c r="R52" s="348">
        <v>17.759630869242429</v>
      </c>
      <c r="S52" s="348">
        <v>19.166986412530779</v>
      </c>
      <c r="T52" s="348">
        <v>19.77789365266041</v>
      </c>
      <c r="U52" s="348">
        <v>18.87716233187248</v>
      </c>
      <c r="V52" s="348">
        <v>19.754373581092171</v>
      </c>
      <c r="W52" s="348">
        <v>19.310180566722309</v>
      </c>
      <c r="DA52" s="167" t="s">
        <v>2194</v>
      </c>
    </row>
    <row r="53" spans="1:105" ht="12" customHeight="1" x14ac:dyDescent="0.25">
      <c r="A53" s="64" t="s">
        <v>30</v>
      </c>
      <c r="B53" s="231">
        <v>1.5499522040296601</v>
      </c>
      <c r="C53" s="231">
        <v>1.0342281600603931</v>
      </c>
      <c r="D53" s="231">
        <v>0.838510488568595</v>
      </c>
      <c r="E53" s="231">
        <v>1.331195444849854</v>
      </c>
      <c r="F53" s="231">
        <v>1.277268208874955</v>
      </c>
      <c r="G53" s="231">
        <v>2.310387950609103</v>
      </c>
      <c r="H53" s="231">
        <v>1.2895983340983641</v>
      </c>
      <c r="I53" s="231">
        <v>0.83623425388136241</v>
      </c>
      <c r="J53" s="231">
        <v>0.87235565022061567</v>
      </c>
      <c r="K53" s="231">
        <v>0.85620594874846423</v>
      </c>
      <c r="L53" s="231">
        <v>0.93687078035057114</v>
      </c>
      <c r="M53" s="231">
        <v>0.95901253342990456</v>
      </c>
      <c r="N53" s="231">
        <v>1.010295648356023</v>
      </c>
      <c r="O53" s="231">
        <v>1.139037942869632</v>
      </c>
      <c r="P53" s="231">
        <v>1.145261826910434</v>
      </c>
      <c r="Q53" s="231">
        <v>1.2003066615739699</v>
      </c>
      <c r="R53" s="231">
        <v>1.1309792974724511</v>
      </c>
      <c r="S53" s="231">
        <v>1.1725101282448489</v>
      </c>
      <c r="T53" s="231">
        <v>0.99158867682108998</v>
      </c>
      <c r="U53" s="231">
        <v>0</v>
      </c>
      <c r="V53" s="231">
        <v>0</v>
      </c>
      <c r="W53" s="231">
        <v>0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0.54846538740227024</v>
      </c>
      <c r="C55" s="231">
        <v>0.59395383839392613</v>
      </c>
      <c r="D55" s="231">
        <v>0.42157901194460118</v>
      </c>
      <c r="E55" s="231">
        <v>0.27108495689902962</v>
      </c>
      <c r="F55" s="231">
        <v>0.14863813489742869</v>
      </c>
      <c r="G55" s="231">
        <v>0.57955940866437927</v>
      </c>
      <c r="H55" s="231">
        <v>0.26147124180411702</v>
      </c>
      <c r="I55" s="231">
        <v>0.2450350947497647</v>
      </c>
      <c r="J55" s="231">
        <v>0.27846641916595383</v>
      </c>
      <c r="K55" s="231">
        <v>0.4180227441665853</v>
      </c>
      <c r="L55" s="231">
        <v>0.64949841562609878</v>
      </c>
      <c r="M55" s="231">
        <v>0.8497748588540327</v>
      </c>
      <c r="N55" s="231">
        <v>0.80264275653889383</v>
      </c>
      <c r="O55" s="231">
        <v>1.152939244994662</v>
      </c>
      <c r="P55" s="231">
        <v>1.010312569211788</v>
      </c>
      <c r="Q55" s="231">
        <v>1.243533458670562</v>
      </c>
      <c r="R55" s="231">
        <v>1.6042070646979301</v>
      </c>
      <c r="S55" s="231">
        <v>1.688525538938942</v>
      </c>
      <c r="T55" s="231">
        <v>1.655264012709988</v>
      </c>
      <c r="U55" s="231">
        <v>1.877382857378223</v>
      </c>
      <c r="V55" s="231">
        <v>1.755936828523621</v>
      </c>
      <c r="W55" s="231">
        <v>2.1153582224923468</v>
      </c>
      <c r="DA55" s="73" t="s">
        <v>2197</v>
      </c>
    </row>
    <row r="56" spans="1:105" ht="12" customHeight="1" x14ac:dyDescent="0.25">
      <c r="A56" s="64" t="s">
        <v>160</v>
      </c>
      <c r="B56" s="231">
        <v>1.411247182432956</v>
      </c>
      <c r="C56" s="231">
        <v>1.3426667613039081</v>
      </c>
      <c r="D56" s="231">
        <v>1.407620284432892</v>
      </c>
      <c r="E56" s="231">
        <v>1.345829203378778</v>
      </c>
      <c r="F56" s="231">
        <v>1.0601447139980531</v>
      </c>
      <c r="G56" s="231">
        <v>0.77107685721047736</v>
      </c>
      <c r="H56" s="231">
        <v>0.79619475657059657</v>
      </c>
      <c r="I56" s="231">
        <v>0.75614065567038857</v>
      </c>
      <c r="J56" s="231">
        <v>1.552385268463075</v>
      </c>
      <c r="K56" s="231">
        <v>0.69262571623284763</v>
      </c>
      <c r="L56" s="231">
        <v>0.76929417444342441</v>
      </c>
      <c r="M56" s="231">
        <v>0.4867081569580447</v>
      </c>
      <c r="N56" s="231">
        <v>0.69004548588617176</v>
      </c>
      <c r="O56" s="231">
        <v>0.68769033659773071</v>
      </c>
      <c r="P56" s="231">
        <v>0.82277790755067171</v>
      </c>
      <c r="Q56" s="231">
        <v>0.70552037411186341</v>
      </c>
      <c r="R56" s="231">
        <v>0.62447661304325686</v>
      </c>
      <c r="S56" s="231">
        <v>0.51419715428953827</v>
      </c>
      <c r="T56" s="231">
        <v>0.56559041962347711</v>
      </c>
      <c r="U56" s="231">
        <v>0.51754883169448873</v>
      </c>
      <c r="V56" s="231">
        <v>0.64439071847676799</v>
      </c>
      <c r="W56" s="231">
        <v>0.52154573915486169</v>
      </c>
      <c r="DA56" s="73" t="s">
        <v>2198</v>
      </c>
    </row>
    <row r="57" spans="1:105" ht="12" customHeight="1" x14ac:dyDescent="0.25">
      <c r="A57" s="64" t="s">
        <v>70</v>
      </c>
      <c r="B57" s="231">
        <v>8.787563865410009</v>
      </c>
      <c r="C57" s="231">
        <v>7.0440304198078101</v>
      </c>
      <c r="D57" s="231">
        <v>5.5554198090531361</v>
      </c>
      <c r="E57" s="231">
        <v>4.2058535252893883</v>
      </c>
      <c r="F57" s="231">
        <v>3.358325786942816</v>
      </c>
      <c r="G57" s="231">
        <v>3.2733093179450812</v>
      </c>
      <c r="H57" s="231">
        <v>2.6515770362991038</v>
      </c>
      <c r="I57" s="231">
        <v>3.869877430559086</v>
      </c>
      <c r="J57" s="231">
        <v>3.4249291887040951</v>
      </c>
      <c r="K57" s="231">
        <v>2.9206297957188592</v>
      </c>
      <c r="L57" s="231">
        <v>2.8799359663089561</v>
      </c>
      <c r="M57" s="231">
        <v>0.73912205670438247</v>
      </c>
      <c r="N57" s="231">
        <v>0.67170445043816962</v>
      </c>
      <c r="O57" s="231">
        <v>1.5566842543612029</v>
      </c>
      <c r="P57" s="231">
        <v>1.161119008356422</v>
      </c>
      <c r="Q57" s="231">
        <v>1.168401387366458</v>
      </c>
      <c r="R57" s="231">
        <v>0.89727991704640386</v>
      </c>
      <c r="S57" s="231">
        <v>1.273544642313521</v>
      </c>
      <c r="T57" s="231">
        <v>1.2035564019859151</v>
      </c>
      <c r="U57" s="231">
        <v>1.0117407494305599</v>
      </c>
      <c r="V57" s="231">
        <v>1.026293273114697</v>
      </c>
      <c r="W57" s="231">
        <v>0.87411938681423706</v>
      </c>
      <c r="DA57" s="73" t="s">
        <v>2199</v>
      </c>
    </row>
    <row r="58" spans="1:105" ht="12" customHeight="1" x14ac:dyDescent="0.25">
      <c r="A58" s="64" t="s">
        <v>34</v>
      </c>
      <c r="B58" s="231">
        <v>0.76220434190552033</v>
      </c>
      <c r="C58" s="231">
        <v>0.72700410985311092</v>
      </c>
      <c r="D58" s="231">
        <v>0.56850864132679924</v>
      </c>
      <c r="E58" s="231">
        <v>0.44850967109197071</v>
      </c>
      <c r="F58" s="231">
        <v>0.327812533353675</v>
      </c>
      <c r="G58" s="231">
        <v>0.86168176570055255</v>
      </c>
      <c r="H58" s="231">
        <v>0.93517247940890724</v>
      </c>
      <c r="I58" s="231">
        <v>0.71519821183219456</v>
      </c>
      <c r="J58" s="231">
        <v>0.55508894628719729</v>
      </c>
      <c r="K58" s="231">
        <v>0.10355769780840619</v>
      </c>
      <c r="L58" s="231">
        <v>0.12737551048952489</v>
      </c>
      <c r="M58" s="231">
        <v>9.8990995617771776E-2</v>
      </c>
      <c r="N58" s="231">
        <v>0.1205597933104085</v>
      </c>
      <c r="O58" s="231">
        <v>5.6414223309119757E-2</v>
      </c>
      <c r="P58" s="231">
        <v>0.1067910145228791</v>
      </c>
      <c r="Q58" s="231">
        <v>0.1118441448922851</v>
      </c>
      <c r="R58" s="231">
        <v>8.6555602307321677E-2</v>
      </c>
      <c r="S58" s="231">
        <v>0.1022929845450965</v>
      </c>
      <c r="T58" s="231">
        <v>0.1012400106063049</v>
      </c>
      <c r="U58" s="231">
        <v>9.9483146480131679E-2</v>
      </c>
      <c r="V58" s="231">
        <v>8.0935926177417516E-2</v>
      </c>
      <c r="W58" s="231">
        <v>7.4612359860018879E-2</v>
      </c>
      <c r="DA58" s="73" t="s">
        <v>2200</v>
      </c>
    </row>
    <row r="59" spans="1:105" ht="12" customHeight="1" x14ac:dyDescent="0.25">
      <c r="A59" s="64" t="s">
        <v>162</v>
      </c>
      <c r="B59" s="231">
        <v>7.8978345082032959</v>
      </c>
      <c r="C59" s="231">
        <v>7.8307565630545648</v>
      </c>
      <c r="D59" s="231">
        <v>7.862510237813237</v>
      </c>
      <c r="E59" s="231">
        <v>8.0042843600179179</v>
      </c>
      <c r="F59" s="231">
        <v>8.376401371711891</v>
      </c>
      <c r="G59" s="231">
        <v>8.7774194159964409</v>
      </c>
      <c r="H59" s="231">
        <v>7.2198850301158668</v>
      </c>
      <c r="I59" s="231">
        <v>5.2788998310977249</v>
      </c>
      <c r="J59" s="231">
        <v>5.1998706633293654</v>
      </c>
      <c r="K59" s="231">
        <v>7.865410236335455</v>
      </c>
      <c r="L59" s="231">
        <v>7.726958059022091</v>
      </c>
      <c r="M59" s="231">
        <v>8.9286049985130589</v>
      </c>
      <c r="N59" s="231">
        <v>11.25767009719377</v>
      </c>
      <c r="O59" s="231">
        <v>10.15803420030953</v>
      </c>
      <c r="P59" s="231">
        <v>10.758256645065</v>
      </c>
      <c r="Q59" s="231">
        <v>11.28145247979803</v>
      </c>
      <c r="R59" s="231">
        <v>12.134531469397251</v>
      </c>
      <c r="S59" s="231">
        <v>13.02053664668362</v>
      </c>
      <c r="T59" s="231">
        <v>13.674480513832551</v>
      </c>
      <c r="U59" s="231">
        <v>13.819535488313271</v>
      </c>
      <c r="V59" s="231">
        <v>14.05289412912088</v>
      </c>
      <c r="W59" s="231">
        <v>15.44210749005207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2.6594573630183831</v>
      </c>
      <c r="F61" s="231">
        <v>2.6594573630079879</v>
      </c>
      <c r="G61" s="231">
        <v>3.3336754314910571</v>
      </c>
      <c r="H61" s="231">
        <v>3.7608452122687899</v>
      </c>
      <c r="I61" s="231">
        <v>3.819668685729491</v>
      </c>
      <c r="J61" s="231">
        <v>2.6697238589055239</v>
      </c>
      <c r="K61" s="231">
        <v>2.3208976282534848</v>
      </c>
      <c r="L61" s="231">
        <v>2.3846769464483768</v>
      </c>
      <c r="M61" s="231">
        <v>1.891553227397144</v>
      </c>
      <c r="N61" s="231">
        <v>0.89093612861493998</v>
      </c>
      <c r="O61" s="231">
        <v>0.88313610970886336</v>
      </c>
      <c r="P61" s="231">
        <v>2.1330333431303941</v>
      </c>
      <c r="Q61" s="231">
        <v>1.7861184890821169</v>
      </c>
      <c r="R61" s="231">
        <v>1.281600905277819</v>
      </c>
      <c r="S61" s="231">
        <v>1.3953793175152189</v>
      </c>
      <c r="T61" s="231">
        <v>1.586173617081077</v>
      </c>
      <c r="U61" s="231">
        <v>1.5514712585758179</v>
      </c>
      <c r="V61" s="231">
        <v>2.1939227056787871</v>
      </c>
      <c r="W61" s="231">
        <v>0.28243736834877831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2204</v>
      </c>
    </row>
    <row r="63" spans="1:105" ht="12" customHeight="1" x14ac:dyDescent="0.25">
      <c r="A63" s="166" t="s">
        <v>2205</v>
      </c>
      <c r="B63" s="349">
        <v>2.3721343856349399</v>
      </c>
      <c r="C63" s="349">
        <v>2.3537708231743162</v>
      </c>
      <c r="D63" s="349">
        <v>2.3683822382805171</v>
      </c>
      <c r="E63" s="349">
        <v>2.4205645826973878</v>
      </c>
      <c r="F63" s="349">
        <v>2.2519890823167099</v>
      </c>
      <c r="G63" s="349">
        <v>2.106250970256788</v>
      </c>
      <c r="H63" s="349">
        <v>2.007117470784618</v>
      </c>
      <c r="I63" s="349">
        <v>1.8041099196167729</v>
      </c>
      <c r="J63" s="349">
        <v>1.751694465117303</v>
      </c>
      <c r="K63" s="349">
        <v>1.8594023573389671</v>
      </c>
      <c r="L63" s="349">
        <v>1.959933798162774</v>
      </c>
      <c r="M63" s="349">
        <v>1.917324022956109</v>
      </c>
      <c r="N63" s="349">
        <v>2.1051658410981902</v>
      </c>
      <c r="O63" s="349">
        <v>2.1176210813974099</v>
      </c>
      <c r="P63" s="349">
        <v>2.176705947444137</v>
      </c>
      <c r="Q63" s="349">
        <v>2.1334520789383342</v>
      </c>
      <c r="R63" s="349">
        <v>2.106157189279898</v>
      </c>
      <c r="S63" s="349">
        <v>2.1779231999055768</v>
      </c>
      <c r="T63" s="349">
        <v>1.6245959157879519</v>
      </c>
      <c r="U63" s="349">
        <v>1.554837094861574</v>
      </c>
      <c r="V63" s="349">
        <v>1.577226196409524</v>
      </c>
      <c r="W63" s="349">
        <v>1.7020637070095459</v>
      </c>
      <c r="DA63" s="168" t="s">
        <v>2206</v>
      </c>
    </row>
    <row r="64" spans="1:105" ht="12" customHeight="1" x14ac:dyDescent="0.25">
      <c r="A64" s="60" t="s">
        <v>2207</v>
      </c>
      <c r="B64" s="264">
        <v>4.7442687712698808</v>
      </c>
      <c r="C64" s="264">
        <v>4.7075416463486306</v>
      </c>
      <c r="D64" s="264">
        <v>4.7367644765610342</v>
      </c>
      <c r="E64" s="264">
        <v>4.8411291653947757</v>
      </c>
      <c r="F64" s="264">
        <v>4.5039781646334198</v>
      </c>
      <c r="G64" s="264">
        <v>4.2125019405135768</v>
      </c>
      <c r="H64" s="264">
        <v>4.014234941569236</v>
      </c>
      <c r="I64" s="264">
        <v>3.6082198392335458</v>
      </c>
      <c r="J64" s="264">
        <v>3.503388930234606</v>
      </c>
      <c r="K64" s="264">
        <v>3.7188047146779342</v>
      </c>
      <c r="L64" s="264">
        <v>3.919867596325548</v>
      </c>
      <c r="M64" s="264">
        <v>3.8346480459122181</v>
      </c>
      <c r="N64" s="264">
        <v>4.2103316821963794</v>
      </c>
      <c r="O64" s="264">
        <v>4.2352421627948198</v>
      </c>
      <c r="P64" s="264">
        <v>4.3534118948882741</v>
      </c>
      <c r="Q64" s="264">
        <v>4.2669041578766684</v>
      </c>
      <c r="R64" s="264">
        <v>4.212314378559797</v>
      </c>
      <c r="S64" s="264">
        <v>4.3558463998111554</v>
      </c>
      <c r="T64" s="264">
        <v>3.2491918315759039</v>
      </c>
      <c r="U64" s="264">
        <v>3.1096741897231488</v>
      </c>
      <c r="V64" s="264">
        <v>3.154452392819048</v>
      </c>
      <c r="W64" s="264">
        <v>3.4041274140190918</v>
      </c>
      <c r="DA64" s="72" t="s">
        <v>2208</v>
      </c>
    </row>
    <row r="65" spans="1:105" ht="12" customHeight="1" x14ac:dyDescent="0.25">
      <c r="A65" s="101" t="s">
        <v>2209</v>
      </c>
      <c r="B65" s="280">
        <v>0.94885375425397611</v>
      </c>
      <c r="C65" s="280">
        <v>0.9415083292697265</v>
      </c>
      <c r="D65" s="280">
        <v>0.94735289531220701</v>
      </c>
      <c r="E65" s="280">
        <v>0.96822583307895516</v>
      </c>
      <c r="F65" s="280">
        <v>0.90079563292668396</v>
      </c>
      <c r="G65" s="280">
        <v>0.84250038810271566</v>
      </c>
      <c r="H65" s="280">
        <v>0.80284698831384738</v>
      </c>
      <c r="I65" s="280">
        <v>0.72164396784670926</v>
      </c>
      <c r="J65" s="280">
        <v>0.70067778604692121</v>
      </c>
      <c r="K65" s="280">
        <v>0.7437609429355867</v>
      </c>
      <c r="L65" s="280">
        <v>0.78397351926510972</v>
      </c>
      <c r="M65" s="280">
        <v>0.76692960918244368</v>
      </c>
      <c r="N65" s="280">
        <v>0.84206633643927564</v>
      </c>
      <c r="O65" s="280">
        <v>0.847048432558964</v>
      </c>
      <c r="P65" s="280">
        <v>0.87068237897765477</v>
      </c>
      <c r="Q65" s="280">
        <v>0.85338083157533373</v>
      </c>
      <c r="R65" s="280">
        <v>0.84246287571195955</v>
      </c>
      <c r="S65" s="280">
        <v>0.87116927996223092</v>
      </c>
      <c r="T65" s="280">
        <v>0.64983836631518066</v>
      </c>
      <c r="U65" s="280">
        <v>0.62193483794463</v>
      </c>
      <c r="V65" s="280">
        <v>0.63089047856380953</v>
      </c>
      <c r="W65" s="280">
        <v>0.68082548280381827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44.537510264091296</v>
      </c>
      <c r="C66" s="263">
        <f t="shared" si="3"/>
        <v>42.791735978393206</v>
      </c>
      <c r="D66" s="263">
        <f t="shared" si="3"/>
        <v>41.772526653815177</v>
      </c>
      <c r="E66" s="263">
        <f t="shared" si="3"/>
        <v>43.372992152151284</v>
      </c>
      <c r="F66" s="263">
        <f t="shared" si="3"/>
        <v>40.512654434970209</v>
      </c>
      <c r="G66" s="263">
        <f t="shared" si="3"/>
        <v>40.267249988844121</v>
      </c>
      <c r="H66" s="263">
        <f t="shared" si="3"/>
        <v>36.989833950405213</v>
      </c>
      <c r="I66" s="263">
        <f t="shared" si="3"/>
        <v>33.376297490764713</v>
      </c>
      <c r="J66" s="263">
        <f t="shared" si="3"/>
        <v>32.161540899398069</v>
      </c>
      <c r="K66" s="263">
        <f t="shared" si="3"/>
        <v>34.096000153126383</v>
      </c>
      <c r="L66" s="263">
        <f t="shared" si="3"/>
        <v>35.591921351055312</v>
      </c>
      <c r="M66" s="263">
        <f t="shared" si="3"/>
        <v>34.113936287875447</v>
      </c>
      <c r="N66" s="263">
        <f t="shared" si="3"/>
        <v>37.615804103343322</v>
      </c>
      <c r="O66" s="263">
        <f t="shared" si="3"/>
        <v>37.883880838597932</v>
      </c>
      <c r="P66" s="263">
        <f t="shared" si="3"/>
        <v>39.578323121221466</v>
      </c>
      <c r="Q66" s="263">
        <f t="shared" si="3"/>
        <v>39.271009796684268</v>
      </c>
      <c r="R66" s="263">
        <f t="shared" si="3"/>
        <v>39.124725970515975</v>
      </c>
      <c r="S66" s="263">
        <f t="shared" si="3"/>
        <v>40.979750054189807</v>
      </c>
      <c r="T66" s="263">
        <f t="shared" si="3"/>
        <v>34.157032659964024</v>
      </c>
      <c r="U66" s="263">
        <f t="shared" si="3"/>
        <v>32.669320949449251</v>
      </c>
      <c r="V66" s="263">
        <f t="shared" si="3"/>
        <v>33.501776864185359</v>
      </c>
      <c r="W66" s="263">
        <f t="shared" si="3"/>
        <v>34.960234395389563</v>
      </c>
      <c r="DA66" s="70"/>
    </row>
    <row r="67" spans="1:105" ht="12" customHeight="1" x14ac:dyDescent="0.25">
      <c r="A67" s="165" t="s">
        <v>2212</v>
      </c>
      <c r="B67" s="348">
        <v>9.6672364764866749</v>
      </c>
      <c r="C67" s="348">
        <v>8.6100276621586076</v>
      </c>
      <c r="D67" s="348">
        <v>7.7617248838913024</v>
      </c>
      <c r="E67" s="348">
        <v>8.3782944549868148</v>
      </c>
      <c r="F67" s="348">
        <v>7.9147936761742157</v>
      </c>
      <c r="G67" s="348">
        <v>9.0607899999555119</v>
      </c>
      <c r="H67" s="348">
        <v>7.6393163707010032</v>
      </c>
      <c r="I67" s="348">
        <v>6.9346669200103461</v>
      </c>
      <c r="J67" s="348">
        <v>6.5855692180962047</v>
      </c>
      <c r="K67" s="348">
        <v>6.998331107080543</v>
      </c>
      <c r="L67" s="348">
        <v>7.1277520174458404</v>
      </c>
      <c r="M67" s="348">
        <v>6.4916935998481007</v>
      </c>
      <c r="N67" s="348">
        <v>7.2642137115322347</v>
      </c>
      <c r="O67" s="348">
        <v>7.3341216458113712</v>
      </c>
      <c r="P67" s="348">
        <v>7.9751164464315769</v>
      </c>
      <c r="Q67" s="348">
        <v>8.1639105085646957</v>
      </c>
      <c r="R67" s="348">
        <v>8.3239998229133487</v>
      </c>
      <c r="S67" s="348">
        <v>8.9783998576475721</v>
      </c>
      <c r="T67" s="348">
        <v>9.2536665092555879</v>
      </c>
      <c r="U67" s="348">
        <v>8.8449829438583674</v>
      </c>
      <c r="V67" s="348">
        <v>9.2203427763134069</v>
      </c>
      <c r="W67" s="348">
        <v>9.1351155072248034</v>
      </c>
      <c r="DA67" s="167" t="s">
        <v>2213</v>
      </c>
    </row>
    <row r="68" spans="1:105" ht="12" customHeight="1" x14ac:dyDescent="0.25">
      <c r="A68" s="165" t="s">
        <v>2214</v>
      </c>
      <c r="B68" s="348">
        <v>3.947629333180311</v>
      </c>
      <c r="C68" s="348">
        <v>3.4984473960338289</v>
      </c>
      <c r="D68" s="348">
        <v>3.137069518486066</v>
      </c>
      <c r="E68" s="348">
        <v>3.4407273896650472</v>
      </c>
      <c r="F68" s="348">
        <v>3.2414051846800631</v>
      </c>
      <c r="G68" s="348">
        <v>3.7498157618780108</v>
      </c>
      <c r="H68" s="348">
        <v>3.1861567816024121</v>
      </c>
      <c r="I68" s="348">
        <v>2.9236334712447669</v>
      </c>
      <c r="J68" s="348">
        <v>2.741251411814837</v>
      </c>
      <c r="K68" s="348">
        <v>2.8588913689029329</v>
      </c>
      <c r="L68" s="348">
        <v>2.9148849584012608</v>
      </c>
      <c r="M68" s="348">
        <v>2.628410371934224</v>
      </c>
      <c r="N68" s="348">
        <v>2.9090916800637392</v>
      </c>
      <c r="O68" s="348">
        <v>2.9448965906544329</v>
      </c>
      <c r="P68" s="348">
        <v>3.2281261977917879</v>
      </c>
      <c r="Q68" s="348">
        <v>3.2958671348855391</v>
      </c>
      <c r="R68" s="348">
        <v>3.3453044296633938</v>
      </c>
      <c r="S68" s="348">
        <v>3.610401872720479</v>
      </c>
      <c r="T68" s="348">
        <v>3.725475812689496</v>
      </c>
      <c r="U68" s="348">
        <v>3.555808971100634</v>
      </c>
      <c r="V68" s="348">
        <v>3.7210454390976961</v>
      </c>
      <c r="W68" s="348">
        <v>3.6373747327897989</v>
      </c>
      <c r="DA68" s="167" t="s">
        <v>2215</v>
      </c>
    </row>
    <row r="69" spans="1:105" ht="12" customHeight="1" x14ac:dyDescent="0.25">
      <c r="A69" s="64" t="s">
        <v>30</v>
      </c>
      <c r="B69" s="231">
        <v>0.29195775588370321</v>
      </c>
      <c r="C69" s="231">
        <v>0.19481306062079429</v>
      </c>
      <c r="D69" s="231">
        <v>0.15794657402400131</v>
      </c>
      <c r="E69" s="231">
        <v>0.25075149653681472</v>
      </c>
      <c r="F69" s="231">
        <v>0.2405934576274153</v>
      </c>
      <c r="G69" s="231">
        <v>0.4351977303086399</v>
      </c>
      <c r="H69" s="231">
        <v>0.2429160296916586</v>
      </c>
      <c r="I69" s="231">
        <v>0.15751780959538131</v>
      </c>
      <c r="J69" s="231">
        <v>0.16432183993075311</v>
      </c>
      <c r="K69" s="231">
        <v>0.1612797908999877</v>
      </c>
      <c r="L69" s="231">
        <v>0.17647427441506611</v>
      </c>
      <c r="M69" s="231">
        <v>0.1806450201474612</v>
      </c>
      <c r="N69" s="231">
        <v>0.1903049974742648</v>
      </c>
      <c r="O69" s="231">
        <v>0.21455562358763139</v>
      </c>
      <c r="P69" s="231">
        <v>0.21572798955653591</v>
      </c>
      <c r="Q69" s="231">
        <v>0.22609654567044321</v>
      </c>
      <c r="R69" s="231">
        <v>0.21303765160145899</v>
      </c>
      <c r="S69" s="231">
        <v>0.22086063357520691</v>
      </c>
      <c r="T69" s="231">
        <v>0.18678124660341869</v>
      </c>
      <c r="U69" s="231">
        <v>0</v>
      </c>
      <c r="V69" s="231">
        <v>0</v>
      </c>
      <c r="W69" s="231">
        <v>0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0.1033120397322836</v>
      </c>
      <c r="C71" s="231">
        <v>0.1118805014149224</v>
      </c>
      <c r="D71" s="231">
        <v>7.9411005020035702E-2</v>
      </c>
      <c r="E71" s="231">
        <v>5.106309437433245E-2</v>
      </c>
      <c r="F71" s="231">
        <v>2.799831903885084E-2</v>
      </c>
      <c r="G71" s="231">
        <v>0.1091690852885811</v>
      </c>
      <c r="H71" s="231">
        <v>4.9252200672243618E-2</v>
      </c>
      <c r="I71" s="231">
        <v>4.6156195132919658E-2</v>
      </c>
      <c r="J71" s="231">
        <v>5.2453508319348627E-2</v>
      </c>
      <c r="K71" s="231">
        <v>7.8741126325007751E-2</v>
      </c>
      <c r="L71" s="231">
        <v>0.1223431918630879</v>
      </c>
      <c r="M71" s="231">
        <v>0.16006839446557949</v>
      </c>
      <c r="N71" s="231">
        <v>0.1511903253314259</v>
      </c>
      <c r="O71" s="231">
        <v>0.2171741514117369</v>
      </c>
      <c r="P71" s="231">
        <v>0.19030818478227579</v>
      </c>
      <c r="Q71" s="231">
        <v>0.2342389894448704</v>
      </c>
      <c r="R71" s="231">
        <v>0.30217750803174309</v>
      </c>
      <c r="S71" s="231">
        <v>0.31806021232090859</v>
      </c>
      <c r="T71" s="231">
        <v>0.31179488328055183</v>
      </c>
      <c r="U71" s="231">
        <v>0.35363444404908351</v>
      </c>
      <c r="V71" s="231">
        <v>0.3307581837662224</v>
      </c>
      <c r="W71" s="231">
        <v>0.39846082861351689</v>
      </c>
      <c r="DA71" s="73" t="s">
        <v>2218</v>
      </c>
    </row>
    <row r="72" spans="1:105" ht="12" customHeight="1" x14ac:dyDescent="0.25">
      <c r="A72" s="64" t="s">
        <v>160</v>
      </c>
      <c r="B72" s="231">
        <v>0.26583049419789739</v>
      </c>
      <c r="C72" s="231">
        <v>0.25291229852815988</v>
      </c>
      <c r="D72" s="231">
        <v>0.26514731119511548</v>
      </c>
      <c r="E72" s="231">
        <v>0.25350799398824608</v>
      </c>
      <c r="F72" s="231">
        <v>0.1996948491741484</v>
      </c>
      <c r="G72" s="231">
        <v>0.14524439415599019</v>
      </c>
      <c r="H72" s="231">
        <v>0.14997574361994609</v>
      </c>
      <c r="I72" s="231">
        <v>0.14243092682987929</v>
      </c>
      <c r="J72" s="231">
        <v>0.29241606164955419</v>
      </c>
      <c r="K72" s="231">
        <v>0.1304668939164367</v>
      </c>
      <c r="L72" s="231">
        <v>0.14490859795610209</v>
      </c>
      <c r="M72" s="231">
        <v>9.1679098817581808E-2</v>
      </c>
      <c r="N72" s="231">
        <v>0.12998086714753371</v>
      </c>
      <c r="O72" s="231">
        <v>0.12953723791868621</v>
      </c>
      <c r="P72" s="231">
        <v>0.15498309615912931</v>
      </c>
      <c r="Q72" s="231">
        <v>0.13289580454184691</v>
      </c>
      <c r="R72" s="231">
        <v>0.1176299437311398</v>
      </c>
      <c r="S72" s="231">
        <v>9.6857081694428249E-2</v>
      </c>
      <c r="T72" s="231">
        <v>0.1065378075745054</v>
      </c>
      <c r="U72" s="231">
        <v>9.7488422590651616E-2</v>
      </c>
      <c r="V72" s="231">
        <v>0.121381077164599</v>
      </c>
      <c r="W72" s="231">
        <v>9.8241302666289762E-2</v>
      </c>
      <c r="DA72" s="73" t="s">
        <v>2219</v>
      </c>
    </row>
    <row r="73" spans="1:105" ht="12" customHeight="1" x14ac:dyDescent="0.25">
      <c r="A73" s="64" t="s">
        <v>70</v>
      </c>
      <c r="B73" s="231">
        <v>1.655275187944268</v>
      </c>
      <c r="C73" s="231">
        <v>1.326853375476263</v>
      </c>
      <c r="D73" s="231">
        <v>1.0464502687413111</v>
      </c>
      <c r="E73" s="231">
        <v>0.79223833717362435</v>
      </c>
      <c r="F73" s="231">
        <v>0.63259322302523946</v>
      </c>
      <c r="G73" s="231">
        <v>0.61657904049935042</v>
      </c>
      <c r="H73" s="231">
        <v>0.49946603453833532</v>
      </c>
      <c r="I73" s="231">
        <v>0.72895198137955086</v>
      </c>
      <c r="J73" s="231">
        <v>0.64513901615478786</v>
      </c>
      <c r="K73" s="231">
        <v>0.55014633271158575</v>
      </c>
      <c r="L73" s="231">
        <v>0.54248101304434637</v>
      </c>
      <c r="M73" s="231">
        <v>0.1392252073570581</v>
      </c>
      <c r="N73" s="231">
        <v>0.12652604606591561</v>
      </c>
      <c r="O73" s="231">
        <v>0.29322584292676412</v>
      </c>
      <c r="P73" s="231">
        <v>0.2187149378621514</v>
      </c>
      <c r="Q73" s="231">
        <v>0.2200866879249839</v>
      </c>
      <c r="R73" s="231">
        <v>0.169016715676331</v>
      </c>
      <c r="S73" s="231">
        <v>0.23989206558814241</v>
      </c>
      <c r="T73" s="231">
        <v>0.22670868513862119</v>
      </c>
      <c r="U73" s="231">
        <v>0.19057720487888671</v>
      </c>
      <c r="V73" s="231">
        <v>0.1933184004758986</v>
      </c>
      <c r="W73" s="231">
        <v>0.16465406732234941</v>
      </c>
      <c r="DA73" s="73" t="s">
        <v>2220</v>
      </c>
    </row>
    <row r="74" spans="1:105" ht="12" customHeight="1" x14ac:dyDescent="0.25">
      <c r="A74" s="64" t="s">
        <v>34</v>
      </c>
      <c r="B74" s="231">
        <v>0.1435731170348348</v>
      </c>
      <c r="C74" s="231">
        <v>0.13694260241000419</v>
      </c>
      <c r="D74" s="231">
        <v>0.1070875003053251</v>
      </c>
      <c r="E74" s="231">
        <v>8.4483816161368422E-2</v>
      </c>
      <c r="F74" s="231">
        <v>6.1748621241135448E-2</v>
      </c>
      <c r="G74" s="231">
        <v>0.1623112467247578</v>
      </c>
      <c r="H74" s="231">
        <v>0.17615437285264729</v>
      </c>
      <c r="I74" s="231">
        <v>0.1347187767440145</v>
      </c>
      <c r="J74" s="231">
        <v>0.1045596907133779</v>
      </c>
      <c r="K74" s="231">
        <v>1.950671316058622E-2</v>
      </c>
      <c r="L74" s="231">
        <v>2.3993170950935439E-2</v>
      </c>
      <c r="M74" s="231">
        <v>1.8646503329663382E-2</v>
      </c>
      <c r="N74" s="231">
        <v>2.2709323947666969E-2</v>
      </c>
      <c r="O74" s="231">
        <v>1.062650189756272E-2</v>
      </c>
      <c r="P74" s="231">
        <v>2.011575896829856E-2</v>
      </c>
      <c r="Q74" s="231">
        <v>2.1067595159765619E-2</v>
      </c>
      <c r="R74" s="231">
        <v>1.6304102373678329E-2</v>
      </c>
      <c r="S74" s="231">
        <v>1.926848462345309E-2</v>
      </c>
      <c r="T74" s="231">
        <v>1.9070140502018659E-2</v>
      </c>
      <c r="U74" s="231">
        <v>1.8739207647227019E-2</v>
      </c>
      <c r="V74" s="231">
        <v>1.524554842123101E-2</v>
      </c>
      <c r="W74" s="231">
        <v>1.405440573540522E-2</v>
      </c>
      <c r="DA74" s="73" t="s">
        <v>2221</v>
      </c>
    </row>
    <row r="75" spans="1:105" ht="12" customHeight="1" x14ac:dyDescent="0.25">
      <c r="A75" s="64" t="s">
        <v>162</v>
      </c>
      <c r="B75" s="231">
        <v>1.487680738387325</v>
      </c>
      <c r="C75" s="231">
        <v>1.4750455575836849</v>
      </c>
      <c r="D75" s="231">
        <v>1.481026859200278</v>
      </c>
      <c r="E75" s="231">
        <v>1.5077322340199959</v>
      </c>
      <c r="F75" s="231">
        <v>1.577826297164566</v>
      </c>
      <c r="G75" s="231">
        <v>1.6533643221267531</v>
      </c>
      <c r="H75" s="231">
        <v>1.3599783436229329</v>
      </c>
      <c r="I75" s="231">
        <v>0.99436340308766014</v>
      </c>
      <c r="J75" s="231">
        <v>0.97947702245539259</v>
      </c>
      <c r="K75" s="231">
        <v>1.4815731193097259</v>
      </c>
      <c r="L75" s="231">
        <v>1.455493484801945</v>
      </c>
      <c r="M75" s="231">
        <v>1.6818424927947031</v>
      </c>
      <c r="N75" s="231">
        <v>2.120558356258107</v>
      </c>
      <c r="O75" s="231">
        <v>1.9134247247120439</v>
      </c>
      <c r="P75" s="231">
        <v>2.0264860162449301</v>
      </c>
      <c r="Q75" s="231">
        <v>2.125038140238964</v>
      </c>
      <c r="R75" s="231">
        <v>2.2857289194432489</v>
      </c>
      <c r="S75" s="231">
        <v>2.4526218614251691</v>
      </c>
      <c r="T75" s="231">
        <v>2.5758024236582102</v>
      </c>
      <c r="U75" s="231">
        <v>2.6031257983526368</v>
      </c>
      <c r="V75" s="231">
        <v>2.6470825506377298</v>
      </c>
      <c r="W75" s="231">
        <v>2.9087626297050999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0.50095041741066493</v>
      </c>
      <c r="F77" s="231">
        <v>0.50095041740870672</v>
      </c>
      <c r="G77" s="231">
        <v>0.62794994277393845</v>
      </c>
      <c r="H77" s="231">
        <v>0.70841405660464751</v>
      </c>
      <c r="I77" s="231">
        <v>0.71949437847536135</v>
      </c>
      <c r="J77" s="231">
        <v>0.50288427259162238</v>
      </c>
      <c r="K77" s="231">
        <v>0.4371773925796037</v>
      </c>
      <c r="L77" s="231">
        <v>0.44919122536977729</v>
      </c>
      <c r="M77" s="231">
        <v>0.35630365502217681</v>
      </c>
      <c r="N77" s="231">
        <v>0.16782176383882519</v>
      </c>
      <c r="O77" s="231">
        <v>0.16635250820000749</v>
      </c>
      <c r="P77" s="231">
        <v>0.40179021421846739</v>
      </c>
      <c r="Q77" s="231">
        <v>0.33644337190466472</v>
      </c>
      <c r="R77" s="231">
        <v>0.24140958880579411</v>
      </c>
      <c r="S77" s="231">
        <v>0.26284153349317141</v>
      </c>
      <c r="T77" s="231">
        <v>0.29878062593216959</v>
      </c>
      <c r="U77" s="231">
        <v>0.29224389358214847</v>
      </c>
      <c r="V77" s="231">
        <v>0.41325967863201563</v>
      </c>
      <c r="W77" s="231">
        <v>5.3201498747138302E-2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2225</v>
      </c>
    </row>
    <row r="79" spans="1:105" ht="12" customHeight="1" x14ac:dyDescent="0.25">
      <c r="A79" s="165" t="s">
        <v>2226</v>
      </c>
      <c r="B79" s="348">
        <v>30.922644454424312</v>
      </c>
      <c r="C79" s="348">
        <v>30.68326092020077</v>
      </c>
      <c r="D79" s="348">
        <v>30.873732251437811</v>
      </c>
      <c r="E79" s="348">
        <v>31.553970307499419</v>
      </c>
      <c r="F79" s="348">
        <v>29.35645557411593</v>
      </c>
      <c r="G79" s="348">
        <v>27.456644227010599</v>
      </c>
      <c r="H79" s="348">
        <v>26.1643607981018</v>
      </c>
      <c r="I79" s="348">
        <v>23.5179970995096</v>
      </c>
      <c r="J79" s="348">
        <v>22.834720269487029</v>
      </c>
      <c r="K79" s="348">
        <v>24.23877767714291</v>
      </c>
      <c r="L79" s="348">
        <v>25.549284375208209</v>
      </c>
      <c r="M79" s="348">
        <v>24.993832316093119</v>
      </c>
      <c r="N79" s="348">
        <v>27.442498711747351</v>
      </c>
      <c r="O79" s="348">
        <v>27.60486260213213</v>
      </c>
      <c r="P79" s="348">
        <v>28.3750804769981</v>
      </c>
      <c r="Q79" s="348">
        <v>27.81123215323403</v>
      </c>
      <c r="R79" s="348">
        <v>27.455421717939231</v>
      </c>
      <c r="S79" s="348">
        <v>28.39094832382176</v>
      </c>
      <c r="T79" s="348">
        <v>21.17789033801894</v>
      </c>
      <c r="U79" s="348">
        <v>20.26852903449025</v>
      </c>
      <c r="V79" s="348">
        <v>20.560388648774261</v>
      </c>
      <c r="W79" s="348">
        <v>22.187744155374961</v>
      </c>
      <c r="DA79" s="167" t="s">
        <v>2227</v>
      </c>
    </row>
    <row r="80" spans="1:105" ht="12" customHeight="1" x14ac:dyDescent="0.25">
      <c r="A80" s="132" t="s">
        <v>2228</v>
      </c>
      <c r="B80" s="318">
        <v>42.38379901238681</v>
      </c>
      <c r="C80" s="318">
        <v>42.05569047637983</v>
      </c>
      <c r="D80" s="318">
        <v>42.316758013235273</v>
      </c>
      <c r="E80" s="318">
        <v>43.249119186005743</v>
      </c>
      <c r="F80" s="318">
        <v>40.237118613940893</v>
      </c>
      <c r="G80" s="318">
        <v>37.633162072777608</v>
      </c>
      <c r="H80" s="318">
        <v>35.861907314840117</v>
      </c>
      <c r="I80" s="318">
        <v>32.234696605868521</v>
      </c>
      <c r="J80" s="318">
        <v>31.298170369369579</v>
      </c>
      <c r="K80" s="318">
        <v>33.222626961549082</v>
      </c>
      <c r="L80" s="318">
        <v>35.018859252647303</v>
      </c>
      <c r="M80" s="318">
        <v>34.257534700691593</v>
      </c>
      <c r="N80" s="318">
        <v>37.61377367031649</v>
      </c>
      <c r="O80" s="318">
        <v>37.83631603751541</v>
      </c>
      <c r="P80" s="318">
        <v>38.89200710728084</v>
      </c>
      <c r="Q80" s="318">
        <v>38.119174303051892</v>
      </c>
      <c r="R80" s="318">
        <v>37.631486453512643</v>
      </c>
      <c r="S80" s="318">
        <v>38.913756205470797</v>
      </c>
      <c r="T80" s="318">
        <v>29.027253762720729</v>
      </c>
      <c r="U80" s="318">
        <v>27.780847208610911</v>
      </c>
      <c r="V80" s="318">
        <v>28.180881534584479</v>
      </c>
      <c r="W80" s="318">
        <v>30.411399329242141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1</v>
      </c>
      <c r="D84" s="234">
        <f t="shared" si="4"/>
        <v>1.0000000000000002</v>
      </c>
      <c r="E84" s="234">
        <f t="shared" si="4"/>
        <v>1.0000000000000002</v>
      </c>
      <c r="F84" s="234">
        <f t="shared" si="4"/>
        <v>1.0000000000000004</v>
      </c>
      <c r="G84" s="234">
        <f t="shared" si="4"/>
        <v>1.0000000000000004</v>
      </c>
      <c r="H84" s="234">
        <f t="shared" si="4"/>
        <v>1.0000000000000002</v>
      </c>
      <c r="I84" s="234">
        <f t="shared" si="4"/>
        <v>1</v>
      </c>
      <c r="J84" s="234">
        <f t="shared" si="4"/>
        <v>0.99999999999999967</v>
      </c>
      <c r="K84" s="234">
        <f t="shared" si="4"/>
        <v>1</v>
      </c>
      <c r="L84" s="234">
        <f t="shared" si="4"/>
        <v>1.0000000000000002</v>
      </c>
      <c r="M84" s="234">
        <f t="shared" si="4"/>
        <v>0.99999999999999989</v>
      </c>
      <c r="N84" s="234">
        <f t="shared" si="4"/>
        <v>0.99999999999999978</v>
      </c>
      <c r="O84" s="234">
        <f t="shared" si="4"/>
        <v>1.0000000000000002</v>
      </c>
      <c r="P84" s="234">
        <f t="shared" si="4"/>
        <v>1.0000000000000002</v>
      </c>
      <c r="Q84" s="234">
        <f t="shared" si="4"/>
        <v>1</v>
      </c>
      <c r="R84" s="234">
        <f t="shared" si="4"/>
        <v>1.0000000000000002</v>
      </c>
      <c r="S84" s="234">
        <f t="shared" si="4"/>
        <v>1</v>
      </c>
      <c r="T84" s="234">
        <f t="shared" si="4"/>
        <v>1.0000000000000002</v>
      </c>
      <c r="U84" s="234">
        <f t="shared" si="4"/>
        <v>1.0000000000000002</v>
      </c>
      <c r="V84" s="234">
        <f t="shared" si="4"/>
        <v>0.99999999999999989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1.3498055394844475E-2</v>
      </c>
      <c r="C85" s="301">
        <f t="shared" si="5"/>
        <v>1.4632805177829816E-2</v>
      </c>
      <c r="D85" s="301">
        <f t="shared" si="5"/>
        <v>1.5823813848831723E-2</v>
      </c>
      <c r="E85" s="301">
        <f t="shared" si="5"/>
        <v>1.5122608302163571E-2</v>
      </c>
      <c r="F85" s="301">
        <f t="shared" si="5"/>
        <v>1.4994366672645249E-2</v>
      </c>
      <c r="G85" s="301">
        <f t="shared" si="5"/>
        <v>1.2894435147470981E-2</v>
      </c>
      <c r="H85" s="301">
        <f t="shared" si="5"/>
        <v>1.4040216718849828E-2</v>
      </c>
      <c r="I85" s="301">
        <f t="shared" si="5"/>
        <v>1.3844668021797572E-2</v>
      </c>
      <c r="J85" s="301">
        <f t="shared" si="5"/>
        <v>1.4164976026142386E-2</v>
      </c>
      <c r="K85" s="301">
        <f t="shared" si="5"/>
        <v>1.4318870374752017E-2</v>
      </c>
      <c r="L85" s="301">
        <f t="shared" si="5"/>
        <v>1.4657051755547698E-2</v>
      </c>
      <c r="M85" s="301">
        <f t="shared" si="5"/>
        <v>1.5487034589003216E-2</v>
      </c>
      <c r="N85" s="301">
        <f t="shared" si="5"/>
        <v>1.5385160489926381E-2</v>
      </c>
      <c r="O85" s="301">
        <f t="shared" si="5"/>
        <v>1.5318931036592338E-2</v>
      </c>
      <c r="P85" s="301">
        <f t="shared" si="5"/>
        <v>1.4674300478003506E-2</v>
      </c>
      <c r="Q85" s="301">
        <f t="shared" si="5"/>
        <v>1.425275987463249E-2</v>
      </c>
      <c r="R85" s="301">
        <f t="shared" si="5"/>
        <v>1.3963111700671639E-2</v>
      </c>
      <c r="S85" s="301">
        <f t="shared" si="5"/>
        <v>1.3537402295798199E-2</v>
      </c>
      <c r="T85" s="301">
        <f t="shared" si="5"/>
        <v>1.0540614535383734E-2</v>
      </c>
      <c r="U85" s="301">
        <f t="shared" si="5"/>
        <v>1.0563101137374764E-2</v>
      </c>
      <c r="V85" s="301">
        <f t="shared" si="5"/>
        <v>1.0309710669671219E-2</v>
      </c>
      <c r="W85" s="301">
        <f t="shared" si="5"/>
        <v>1.1128242013882282E-2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1.5747731293985226E-2</v>
      </c>
      <c r="C86" s="235">
        <f t="shared" si="6"/>
        <v>1.7071606040801459E-2</v>
      </c>
      <c r="D86" s="235">
        <f t="shared" si="6"/>
        <v>1.8461116156970339E-2</v>
      </c>
      <c r="E86" s="235">
        <f t="shared" si="6"/>
        <v>1.7643043019190837E-2</v>
      </c>
      <c r="F86" s="235">
        <f t="shared" si="6"/>
        <v>1.7493427784752793E-2</v>
      </c>
      <c r="G86" s="235">
        <f t="shared" si="6"/>
        <v>1.5043507672049469E-2</v>
      </c>
      <c r="H86" s="235">
        <f t="shared" si="6"/>
        <v>1.638025283865813E-2</v>
      </c>
      <c r="I86" s="235">
        <f t="shared" si="6"/>
        <v>1.6152112692097164E-2</v>
      </c>
      <c r="J86" s="235">
        <f t="shared" si="6"/>
        <v>1.6525805363832791E-2</v>
      </c>
      <c r="K86" s="235">
        <f t="shared" si="6"/>
        <v>1.6705348770544019E-2</v>
      </c>
      <c r="L86" s="235">
        <f t="shared" si="6"/>
        <v>1.709989371480565E-2</v>
      </c>
      <c r="M86" s="235">
        <f t="shared" si="6"/>
        <v>1.8068207020503751E-2</v>
      </c>
      <c r="N86" s="235">
        <f t="shared" si="6"/>
        <v>1.794935390491411E-2</v>
      </c>
      <c r="O86" s="235">
        <f t="shared" si="6"/>
        <v>1.7872086209357731E-2</v>
      </c>
      <c r="P86" s="235">
        <f t="shared" si="6"/>
        <v>1.7120017224337428E-2</v>
      </c>
      <c r="Q86" s="235">
        <f t="shared" si="6"/>
        <v>1.662821985373791E-2</v>
      </c>
      <c r="R86" s="235">
        <f t="shared" si="6"/>
        <v>1.6290296984116909E-2</v>
      </c>
      <c r="S86" s="235">
        <f t="shared" si="6"/>
        <v>1.5793636011764568E-2</v>
      </c>
      <c r="T86" s="235">
        <f t="shared" si="6"/>
        <v>1.2297383624614352E-2</v>
      </c>
      <c r="U86" s="235">
        <f t="shared" si="6"/>
        <v>1.2323617993603896E-2</v>
      </c>
      <c r="V86" s="235">
        <f t="shared" si="6"/>
        <v>1.2027995781283093E-2</v>
      </c>
      <c r="W86" s="235">
        <f t="shared" si="6"/>
        <v>1.2982949016196003E-2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3.5994814386251933E-2</v>
      </c>
      <c r="C87" s="235">
        <f t="shared" si="7"/>
        <v>3.9020813807546191E-2</v>
      </c>
      <c r="D87" s="235">
        <f t="shared" si="7"/>
        <v>4.2196836930217932E-2</v>
      </c>
      <c r="E87" s="235">
        <f t="shared" si="7"/>
        <v>4.0326955472436192E-2</v>
      </c>
      <c r="F87" s="235">
        <f t="shared" si="7"/>
        <v>3.998497779372067E-2</v>
      </c>
      <c r="G87" s="235">
        <f t="shared" si="7"/>
        <v>3.4385160393255947E-2</v>
      </c>
      <c r="H87" s="235">
        <f t="shared" si="7"/>
        <v>3.7440577916932859E-2</v>
      </c>
      <c r="I87" s="235">
        <f t="shared" si="7"/>
        <v>3.6919114724793513E-2</v>
      </c>
      <c r="J87" s="235">
        <f t="shared" si="7"/>
        <v>3.7773269403046358E-2</v>
      </c>
      <c r="K87" s="235">
        <f t="shared" si="7"/>
        <v>3.8183654332672054E-2</v>
      </c>
      <c r="L87" s="235">
        <f t="shared" si="7"/>
        <v>3.9085471348127183E-2</v>
      </c>
      <c r="M87" s="235">
        <f t="shared" si="7"/>
        <v>4.1298758904008574E-2</v>
      </c>
      <c r="N87" s="235">
        <f t="shared" si="7"/>
        <v>4.1027094639803675E-2</v>
      </c>
      <c r="O87" s="235">
        <f t="shared" si="7"/>
        <v>4.0850482764246243E-2</v>
      </c>
      <c r="P87" s="235">
        <f t="shared" si="7"/>
        <v>3.9131467941342687E-2</v>
      </c>
      <c r="Q87" s="235">
        <f t="shared" si="7"/>
        <v>3.8007359665686649E-2</v>
      </c>
      <c r="R87" s="235">
        <f t="shared" si="7"/>
        <v>3.7234964535124364E-2</v>
      </c>
      <c r="S87" s="235">
        <f t="shared" si="7"/>
        <v>3.6099739455461868E-2</v>
      </c>
      <c r="T87" s="235">
        <f t="shared" si="7"/>
        <v>2.8108305427689967E-2</v>
      </c>
      <c r="U87" s="235">
        <f t="shared" si="7"/>
        <v>2.8168269699666047E-2</v>
      </c>
      <c r="V87" s="235">
        <f t="shared" si="7"/>
        <v>2.7492561785789911E-2</v>
      </c>
      <c r="W87" s="235">
        <f t="shared" si="7"/>
        <v>2.9675312037019421E-2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2.699611078968896E-2</v>
      </c>
      <c r="C88" s="235">
        <f t="shared" si="8"/>
        <v>2.9265610355659631E-2</v>
      </c>
      <c r="D88" s="235">
        <f t="shared" si="8"/>
        <v>3.1647627697663445E-2</v>
      </c>
      <c r="E88" s="235">
        <f t="shared" si="8"/>
        <v>3.0245216604327132E-2</v>
      </c>
      <c r="F88" s="235">
        <f t="shared" si="8"/>
        <v>2.9988733345290498E-2</v>
      </c>
      <c r="G88" s="235">
        <f t="shared" si="8"/>
        <v>2.5788870294941969E-2</v>
      </c>
      <c r="H88" s="235">
        <f t="shared" si="8"/>
        <v>2.8080433437699656E-2</v>
      </c>
      <c r="I88" s="235">
        <f t="shared" si="8"/>
        <v>2.7689336043595154E-2</v>
      </c>
      <c r="J88" s="235">
        <f t="shared" si="8"/>
        <v>2.8329952052284779E-2</v>
      </c>
      <c r="K88" s="235">
        <f t="shared" si="8"/>
        <v>2.8637740749504023E-2</v>
      </c>
      <c r="L88" s="235">
        <f t="shared" si="8"/>
        <v>2.9314103511095407E-2</v>
      </c>
      <c r="M88" s="235">
        <f t="shared" si="8"/>
        <v>3.0974069178006432E-2</v>
      </c>
      <c r="N88" s="235">
        <f t="shared" si="8"/>
        <v>3.0770320979852762E-2</v>
      </c>
      <c r="O88" s="235">
        <f t="shared" si="8"/>
        <v>3.0637862073184686E-2</v>
      </c>
      <c r="P88" s="235">
        <f t="shared" si="8"/>
        <v>2.9348600956007019E-2</v>
      </c>
      <c r="Q88" s="235">
        <f t="shared" si="8"/>
        <v>2.850551974926497E-2</v>
      </c>
      <c r="R88" s="235">
        <f t="shared" si="8"/>
        <v>2.7926223401343278E-2</v>
      </c>
      <c r="S88" s="235">
        <f t="shared" si="8"/>
        <v>2.7074804591596387E-2</v>
      </c>
      <c r="T88" s="235">
        <f t="shared" si="8"/>
        <v>2.1081229070767472E-2</v>
      </c>
      <c r="U88" s="235">
        <f t="shared" si="8"/>
        <v>2.1126202274749529E-2</v>
      </c>
      <c r="V88" s="235">
        <f t="shared" si="8"/>
        <v>2.0619421339342438E-2</v>
      </c>
      <c r="W88" s="235">
        <f t="shared" si="8"/>
        <v>2.2256484027764558E-2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1.9338484162682048E-2</v>
      </c>
      <c r="C89" s="302">
        <f t="shared" si="9"/>
        <v>1.9662256489163043E-2</v>
      </c>
      <c r="D89" s="302">
        <f t="shared" si="9"/>
        <v>2.0089004739534611E-2</v>
      </c>
      <c r="E89" s="302">
        <f t="shared" si="9"/>
        <v>1.972669913948959E-2</v>
      </c>
      <c r="F89" s="302">
        <f t="shared" si="9"/>
        <v>1.9693738105432079E-2</v>
      </c>
      <c r="G89" s="302">
        <f t="shared" si="9"/>
        <v>1.9215658477093625E-2</v>
      </c>
      <c r="H89" s="302">
        <f t="shared" si="9"/>
        <v>1.9289278880094914E-2</v>
      </c>
      <c r="I89" s="302">
        <f t="shared" si="9"/>
        <v>1.9098190556754099E-2</v>
      </c>
      <c r="J89" s="302">
        <f t="shared" si="9"/>
        <v>1.9362912141926671E-2</v>
      </c>
      <c r="K89" s="302">
        <f t="shared" si="9"/>
        <v>1.9558672295397688E-2</v>
      </c>
      <c r="L89" s="302">
        <f t="shared" si="9"/>
        <v>1.9614279329950714E-2</v>
      </c>
      <c r="M89" s="302">
        <f t="shared" si="9"/>
        <v>1.9875838065226564E-2</v>
      </c>
      <c r="N89" s="302">
        <f t="shared" si="9"/>
        <v>1.9925994662503915E-2</v>
      </c>
      <c r="O89" s="302">
        <f t="shared" si="9"/>
        <v>1.9907137264546997E-2</v>
      </c>
      <c r="P89" s="302">
        <f t="shared" si="9"/>
        <v>1.9725201087601504E-2</v>
      </c>
      <c r="Q89" s="302">
        <f t="shared" si="9"/>
        <v>1.9707722853651684E-2</v>
      </c>
      <c r="R89" s="302">
        <f t="shared" si="9"/>
        <v>1.9755590378589677E-2</v>
      </c>
      <c r="S89" s="302">
        <f t="shared" si="9"/>
        <v>1.9745517642402777E-2</v>
      </c>
      <c r="T89" s="302">
        <f t="shared" si="9"/>
        <v>2.0384746987934313E-2</v>
      </c>
      <c r="U89" s="302">
        <f t="shared" si="9"/>
        <v>2.0467791772848572E-2</v>
      </c>
      <c r="V89" s="302">
        <f t="shared" si="9"/>
        <v>2.0495664063412345E-2</v>
      </c>
      <c r="W89" s="302">
        <f t="shared" si="9"/>
        <v>2.0480087909617129E-2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6.1333531202644689E-2</v>
      </c>
      <c r="C90" s="303">
        <f t="shared" si="10"/>
        <v>6.1074674848660249E-2</v>
      </c>
      <c r="D90" s="303">
        <f t="shared" si="10"/>
        <v>6.1346911513117088E-2</v>
      </c>
      <c r="E90" s="303">
        <f t="shared" si="10"/>
        <v>6.0642998035279394E-2</v>
      </c>
      <c r="F90" s="303">
        <f t="shared" si="10"/>
        <v>6.0574744843038479E-2</v>
      </c>
      <c r="G90" s="303">
        <f t="shared" si="10"/>
        <v>6.0403130652645506E-2</v>
      </c>
      <c r="H90" s="303">
        <f t="shared" si="10"/>
        <v>5.9798372786424102E-2</v>
      </c>
      <c r="I90" s="303">
        <f t="shared" si="10"/>
        <v>5.9693556219577976E-2</v>
      </c>
      <c r="J90" s="303">
        <f t="shared" si="10"/>
        <v>6.0163051891084285E-2</v>
      </c>
      <c r="K90" s="303">
        <f t="shared" si="10"/>
        <v>6.0494884741114169E-2</v>
      </c>
      <c r="L90" s="303">
        <f t="shared" si="10"/>
        <v>6.0528834813675596E-2</v>
      </c>
      <c r="M90" s="303">
        <f t="shared" si="10"/>
        <v>6.0882277561496709E-2</v>
      </c>
      <c r="N90" s="303">
        <f t="shared" si="10"/>
        <v>6.1070835808928178E-2</v>
      </c>
      <c r="O90" s="303">
        <f t="shared" si="10"/>
        <v>6.1073115396142914E-2</v>
      </c>
      <c r="P90" s="303">
        <f t="shared" si="10"/>
        <v>6.0661244677848086E-2</v>
      </c>
      <c r="Q90" s="303">
        <f t="shared" si="10"/>
        <v>6.0742643180587891E-2</v>
      </c>
      <c r="R90" s="303">
        <f t="shared" si="10"/>
        <v>6.0935456090752564E-2</v>
      </c>
      <c r="S90" s="303">
        <f t="shared" si="10"/>
        <v>6.1040773743520724E-2</v>
      </c>
      <c r="T90" s="303">
        <f t="shared" si="10"/>
        <v>6.3230049806371605E-2</v>
      </c>
      <c r="U90" s="303">
        <f t="shared" si="10"/>
        <v>6.3179283915368659E-2</v>
      </c>
      <c r="V90" s="303">
        <f t="shared" si="10"/>
        <v>6.3217054991726626E-2</v>
      </c>
      <c r="W90" s="303">
        <f t="shared" si="10"/>
        <v>6.3130131208435858E-2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4.6766764628602908E-2</v>
      </c>
      <c r="C91" s="304">
        <f t="shared" si="11"/>
        <v>4.2235456981117074E-2</v>
      </c>
      <c r="D91" s="304">
        <f t="shared" si="11"/>
        <v>3.7381735874137699E-2</v>
      </c>
      <c r="E91" s="304">
        <f t="shared" si="11"/>
        <v>3.7794743872207277E-2</v>
      </c>
      <c r="F91" s="304">
        <f t="shared" si="11"/>
        <v>3.828680318176831E-2</v>
      </c>
      <c r="G91" s="304">
        <f t="shared" si="11"/>
        <v>4.6066521859652383E-2</v>
      </c>
      <c r="H91" s="304">
        <f t="shared" si="11"/>
        <v>4.0025469079541409E-2</v>
      </c>
      <c r="I91" s="304">
        <f t="shared" si="11"/>
        <v>4.046699246662544E-2</v>
      </c>
      <c r="J91" s="304">
        <f t="shared" si="11"/>
        <v>4.0738926614523531E-2</v>
      </c>
      <c r="K91" s="304">
        <f t="shared" si="11"/>
        <v>4.1387148208200157E-2</v>
      </c>
      <c r="L91" s="304">
        <f t="shared" si="11"/>
        <v>3.9928883114430949E-2</v>
      </c>
      <c r="M91" s="304">
        <f t="shared" si="11"/>
        <v>3.6873597547044459E-2</v>
      </c>
      <c r="N91" s="304">
        <f t="shared" si="11"/>
        <v>3.8782826450362295E-2</v>
      </c>
      <c r="O91" s="304">
        <f t="shared" si="11"/>
        <v>3.9123754419897946E-2</v>
      </c>
      <c r="P91" s="304">
        <f t="shared" si="11"/>
        <v>4.0515943716222989E-2</v>
      </c>
      <c r="Q91" s="304">
        <f t="shared" si="11"/>
        <v>4.2650627821323381E-2</v>
      </c>
      <c r="R91" s="304">
        <f t="shared" si="11"/>
        <v>4.4362701142406778E-2</v>
      </c>
      <c r="S91" s="304">
        <f t="shared" si="11"/>
        <v>4.6002003069504589E-2</v>
      </c>
      <c r="T91" s="304">
        <f t="shared" si="11"/>
        <v>5.632555489125006E-2</v>
      </c>
      <c r="U91" s="304">
        <f t="shared" si="11"/>
        <v>5.6221385631089416E-2</v>
      </c>
      <c r="V91" s="304">
        <f t="shared" si="11"/>
        <v>5.6621127107324441E-2</v>
      </c>
      <c r="W91" s="304">
        <f t="shared" si="11"/>
        <v>5.5356752323049541E-2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1.3486922142454226E-2</v>
      </c>
      <c r="C92" s="304">
        <f t="shared" si="12"/>
        <v>1.766859345331679E-2</v>
      </c>
      <c r="D92" s="304">
        <f t="shared" si="12"/>
        <v>2.2699270531072856E-2</v>
      </c>
      <c r="E92" s="304">
        <f t="shared" si="12"/>
        <v>2.1638445498899029E-2</v>
      </c>
      <c r="F92" s="304">
        <f t="shared" si="12"/>
        <v>2.1088392327458554E-2</v>
      </c>
      <c r="G92" s="304">
        <f t="shared" si="12"/>
        <v>1.3305053981195443E-2</v>
      </c>
      <c r="H92" s="304">
        <f t="shared" si="12"/>
        <v>1.8649686369374707E-2</v>
      </c>
      <c r="I92" s="304">
        <f t="shared" si="12"/>
        <v>1.8118990311208734E-2</v>
      </c>
      <c r="J92" s="304">
        <f t="shared" si="12"/>
        <v>1.829092719446937E-2</v>
      </c>
      <c r="K92" s="304">
        <f t="shared" si="12"/>
        <v>1.796222690293385E-2</v>
      </c>
      <c r="L92" s="304">
        <f t="shared" si="12"/>
        <v>1.9427387558800826E-2</v>
      </c>
      <c r="M92" s="304">
        <f t="shared" si="12"/>
        <v>2.2769717247331987E-2</v>
      </c>
      <c r="N92" s="304">
        <f t="shared" si="12"/>
        <v>2.1057196519371772E-2</v>
      </c>
      <c r="O92" s="304">
        <f t="shared" si="12"/>
        <v>2.0723846493317578E-2</v>
      </c>
      <c r="P92" s="304">
        <f t="shared" si="12"/>
        <v>1.8971356923384811E-2</v>
      </c>
      <c r="Q92" s="304">
        <f t="shared" si="12"/>
        <v>1.6951794569293913E-2</v>
      </c>
      <c r="R92" s="304">
        <f t="shared" si="12"/>
        <v>1.5455706012292059E-2</v>
      </c>
      <c r="S92" s="304">
        <f t="shared" si="12"/>
        <v>1.3955778490352276E-2</v>
      </c>
      <c r="T92" s="304">
        <f t="shared" si="12"/>
        <v>6.0612457522908492E-3</v>
      </c>
      <c r="U92" s="304">
        <f t="shared" si="12"/>
        <v>6.1128501932892565E-3</v>
      </c>
      <c r="V92" s="304">
        <f t="shared" si="12"/>
        <v>5.7711510308284851E-3</v>
      </c>
      <c r="W92" s="304">
        <f t="shared" si="12"/>
        <v>6.8831195242757296E-3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1.0798444315875577E-3</v>
      </c>
      <c r="C93" s="304">
        <f t="shared" si="13"/>
        <v>1.1706244142263857E-3</v>
      </c>
      <c r="D93" s="304">
        <f t="shared" si="13"/>
        <v>1.2659051079065378E-3</v>
      </c>
      <c r="E93" s="304">
        <f t="shared" si="13"/>
        <v>1.2098086641730856E-3</v>
      </c>
      <c r="F93" s="304">
        <f t="shared" si="13"/>
        <v>1.1995493338116203E-3</v>
      </c>
      <c r="G93" s="304">
        <f t="shared" si="13"/>
        <v>1.0315548117976775E-3</v>
      </c>
      <c r="H93" s="304">
        <f t="shared" si="13"/>
        <v>1.1232173375079861E-3</v>
      </c>
      <c r="I93" s="304">
        <f t="shared" si="13"/>
        <v>1.1075734417438051E-3</v>
      </c>
      <c r="J93" s="304">
        <f t="shared" si="13"/>
        <v>1.1331980820913907E-3</v>
      </c>
      <c r="K93" s="304">
        <f t="shared" si="13"/>
        <v>1.1455096299801612E-3</v>
      </c>
      <c r="L93" s="304">
        <f t="shared" si="13"/>
        <v>1.1725641404438159E-3</v>
      </c>
      <c r="M93" s="304">
        <f t="shared" si="13"/>
        <v>1.238962767120257E-3</v>
      </c>
      <c r="N93" s="304">
        <f t="shared" si="13"/>
        <v>1.2308128391941107E-3</v>
      </c>
      <c r="O93" s="304">
        <f t="shared" si="13"/>
        <v>1.2255144829273867E-3</v>
      </c>
      <c r="P93" s="304">
        <f t="shared" si="13"/>
        <v>1.1739440382402802E-3</v>
      </c>
      <c r="Q93" s="304">
        <f t="shared" si="13"/>
        <v>1.1402207899705991E-3</v>
      </c>
      <c r="R93" s="304">
        <f t="shared" si="13"/>
        <v>1.1170489360537304E-3</v>
      </c>
      <c r="S93" s="304">
        <f t="shared" si="13"/>
        <v>1.0829921836638561E-3</v>
      </c>
      <c r="T93" s="304">
        <f t="shared" si="13"/>
        <v>8.4324916283069838E-4</v>
      </c>
      <c r="U93" s="304">
        <f t="shared" si="13"/>
        <v>8.4504809098998122E-4</v>
      </c>
      <c r="V93" s="304">
        <f t="shared" si="13"/>
        <v>8.2477685357369756E-4</v>
      </c>
      <c r="W93" s="304">
        <f t="shared" si="13"/>
        <v>8.9025936111058275E-4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5.1111276002203922E-2</v>
      </c>
      <c r="C94" s="303">
        <f t="shared" si="14"/>
        <v>5.0895562373883541E-2</v>
      </c>
      <c r="D94" s="303">
        <f t="shared" si="14"/>
        <v>5.1122426260930914E-2</v>
      </c>
      <c r="E94" s="303">
        <f t="shared" si="14"/>
        <v>5.0535831696066152E-2</v>
      </c>
      <c r="F94" s="303">
        <f t="shared" si="14"/>
        <v>5.0478954035865387E-2</v>
      </c>
      <c r="G94" s="303">
        <f t="shared" si="14"/>
        <v>5.0335942210537929E-2</v>
      </c>
      <c r="H94" s="303">
        <f t="shared" si="14"/>
        <v>4.9831977322020091E-2</v>
      </c>
      <c r="I94" s="303">
        <f t="shared" si="14"/>
        <v>4.9744630182981656E-2</v>
      </c>
      <c r="J94" s="303">
        <f t="shared" si="14"/>
        <v>5.0135876575903592E-2</v>
      </c>
      <c r="K94" s="303">
        <f t="shared" si="14"/>
        <v>5.0412403950928497E-2</v>
      </c>
      <c r="L94" s="303">
        <f t="shared" si="14"/>
        <v>5.0440695678062995E-2</v>
      </c>
      <c r="M94" s="303">
        <f t="shared" si="14"/>
        <v>5.0735231301247241E-2</v>
      </c>
      <c r="N94" s="303">
        <f t="shared" si="14"/>
        <v>5.0892363174106829E-2</v>
      </c>
      <c r="O94" s="303">
        <f t="shared" si="14"/>
        <v>5.0894262830119087E-2</v>
      </c>
      <c r="P94" s="303">
        <f t="shared" si="14"/>
        <v>5.0551037231540065E-2</v>
      </c>
      <c r="Q94" s="303">
        <f t="shared" si="14"/>
        <v>5.061886931715659E-2</v>
      </c>
      <c r="R94" s="303">
        <f t="shared" si="14"/>
        <v>5.0779546742293784E-2</v>
      </c>
      <c r="S94" s="303">
        <f t="shared" si="14"/>
        <v>5.0867311452933925E-2</v>
      </c>
      <c r="T94" s="303">
        <f t="shared" si="14"/>
        <v>5.2691708171976374E-2</v>
      </c>
      <c r="U94" s="303">
        <f t="shared" si="14"/>
        <v>5.2649403262807218E-2</v>
      </c>
      <c r="V94" s="303">
        <f t="shared" si="14"/>
        <v>5.2680879159772195E-2</v>
      </c>
      <c r="W94" s="303">
        <f t="shared" si="14"/>
        <v>5.2608442673696548E-2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3.8972303857169099E-2</v>
      </c>
      <c r="C95" s="304">
        <f t="shared" si="15"/>
        <v>3.5196214150930903E-2</v>
      </c>
      <c r="D95" s="304">
        <f t="shared" si="15"/>
        <v>3.1151446561781423E-2</v>
      </c>
      <c r="E95" s="304">
        <f t="shared" si="15"/>
        <v>3.149561989350607E-2</v>
      </c>
      <c r="F95" s="304">
        <f t="shared" si="15"/>
        <v>3.1905669318140241E-2</v>
      </c>
      <c r="G95" s="304">
        <f t="shared" si="15"/>
        <v>3.8388768216376996E-2</v>
      </c>
      <c r="H95" s="304">
        <f t="shared" si="15"/>
        <v>3.3354557566284512E-2</v>
      </c>
      <c r="I95" s="304">
        <f t="shared" si="15"/>
        <v>3.3722493722187878E-2</v>
      </c>
      <c r="J95" s="304">
        <f t="shared" si="15"/>
        <v>3.3949105512102964E-2</v>
      </c>
      <c r="K95" s="304">
        <f t="shared" si="15"/>
        <v>3.4489290173500158E-2</v>
      </c>
      <c r="L95" s="304">
        <f t="shared" si="15"/>
        <v>3.3274069262025786E-2</v>
      </c>
      <c r="M95" s="304">
        <f t="shared" si="15"/>
        <v>3.0727997955870372E-2</v>
      </c>
      <c r="N95" s="304">
        <f t="shared" si="15"/>
        <v>3.2319022041968591E-2</v>
      </c>
      <c r="O95" s="304">
        <f t="shared" si="15"/>
        <v>3.2603128683248286E-2</v>
      </c>
      <c r="P95" s="304">
        <f t="shared" si="15"/>
        <v>3.3763286430185821E-2</v>
      </c>
      <c r="Q95" s="304">
        <f t="shared" si="15"/>
        <v>3.5542189851102822E-2</v>
      </c>
      <c r="R95" s="304">
        <f t="shared" si="15"/>
        <v>3.6968917618672291E-2</v>
      </c>
      <c r="S95" s="304">
        <f t="shared" si="15"/>
        <v>3.8335002557920488E-2</v>
      </c>
      <c r="T95" s="304">
        <f t="shared" si="15"/>
        <v>4.6937962409375082E-2</v>
      </c>
      <c r="U95" s="304">
        <f t="shared" si="15"/>
        <v>4.6851154692574511E-2</v>
      </c>
      <c r="V95" s="304">
        <f t="shared" si="15"/>
        <v>4.718427258943704E-2</v>
      </c>
      <c r="W95" s="304">
        <f t="shared" si="15"/>
        <v>4.6130626935874622E-2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1.1239101785378524E-2</v>
      </c>
      <c r="C96" s="304">
        <f t="shared" si="16"/>
        <v>1.472382787776399E-2</v>
      </c>
      <c r="D96" s="304">
        <f t="shared" si="16"/>
        <v>1.8916058775894046E-2</v>
      </c>
      <c r="E96" s="304">
        <f t="shared" si="16"/>
        <v>1.8032037915749182E-2</v>
      </c>
      <c r="F96" s="304">
        <f t="shared" si="16"/>
        <v>1.7573660272882131E-2</v>
      </c>
      <c r="G96" s="304">
        <f t="shared" si="16"/>
        <v>1.1087544984329539E-2</v>
      </c>
      <c r="H96" s="304">
        <f t="shared" si="16"/>
        <v>1.5541405307812254E-2</v>
      </c>
      <c r="I96" s="304">
        <f t="shared" si="16"/>
        <v>1.5099158592673944E-2</v>
      </c>
      <c r="J96" s="304">
        <f t="shared" si="16"/>
        <v>1.5242439328724478E-2</v>
      </c>
      <c r="K96" s="304">
        <f t="shared" si="16"/>
        <v>1.496852241911154E-2</v>
      </c>
      <c r="L96" s="304">
        <f t="shared" si="16"/>
        <v>1.6189489632334023E-2</v>
      </c>
      <c r="M96" s="304">
        <f t="shared" si="16"/>
        <v>1.8974764372776655E-2</v>
      </c>
      <c r="N96" s="304">
        <f t="shared" si="16"/>
        <v>1.754766376614315E-2</v>
      </c>
      <c r="O96" s="304">
        <f t="shared" si="16"/>
        <v>1.7269872077764647E-2</v>
      </c>
      <c r="P96" s="304">
        <f t="shared" si="16"/>
        <v>1.5809464102820674E-2</v>
      </c>
      <c r="Q96" s="304">
        <f t="shared" si="16"/>
        <v>1.4126495474411596E-2</v>
      </c>
      <c r="R96" s="304">
        <f t="shared" si="16"/>
        <v>1.2879755010243382E-2</v>
      </c>
      <c r="S96" s="304">
        <f t="shared" si="16"/>
        <v>1.1629815408626896E-2</v>
      </c>
      <c r="T96" s="304">
        <f t="shared" si="16"/>
        <v>5.0510381269090448E-3</v>
      </c>
      <c r="U96" s="304">
        <f t="shared" si="16"/>
        <v>5.0940418277410481E-3</v>
      </c>
      <c r="V96" s="304">
        <f t="shared" si="16"/>
        <v>4.8092925256904041E-3</v>
      </c>
      <c r="W96" s="304">
        <f t="shared" si="16"/>
        <v>5.7359329368964415E-3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8.9987035965629833E-4</v>
      </c>
      <c r="C97" s="304">
        <f t="shared" si="17"/>
        <v>9.7552034518865447E-4</v>
      </c>
      <c r="D97" s="304">
        <f t="shared" si="17"/>
        <v>1.054920923255448E-3</v>
      </c>
      <c r="E97" s="304">
        <f t="shared" si="17"/>
        <v>1.0081738868109047E-3</v>
      </c>
      <c r="F97" s="304">
        <f t="shared" si="17"/>
        <v>9.9962444484301676E-4</v>
      </c>
      <c r="G97" s="304">
        <f t="shared" si="17"/>
        <v>8.5962900983139849E-4</v>
      </c>
      <c r="H97" s="304">
        <f t="shared" si="17"/>
        <v>9.3601444792332168E-4</v>
      </c>
      <c r="I97" s="304">
        <f t="shared" si="17"/>
        <v>9.2297786811983791E-4</v>
      </c>
      <c r="J97" s="304">
        <f t="shared" si="17"/>
        <v>9.443317350761592E-4</v>
      </c>
      <c r="K97" s="304">
        <f t="shared" si="17"/>
        <v>9.5459135831680089E-4</v>
      </c>
      <c r="L97" s="304">
        <f t="shared" si="17"/>
        <v>9.771367837031798E-4</v>
      </c>
      <c r="M97" s="304">
        <f t="shared" si="17"/>
        <v>1.0324689726002143E-3</v>
      </c>
      <c r="N97" s="304">
        <f t="shared" si="17"/>
        <v>1.0256773659950923E-3</v>
      </c>
      <c r="O97" s="304">
        <f t="shared" si="17"/>
        <v>1.0212620691061559E-3</v>
      </c>
      <c r="P97" s="304">
        <f t="shared" si="17"/>
        <v>9.782866985335668E-4</v>
      </c>
      <c r="Q97" s="304">
        <f t="shared" si="17"/>
        <v>9.501839916421659E-4</v>
      </c>
      <c r="R97" s="304">
        <f t="shared" si="17"/>
        <v>9.3087411337810892E-4</v>
      </c>
      <c r="S97" s="304">
        <f t="shared" si="17"/>
        <v>9.0249348638654701E-4</v>
      </c>
      <c r="T97" s="304">
        <f t="shared" si="17"/>
        <v>7.0270763569224906E-4</v>
      </c>
      <c r="U97" s="304">
        <f t="shared" si="17"/>
        <v>7.0420674249165114E-4</v>
      </c>
      <c r="V97" s="304">
        <f t="shared" si="17"/>
        <v>6.8731404464474814E-4</v>
      </c>
      <c r="W97" s="304">
        <f t="shared" si="17"/>
        <v>7.4188280092548579E-4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0.52252359897297251</v>
      </c>
      <c r="C98" s="303">
        <f t="shared" si="18"/>
        <v>0.50591363959544944</v>
      </c>
      <c r="D98" s="303">
        <f t="shared" si="18"/>
        <v>0.48755221930492637</v>
      </c>
      <c r="E98" s="303">
        <f t="shared" si="18"/>
        <v>0.50003213843374483</v>
      </c>
      <c r="F98" s="303">
        <f t="shared" si="18"/>
        <v>0.5020336104636195</v>
      </c>
      <c r="G98" s="303">
        <f t="shared" si="18"/>
        <v>0.53399815819617102</v>
      </c>
      <c r="H98" s="303">
        <f t="shared" si="18"/>
        <v>0.51844869721097131</v>
      </c>
      <c r="I98" s="303">
        <f t="shared" si="18"/>
        <v>0.52189135402472098</v>
      </c>
      <c r="J98" s="303">
        <f t="shared" si="18"/>
        <v>0.51563688885996617</v>
      </c>
      <c r="K98" s="303">
        <f t="shared" si="18"/>
        <v>0.51211872874885467</v>
      </c>
      <c r="L98" s="303">
        <f t="shared" si="18"/>
        <v>0.50706573409680833</v>
      </c>
      <c r="M98" s="303">
        <f t="shared" si="18"/>
        <v>0.49385965849947411</v>
      </c>
      <c r="N98" s="303">
        <f t="shared" si="18"/>
        <v>0.4945506188857996</v>
      </c>
      <c r="O98" s="303">
        <f t="shared" si="18"/>
        <v>0.49555045975507034</v>
      </c>
      <c r="P98" s="303">
        <f t="shared" si="18"/>
        <v>0.50622754570240691</v>
      </c>
      <c r="Q98" s="303">
        <f t="shared" si="18"/>
        <v>0.51218092108260438</v>
      </c>
      <c r="R98" s="303">
        <f t="shared" si="18"/>
        <v>0.51589901886257983</v>
      </c>
      <c r="S98" s="303">
        <f t="shared" si="18"/>
        <v>0.52201856050098261</v>
      </c>
      <c r="T98" s="303">
        <f t="shared" si="18"/>
        <v>0.56226357247530712</v>
      </c>
      <c r="U98" s="303">
        <f t="shared" si="18"/>
        <v>0.56193048169897009</v>
      </c>
      <c r="V98" s="303">
        <f t="shared" si="18"/>
        <v>0.56578977430710309</v>
      </c>
      <c r="W98" s="303">
        <f t="shared" si="18"/>
        <v>0.55319267541176487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9.6831598629922522E-2</v>
      </c>
      <c r="C99" s="303">
        <f t="shared" si="19"/>
        <v>9.5429201100831126E-2</v>
      </c>
      <c r="D99" s="303">
        <f t="shared" si="19"/>
        <v>9.3849216562389912E-2</v>
      </c>
      <c r="E99" s="303">
        <f t="shared" si="19"/>
        <v>9.4352004446539031E-2</v>
      </c>
      <c r="F99" s="303">
        <f t="shared" si="19"/>
        <v>9.4500238995352703E-2</v>
      </c>
      <c r="G99" s="303">
        <f t="shared" si="19"/>
        <v>9.6915191374670959E-2</v>
      </c>
      <c r="H99" s="303">
        <f t="shared" si="19"/>
        <v>9.5312572483587252E-2</v>
      </c>
      <c r="I99" s="303">
        <f t="shared" si="19"/>
        <v>9.5526584216049412E-2</v>
      </c>
      <c r="J99" s="303">
        <f t="shared" si="19"/>
        <v>9.5405560278860102E-2</v>
      </c>
      <c r="K99" s="303">
        <f t="shared" si="19"/>
        <v>9.5407564931060368E-2</v>
      </c>
      <c r="L99" s="303">
        <f t="shared" si="19"/>
        <v>9.4977646195049739E-2</v>
      </c>
      <c r="M99" s="303">
        <f t="shared" si="19"/>
        <v>9.3934944699636022E-2</v>
      </c>
      <c r="N99" s="303">
        <f t="shared" si="19"/>
        <v>9.432508233618847E-2</v>
      </c>
      <c r="O99" s="303">
        <f t="shared" si="19"/>
        <v>9.4437678772115688E-2</v>
      </c>
      <c r="P99" s="303">
        <f t="shared" si="19"/>
        <v>9.5041043618417045E-2</v>
      </c>
      <c r="Q99" s="303">
        <f t="shared" si="19"/>
        <v>9.5635015413421995E-2</v>
      </c>
      <c r="R99" s="303">
        <f t="shared" si="19"/>
        <v>9.6074322442075602E-2</v>
      </c>
      <c r="S99" s="303">
        <f t="shared" si="19"/>
        <v>9.6566478351869198E-2</v>
      </c>
      <c r="T99" s="303">
        <f t="shared" si="19"/>
        <v>9.9585257870913463E-2</v>
      </c>
      <c r="U99" s="303">
        <f t="shared" si="19"/>
        <v>9.9543030477057995E-2</v>
      </c>
      <c r="V99" s="303">
        <f t="shared" si="19"/>
        <v>9.9688391702377019E-2</v>
      </c>
      <c r="W99" s="303">
        <f t="shared" si="19"/>
        <v>9.9200606059024171E-2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4.4535480528067169E-2</v>
      </c>
      <c r="C100" s="304">
        <f t="shared" si="20"/>
        <v>4.3111751206850124E-2</v>
      </c>
      <c r="D100" s="304">
        <f t="shared" si="20"/>
        <v>4.1576442332706028E-2</v>
      </c>
      <c r="E100" s="304">
        <f t="shared" si="20"/>
        <v>4.1932260798958509E-2</v>
      </c>
      <c r="F100" s="304">
        <f t="shared" si="20"/>
        <v>4.2073920799921644E-2</v>
      </c>
      <c r="G100" s="304">
        <f t="shared" si="20"/>
        <v>4.4439695206223859E-2</v>
      </c>
      <c r="H100" s="304">
        <f t="shared" si="20"/>
        <v>4.2727223870019503E-2</v>
      </c>
      <c r="I100" s="304">
        <f t="shared" si="20"/>
        <v>4.2902972716778634E-2</v>
      </c>
      <c r="J100" s="304">
        <f t="shared" si="20"/>
        <v>4.2889099188192746E-2</v>
      </c>
      <c r="K100" s="304">
        <f t="shared" si="20"/>
        <v>4.297967126020736E-2</v>
      </c>
      <c r="L100" s="304">
        <f t="shared" si="20"/>
        <v>4.2550827998496896E-2</v>
      </c>
      <c r="M100" s="304">
        <f t="shared" si="20"/>
        <v>4.1568925636227737E-2</v>
      </c>
      <c r="N100" s="304">
        <f t="shared" si="20"/>
        <v>4.2018811442008301E-2</v>
      </c>
      <c r="O100" s="304">
        <f t="shared" si="20"/>
        <v>4.2130455597792112E-2</v>
      </c>
      <c r="P100" s="304">
        <f t="shared" si="20"/>
        <v>4.2656230864464989E-2</v>
      </c>
      <c r="Q100" s="304">
        <f t="shared" si="20"/>
        <v>4.3273806023070148E-2</v>
      </c>
      <c r="R100" s="304">
        <f t="shared" si="20"/>
        <v>4.3756257590178468E-2</v>
      </c>
      <c r="S100" s="304">
        <f t="shared" si="20"/>
        <v>4.4264496300554276E-2</v>
      </c>
      <c r="T100" s="304">
        <f t="shared" si="20"/>
        <v>4.7601277074335945E-2</v>
      </c>
      <c r="U100" s="304">
        <f t="shared" si="20"/>
        <v>4.7558911851012096E-2</v>
      </c>
      <c r="V100" s="304">
        <f t="shared" si="20"/>
        <v>4.7698175884274371E-2</v>
      </c>
      <c r="W100" s="304">
        <f t="shared" si="20"/>
        <v>4.7239507561911268E-2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3.7763211793406144E-2</v>
      </c>
      <c r="C101" s="304">
        <f t="shared" si="21"/>
        <v>3.6562796319184243E-2</v>
      </c>
      <c r="D101" s="304">
        <f t="shared" si="21"/>
        <v>3.5235801319108404E-2</v>
      </c>
      <c r="E101" s="304">
        <f t="shared" si="21"/>
        <v>3.6137735375584422E-2</v>
      </c>
      <c r="F101" s="304">
        <f t="shared" si="21"/>
        <v>3.6282383411216319E-2</v>
      </c>
      <c r="G101" s="304">
        <f t="shared" si="21"/>
        <v>3.8592487659670029E-2</v>
      </c>
      <c r="H101" s="304">
        <f t="shared" si="21"/>
        <v>3.7468715279606116E-2</v>
      </c>
      <c r="I101" s="304">
        <f t="shared" si="21"/>
        <v>3.7717518929135406E-2</v>
      </c>
      <c r="J101" s="304">
        <f t="shared" si="21"/>
        <v>3.726550356918739E-2</v>
      </c>
      <c r="K101" s="304">
        <f t="shared" si="21"/>
        <v>3.7011243234036664E-2</v>
      </c>
      <c r="L101" s="304">
        <f t="shared" si="21"/>
        <v>3.6646059139746494E-2</v>
      </c>
      <c r="M101" s="304">
        <f t="shared" si="21"/>
        <v>3.5691645155914838E-2</v>
      </c>
      <c r="N101" s="304">
        <f t="shared" si="21"/>
        <v>3.5741581433359426E-2</v>
      </c>
      <c r="O101" s="304">
        <f t="shared" si="21"/>
        <v>3.5813840758259163E-2</v>
      </c>
      <c r="P101" s="304">
        <f t="shared" si="21"/>
        <v>3.6585482572634949E-2</v>
      </c>
      <c r="Q101" s="304">
        <f t="shared" si="21"/>
        <v>3.7015737925330854E-2</v>
      </c>
      <c r="R101" s="304">
        <f t="shared" si="21"/>
        <v>3.728444792084068E-2</v>
      </c>
      <c r="S101" s="304">
        <f t="shared" si="21"/>
        <v>3.7726712246172182E-2</v>
      </c>
      <c r="T101" s="304">
        <f t="shared" si="21"/>
        <v>4.0635252480147717E-2</v>
      </c>
      <c r="U101" s="304">
        <f t="shared" si="21"/>
        <v>4.0611179734805727E-2</v>
      </c>
      <c r="V101" s="304">
        <f t="shared" si="21"/>
        <v>4.0890093997089975E-2</v>
      </c>
      <c r="W101" s="304">
        <f t="shared" si="21"/>
        <v>3.9979691262166314E-2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4.2743842083674171E-3</v>
      </c>
      <c r="C102" s="304">
        <f t="shared" si="22"/>
        <v>4.6337216396461099E-3</v>
      </c>
      <c r="D102" s="304">
        <f t="shared" si="22"/>
        <v>5.0108743854633785E-3</v>
      </c>
      <c r="E102" s="304">
        <f t="shared" si="22"/>
        <v>4.7888259623517981E-3</v>
      </c>
      <c r="F102" s="304">
        <f t="shared" si="22"/>
        <v>4.7482161130043294E-3</v>
      </c>
      <c r="G102" s="304">
        <f t="shared" si="22"/>
        <v>4.0832377966991407E-3</v>
      </c>
      <c r="H102" s="304">
        <f t="shared" si="22"/>
        <v>4.4460686276357768E-3</v>
      </c>
      <c r="I102" s="304">
        <f t="shared" si="22"/>
        <v>4.3841448735692295E-3</v>
      </c>
      <c r="J102" s="304">
        <f t="shared" si="22"/>
        <v>4.485575741611755E-3</v>
      </c>
      <c r="K102" s="304">
        <f t="shared" si="22"/>
        <v>4.5343089520048056E-3</v>
      </c>
      <c r="L102" s="304">
        <f t="shared" si="22"/>
        <v>4.6413997225901032E-3</v>
      </c>
      <c r="M102" s="304">
        <f t="shared" si="22"/>
        <v>4.9042276198510166E-3</v>
      </c>
      <c r="N102" s="304">
        <f t="shared" si="22"/>
        <v>4.8719674884766901E-3</v>
      </c>
      <c r="O102" s="304">
        <f t="shared" si="22"/>
        <v>4.8509948282542403E-3</v>
      </c>
      <c r="P102" s="304">
        <f t="shared" si="22"/>
        <v>4.6468618180344435E-3</v>
      </c>
      <c r="Q102" s="304">
        <f t="shared" si="22"/>
        <v>4.5133739603002892E-3</v>
      </c>
      <c r="R102" s="304">
        <f t="shared" si="22"/>
        <v>4.4216520385460169E-3</v>
      </c>
      <c r="S102" s="304">
        <f t="shared" si="22"/>
        <v>4.2868440603360961E-3</v>
      </c>
      <c r="T102" s="304">
        <f t="shared" si="22"/>
        <v>3.3378612695381818E-3</v>
      </c>
      <c r="U102" s="304">
        <f t="shared" si="22"/>
        <v>3.3449820268353411E-3</v>
      </c>
      <c r="V102" s="304">
        <f t="shared" si="22"/>
        <v>3.2647417120625537E-3</v>
      </c>
      <c r="W102" s="304">
        <f t="shared" si="22"/>
        <v>3.5239433043960573E-3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8.5487684167348359E-3</v>
      </c>
      <c r="C103" s="304">
        <f t="shared" si="23"/>
        <v>9.2674432792922163E-3</v>
      </c>
      <c r="D103" s="304">
        <f t="shared" si="23"/>
        <v>1.0021748770926757E-2</v>
      </c>
      <c r="E103" s="304">
        <f t="shared" si="23"/>
        <v>9.5776519247035962E-3</v>
      </c>
      <c r="F103" s="304">
        <f t="shared" si="23"/>
        <v>9.4964322260086588E-3</v>
      </c>
      <c r="G103" s="304">
        <f t="shared" si="23"/>
        <v>8.1664755933982831E-3</v>
      </c>
      <c r="H103" s="304">
        <f t="shared" si="23"/>
        <v>8.8921372552715535E-3</v>
      </c>
      <c r="I103" s="304">
        <f t="shared" si="23"/>
        <v>8.768289747138459E-3</v>
      </c>
      <c r="J103" s="304">
        <f t="shared" si="23"/>
        <v>8.9711514832235099E-3</v>
      </c>
      <c r="K103" s="304">
        <f t="shared" si="23"/>
        <v>9.0686179040096113E-3</v>
      </c>
      <c r="L103" s="304">
        <f t="shared" si="23"/>
        <v>9.2827994451802065E-3</v>
      </c>
      <c r="M103" s="304">
        <f t="shared" si="23"/>
        <v>9.8084552397020332E-3</v>
      </c>
      <c r="N103" s="304">
        <f t="shared" si="23"/>
        <v>9.7439349769533768E-3</v>
      </c>
      <c r="O103" s="304">
        <f t="shared" si="23"/>
        <v>9.7019896565084807E-3</v>
      </c>
      <c r="P103" s="304">
        <f t="shared" si="23"/>
        <v>9.2937236360688871E-3</v>
      </c>
      <c r="Q103" s="304">
        <f t="shared" si="23"/>
        <v>9.0267479206005783E-3</v>
      </c>
      <c r="R103" s="304">
        <f t="shared" si="23"/>
        <v>8.8433040770920356E-3</v>
      </c>
      <c r="S103" s="304">
        <f t="shared" si="23"/>
        <v>8.5736881206721956E-3</v>
      </c>
      <c r="T103" s="304">
        <f t="shared" si="23"/>
        <v>6.6757225390763637E-3</v>
      </c>
      <c r="U103" s="304">
        <f t="shared" si="23"/>
        <v>6.6899640536706847E-3</v>
      </c>
      <c r="V103" s="304">
        <f t="shared" si="23"/>
        <v>6.5294834241251074E-3</v>
      </c>
      <c r="W103" s="304">
        <f t="shared" si="23"/>
        <v>7.0478866087921145E-3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1.7097536833469672E-3</v>
      </c>
      <c r="C104" s="304">
        <f t="shared" si="24"/>
        <v>1.8534886558584439E-3</v>
      </c>
      <c r="D104" s="304">
        <f t="shared" si="24"/>
        <v>2.0043497541853516E-3</v>
      </c>
      <c r="E104" s="304">
        <f t="shared" si="24"/>
        <v>1.9155303849407192E-3</v>
      </c>
      <c r="F104" s="304">
        <f t="shared" si="24"/>
        <v>1.8992864452017316E-3</v>
      </c>
      <c r="G104" s="304">
        <f t="shared" si="24"/>
        <v>1.6332951186796571E-3</v>
      </c>
      <c r="H104" s="304">
        <f t="shared" si="24"/>
        <v>1.7784274510543113E-3</v>
      </c>
      <c r="I104" s="304">
        <f t="shared" si="24"/>
        <v>1.7536579494276919E-3</v>
      </c>
      <c r="J104" s="304">
        <f t="shared" si="24"/>
        <v>1.7942302966447022E-3</v>
      </c>
      <c r="K104" s="304">
        <f t="shared" si="24"/>
        <v>1.8137235808019219E-3</v>
      </c>
      <c r="L104" s="304">
        <f t="shared" si="24"/>
        <v>1.8565598890360416E-3</v>
      </c>
      <c r="M104" s="304">
        <f t="shared" si="24"/>
        <v>1.9616910479404071E-3</v>
      </c>
      <c r="N104" s="304">
        <f t="shared" si="24"/>
        <v>1.9487869953906749E-3</v>
      </c>
      <c r="O104" s="304">
        <f t="shared" si="24"/>
        <v>1.9403979313016963E-3</v>
      </c>
      <c r="P104" s="304">
        <f t="shared" si="24"/>
        <v>1.8587447272137771E-3</v>
      </c>
      <c r="Q104" s="304">
        <f t="shared" si="24"/>
        <v>1.8053495841201157E-3</v>
      </c>
      <c r="R104" s="304">
        <f t="shared" si="24"/>
        <v>1.7686608154184073E-3</v>
      </c>
      <c r="S104" s="304">
        <f t="shared" si="24"/>
        <v>1.714737624134439E-3</v>
      </c>
      <c r="T104" s="304">
        <f t="shared" si="24"/>
        <v>1.3351445078152724E-3</v>
      </c>
      <c r="U104" s="304">
        <f t="shared" si="24"/>
        <v>1.3379928107341375E-3</v>
      </c>
      <c r="V104" s="304">
        <f t="shared" si="24"/>
        <v>1.3058966848250213E-3</v>
      </c>
      <c r="W104" s="304">
        <f t="shared" si="24"/>
        <v>1.4095773217584228E-3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8.025280174077401E-2</v>
      </c>
      <c r="C105" s="303">
        <f t="shared" si="25"/>
        <v>8.424141851401433E-2</v>
      </c>
      <c r="D105" s="303">
        <f t="shared" si="25"/>
        <v>8.8379688228727854E-2</v>
      </c>
      <c r="E105" s="303">
        <f t="shared" si="25"/>
        <v>8.5808787077122015E-2</v>
      </c>
      <c r="F105" s="303">
        <f t="shared" si="25"/>
        <v>8.5419081326455898E-2</v>
      </c>
      <c r="G105" s="303">
        <f t="shared" si="25"/>
        <v>7.8063231516772025E-2</v>
      </c>
      <c r="H105" s="303">
        <f t="shared" si="25"/>
        <v>8.1938074209509673E-2</v>
      </c>
      <c r="I105" s="303">
        <f t="shared" si="25"/>
        <v>8.1107321650301753E-2</v>
      </c>
      <c r="J105" s="303">
        <f t="shared" si="25"/>
        <v>8.2356273051038986E-2</v>
      </c>
      <c r="K105" s="303">
        <f t="shared" si="25"/>
        <v>8.3145962524825617E-2</v>
      </c>
      <c r="L105" s="303">
        <f t="shared" si="25"/>
        <v>8.428669072398802E-2</v>
      </c>
      <c r="M105" s="303">
        <f t="shared" si="25"/>
        <v>8.7258338476817007E-2</v>
      </c>
      <c r="N105" s="303">
        <f t="shared" si="25"/>
        <v>8.705393706597242E-2</v>
      </c>
      <c r="O105" s="303">
        <f t="shared" si="25"/>
        <v>8.6783472093584557E-2</v>
      </c>
      <c r="P105" s="303">
        <f t="shared" si="25"/>
        <v>8.4492348977952061E-2</v>
      </c>
      <c r="Q105" s="303">
        <f t="shared" si="25"/>
        <v>8.307885363858479E-2</v>
      </c>
      <c r="R105" s="303">
        <f t="shared" si="25"/>
        <v>8.2138182860052394E-2</v>
      </c>
      <c r="S105" s="303">
        <f t="shared" si="25"/>
        <v>8.0661153764043508E-2</v>
      </c>
      <c r="T105" s="303">
        <f t="shared" si="25"/>
        <v>7.0178334987840651E-2</v>
      </c>
      <c r="U105" s="303">
        <f t="shared" si="25"/>
        <v>7.0282791532287184E-2</v>
      </c>
      <c r="V105" s="303">
        <f t="shared" si="25"/>
        <v>6.9346203230522055E-2</v>
      </c>
      <c r="W105" s="303">
        <f t="shared" si="25"/>
        <v>7.2381476328053126E-2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1.741953709869087E-2</v>
      </c>
      <c r="C106" s="304">
        <f t="shared" si="26"/>
        <v>1.6950023810003392E-2</v>
      </c>
      <c r="D106" s="304">
        <f t="shared" si="26"/>
        <v>1.6421770007843665E-2</v>
      </c>
      <c r="E106" s="304">
        <f t="shared" si="26"/>
        <v>1.6575551957204247E-2</v>
      </c>
      <c r="F106" s="304">
        <f t="shared" si="26"/>
        <v>1.6687980931796513E-2</v>
      </c>
      <c r="G106" s="304">
        <f t="shared" si="26"/>
        <v>1.7565504167464593E-2</v>
      </c>
      <c r="H106" s="304">
        <f t="shared" si="26"/>
        <v>1.6922240649462655E-2</v>
      </c>
      <c r="I106" s="304">
        <f t="shared" si="26"/>
        <v>1.6851847050279263E-2</v>
      </c>
      <c r="J106" s="304">
        <f t="shared" si="26"/>
        <v>1.6863711176605942E-2</v>
      </c>
      <c r="K106" s="304">
        <f t="shared" si="26"/>
        <v>1.7066018692878417E-2</v>
      </c>
      <c r="L106" s="304">
        <f t="shared" si="26"/>
        <v>1.6879522291760912E-2</v>
      </c>
      <c r="M106" s="304">
        <f t="shared" si="26"/>
        <v>1.660477971944439E-2</v>
      </c>
      <c r="N106" s="304">
        <f t="shared" si="26"/>
        <v>1.6811508310181113E-2</v>
      </c>
      <c r="O106" s="304">
        <f t="shared" si="26"/>
        <v>1.6800827346382854E-2</v>
      </c>
      <c r="P106" s="304">
        <f t="shared" si="26"/>
        <v>1.7025388363924851E-2</v>
      </c>
      <c r="Q106" s="304">
        <f t="shared" si="26"/>
        <v>1.7270967305679431E-2</v>
      </c>
      <c r="R106" s="304">
        <f t="shared" si="26"/>
        <v>1.7475348456031208E-2</v>
      </c>
      <c r="S106" s="304">
        <f t="shared" si="26"/>
        <v>1.7672340375798203E-2</v>
      </c>
      <c r="T106" s="304">
        <f t="shared" si="26"/>
        <v>1.9012392400042419E-2</v>
      </c>
      <c r="U106" s="304">
        <f t="shared" si="26"/>
        <v>1.9028558729816923E-2</v>
      </c>
      <c r="V106" s="304">
        <f t="shared" si="26"/>
        <v>1.9085428412152172E-2</v>
      </c>
      <c r="W106" s="304">
        <f t="shared" si="26"/>
        <v>1.8913292724588301E-2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7.113291972165146E-3</v>
      </c>
      <c r="C107" s="304">
        <f t="shared" si="27"/>
        <v>6.8871749299294427E-3</v>
      </c>
      <c r="D107" s="304">
        <f t="shared" si="27"/>
        <v>6.6372146529068464E-3</v>
      </c>
      <c r="E107" s="304">
        <f t="shared" si="27"/>
        <v>6.8071080485865411E-3</v>
      </c>
      <c r="F107" s="304">
        <f t="shared" si="27"/>
        <v>6.8343547699798047E-3</v>
      </c>
      <c r="G107" s="304">
        <f t="shared" si="27"/>
        <v>7.2694990605472612E-3</v>
      </c>
      <c r="H107" s="304">
        <f t="shared" si="27"/>
        <v>7.0578189446349488E-3</v>
      </c>
      <c r="I107" s="304">
        <f t="shared" si="27"/>
        <v>7.1046850060421281E-3</v>
      </c>
      <c r="J107" s="304">
        <f t="shared" si="27"/>
        <v>7.0195408385172898E-3</v>
      </c>
      <c r="K107" s="304">
        <f t="shared" si="27"/>
        <v>6.9716469249708939E-3</v>
      </c>
      <c r="L107" s="304">
        <f t="shared" si="27"/>
        <v>6.9028587853262125E-3</v>
      </c>
      <c r="M107" s="304">
        <f t="shared" si="27"/>
        <v>6.7230799739673355E-3</v>
      </c>
      <c r="N107" s="304">
        <f t="shared" si="27"/>
        <v>6.732486253375183E-3</v>
      </c>
      <c r="O107" s="304">
        <f t="shared" si="27"/>
        <v>6.7460974281485404E-3</v>
      </c>
      <c r="P107" s="304">
        <f t="shared" si="27"/>
        <v>6.8914482408287438E-3</v>
      </c>
      <c r="Q107" s="304">
        <f t="shared" si="27"/>
        <v>6.9724935704224347E-3</v>
      </c>
      <c r="R107" s="304">
        <f t="shared" si="27"/>
        <v>7.0231093036486605E-3</v>
      </c>
      <c r="S107" s="304">
        <f t="shared" si="27"/>
        <v>7.1064167111903279E-3</v>
      </c>
      <c r="T107" s="304">
        <f t="shared" si="27"/>
        <v>7.6542857857341967E-3</v>
      </c>
      <c r="U107" s="304">
        <f t="shared" si="27"/>
        <v>7.64975130738723E-3</v>
      </c>
      <c r="V107" s="304">
        <f t="shared" si="27"/>
        <v>7.7022891739670909E-3</v>
      </c>
      <c r="W107" s="304">
        <f t="shared" si="27"/>
        <v>7.5308005701587534E-3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5.5719972669917996E-2</v>
      </c>
      <c r="C108" s="304">
        <f t="shared" si="28"/>
        <v>6.0404219774081495E-2</v>
      </c>
      <c r="D108" s="304">
        <f t="shared" si="28"/>
        <v>6.532070356797734E-2</v>
      </c>
      <c r="E108" s="304">
        <f t="shared" si="28"/>
        <v>6.2426127071331224E-2</v>
      </c>
      <c r="F108" s="304">
        <f t="shared" si="28"/>
        <v>6.1896745624679589E-2</v>
      </c>
      <c r="G108" s="304">
        <f t="shared" si="28"/>
        <v>5.3228228288760178E-2</v>
      </c>
      <c r="H108" s="304">
        <f t="shared" si="28"/>
        <v>5.7958014615412071E-2</v>
      </c>
      <c r="I108" s="304">
        <f t="shared" si="28"/>
        <v>5.7150789593980365E-2</v>
      </c>
      <c r="J108" s="304">
        <f t="shared" si="28"/>
        <v>5.8473021035915763E-2</v>
      </c>
      <c r="K108" s="304">
        <f t="shared" si="28"/>
        <v>5.9108296906976318E-2</v>
      </c>
      <c r="L108" s="304">
        <f t="shared" si="28"/>
        <v>6.0504309646900893E-2</v>
      </c>
      <c r="M108" s="304">
        <f t="shared" si="28"/>
        <v>6.3930478783405284E-2</v>
      </c>
      <c r="N108" s="304">
        <f t="shared" si="28"/>
        <v>6.3509942502416122E-2</v>
      </c>
      <c r="O108" s="304">
        <f t="shared" si="28"/>
        <v>6.3236547319053163E-2</v>
      </c>
      <c r="P108" s="304">
        <f t="shared" si="28"/>
        <v>6.057551237319847E-2</v>
      </c>
      <c r="Q108" s="304">
        <f t="shared" si="28"/>
        <v>5.8835392762482917E-2</v>
      </c>
      <c r="R108" s="304">
        <f t="shared" si="28"/>
        <v>5.7639725100372526E-2</v>
      </c>
      <c r="S108" s="304">
        <f t="shared" si="28"/>
        <v>5.5882396677054982E-2</v>
      </c>
      <c r="T108" s="304">
        <f t="shared" si="28"/>
        <v>4.3511656802064036E-2</v>
      </c>
      <c r="U108" s="304">
        <f t="shared" si="28"/>
        <v>4.3604481495083031E-2</v>
      </c>
      <c r="V108" s="304">
        <f t="shared" si="28"/>
        <v>4.2558485644402809E-2</v>
      </c>
      <c r="W108" s="304">
        <f t="shared" si="28"/>
        <v>4.5937383033306071E-2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7.6371997424030044E-2</v>
      </c>
      <c r="C109" s="237">
        <f t="shared" si="29"/>
        <v>8.2792411696161111E-2</v>
      </c>
      <c r="D109" s="237">
        <f t="shared" si="29"/>
        <v>8.9531138756689915E-2</v>
      </c>
      <c r="E109" s="237">
        <f t="shared" si="29"/>
        <v>8.5563717773641482E-2</v>
      </c>
      <c r="F109" s="237">
        <f t="shared" si="29"/>
        <v>8.4838126633826852E-2</v>
      </c>
      <c r="G109" s="237">
        <f t="shared" si="29"/>
        <v>7.2956714064390762E-2</v>
      </c>
      <c r="H109" s="237">
        <f t="shared" si="29"/>
        <v>7.9439546195252314E-2</v>
      </c>
      <c r="I109" s="237">
        <f t="shared" si="29"/>
        <v>7.8333131667330608E-2</v>
      </c>
      <c r="J109" s="237">
        <f t="shared" si="29"/>
        <v>8.014543435591362E-2</v>
      </c>
      <c r="K109" s="237">
        <f t="shared" si="29"/>
        <v>8.1016168580346923E-2</v>
      </c>
      <c r="L109" s="237">
        <f t="shared" si="29"/>
        <v>8.292959883288889E-2</v>
      </c>
      <c r="M109" s="237">
        <f t="shared" si="29"/>
        <v>8.7625641704580218E-2</v>
      </c>
      <c r="N109" s="237">
        <f t="shared" si="29"/>
        <v>8.7049238052003472E-2</v>
      </c>
      <c r="O109" s="237">
        <f t="shared" si="29"/>
        <v>8.6674511805039461E-2</v>
      </c>
      <c r="P109" s="237">
        <f t="shared" si="29"/>
        <v>8.3027192104543859E-2</v>
      </c>
      <c r="Q109" s="237">
        <f t="shared" si="29"/>
        <v>8.0642115370670661E-2</v>
      </c>
      <c r="R109" s="237">
        <f t="shared" si="29"/>
        <v>7.9003286002400142E-2</v>
      </c>
      <c r="S109" s="237">
        <f t="shared" si="29"/>
        <v>7.6594622189626205E-2</v>
      </c>
      <c r="T109" s="237">
        <f t="shared" si="29"/>
        <v>5.9638797041201147E-2</v>
      </c>
      <c r="U109" s="237">
        <f t="shared" si="29"/>
        <v>5.9766026235266424E-2</v>
      </c>
      <c r="V109" s="237">
        <f t="shared" si="29"/>
        <v>5.8332342968999758E-2</v>
      </c>
      <c r="W109" s="237">
        <f t="shared" si="29"/>
        <v>6.2963593314545985E-2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132.34820639613676</v>
      </c>
      <c r="D113" s="322">
        <f t="shared" si="30"/>
        <v>134.73373251597133</v>
      </c>
      <c r="E113" s="322">
        <f t="shared" si="30"/>
        <v>135.57751785122875</v>
      </c>
      <c r="F113" s="322">
        <f t="shared" si="30"/>
        <v>133.02735034434656</v>
      </c>
      <c r="G113" s="322">
        <f t="shared" si="30"/>
        <v>128.34525323083116</v>
      </c>
      <c r="H113" s="322">
        <f t="shared" si="30"/>
        <v>123.50731403339444</v>
      </c>
      <c r="I113" s="322">
        <f t="shared" si="30"/>
        <v>122.96907071933954</v>
      </c>
      <c r="J113" s="322">
        <f t="shared" si="30"/>
        <v>122.42142842531686</v>
      </c>
      <c r="K113" s="322">
        <f t="shared" si="30"/>
        <v>117.70082574774821</v>
      </c>
      <c r="L113" s="322">
        <f t="shared" si="30"/>
        <v>120.69507732794619</v>
      </c>
      <c r="M113" s="322">
        <f t="shared" si="30"/>
        <v>120.22046502565038</v>
      </c>
      <c r="N113" s="322">
        <f t="shared" si="30"/>
        <v>121.12449855869643</v>
      </c>
      <c r="O113" s="322">
        <f t="shared" si="30"/>
        <v>119.04107083791192</v>
      </c>
      <c r="P113" s="322">
        <f t="shared" si="30"/>
        <v>117.45295381773018</v>
      </c>
      <c r="Q113" s="322">
        <f t="shared" si="30"/>
        <v>115.43606639028957</v>
      </c>
      <c r="R113" s="322">
        <f t="shared" si="30"/>
        <v>116.98693683766253</v>
      </c>
      <c r="S113" s="322">
        <f t="shared" si="30"/>
        <v>117.23636786090441</v>
      </c>
      <c r="T113" s="322">
        <f t="shared" si="30"/>
        <v>118.42965025500139</v>
      </c>
      <c r="U113" s="322">
        <f t="shared" si="30"/>
        <v>115.68138546140531</v>
      </c>
      <c r="V113" s="322">
        <f t="shared" si="30"/>
        <v>117.22826197195218</v>
      </c>
      <c r="W113" s="322">
        <f t="shared" si="30"/>
        <v>125.73916970369694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1.7779686464514692</v>
      </c>
      <c r="C114" s="332">
        <f>IF(C$6=0,0,C$6/FBT!C$5*1000)</f>
        <v>1.936625519829879</v>
      </c>
      <c r="D114" s="332">
        <f>IF(D$6=0,0,D$6/FBT!D$5*1000)</f>
        <v>2.1320015024910162</v>
      </c>
      <c r="E114" s="332">
        <f>IF(E$6=0,0,E$6/FBT!E$5*1000)</f>
        <v>2.0502856970437211</v>
      </c>
      <c r="F114" s="332">
        <f>IF(F$6=0,0,F$6/FBT!F$5*1000)</f>
        <v>1.9946608685535738</v>
      </c>
      <c r="G114" s="332">
        <f>IF(G$6=0,0,G$6/FBT!G$5*1000)</f>
        <v>1.6549395442706927</v>
      </c>
      <c r="H114" s="332">
        <f>IF(H$6=0,0,H$6/FBT!H$5*1000)</f>
        <v>1.7340694553919003</v>
      </c>
      <c r="I114" s="332">
        <f>IF(I$6=0,0,I$6/FBT!I$5*1000)</f>
        <v>1.7024659610582042</v>
      </c>
      <c r="J114" s="332">
        <f>IF(J$6=0,0,J$6/FBT!J$5*1000)</f>
        <v>1.7340965987307198</v>
      </c>
      <c r="K114" s="332">
        <f>IF(K$6=0,0,K$6/FBT!K$5*1000)</f>
        <v>1.6853428668832813</v>
      </c>
      <c r="L114" s="332">
        <f>IF(L$6=0,0,L$6/FBT!L$5*1000)</f>
        <v>1.7690339950355385</v>
      </c>
      <c r="M114" s="332">
        <f>IF(M$6=0,0,M$6/FBT!M$5*1000)</f>
        <v>1.8618585001582995</v>
      </c>
      <c r="N114" s="332">
        <f>IF(N$6=0,0,N$6/FBT!N$5*1000)</f>
        <v>1.8635198495874017</v>
      </c>
      <c r="O114" s="332">
        <f>IF(O$6=0,0,O$6/FBT!O$5*1000)</f>
        <v>1.823581954688076</v>
      </c>
      <c r="P114" s="332">
        <f>IF(P$6=0,0,P$6/FBT!P$5*1000)</f>
        <v>1.7235399363504416</v>
      </c>
      <c r="Q114" s="332">
        <f>IF(Q$6=0,0,Q$6/FBT!Q$5*1000)</f>
        <v>1.6452825351329312</v>
      </c>
      <c r="R114" s="332">
        <f>IF(R$6=0,0,R$6/FBT!R$5*1000)</f>
        <v>1.6335016665836994</v>
      </c>
      <c r="S114" s="332">
        <f>IF(S$6=0,0,S$6/FBT!S$5*1000)</f>
        <v>1.5870758754312495</v>
      </c>
      <c r="T114" s="332">
        <f>IF(T$6=0,0,T$6/FBT!T$5*1000)</f>
        <v>1.2483212928982796</v>
      </c>
      <c r="U114" s="332">
        <f>IF(U$6=0,0,U$6/FBT!U$5*1000)</f>
        <v>1.2219541743404587</v>
      </c>
      <c r="V114" s="332">
        <f>IF(V$6=0,0,V$6/FBT!V$5*1000)</f>
        <v>1.2085894632392487</v>
      </c>
      <c r="W114" s="332">
        <f>IF(W$6=0,0,W$6/FBT!W$5*1000)</f>
        <v>1.3992559110873548</v>
      </c>
      <c r="DA114" s="67"/>
    </row>
    <row r="115" spans="1:105" ht="12" customHeight="1" x14ac:dyDescent="0.25">
      <c r="A115" s="202" t="s">
        <v>93</v>
      </c>
      <c r="B115" s="333">
        <f>IF(B$7=0,0,B$7/FBT!B$5*1000)</f>
        <v>2.074296754193381</v>
      </c>
      <c r="C115" s="333">
        <f>IF(C$7=0,0,C$7/FBT!C$5*1000)</f>
        <v>2.2593964398015265</v>
      </c>
      <c r="D115" s="333">
        <f>IF(D$7=0,0,D$7/FBT!D$5*1000)</f>
        <v>2.4873350862395185</v>
      </c>
      <c r="E115" s="333">
        <f>IF(E$7=0,0,E$7/FBT!E$5*1000)</f>
        <v>2.3919999798843423</v>
      </c>
      <c r="F115" s="333">
        <f>IF(F$7=0,0,F$7/FBT!F$5*1000)</f>
        <v>2.3271043466458368</v>
      </c>
      <c r="G115" s="333">
        <f>IF(G$7=0,0,G$7/FBT!G$5*1000)</f>
        <v>1.9307628016491407</v>
      </c>
      <c r="H115" s="333">
        <f>IF(H$7=0,0,H$7/FBT!H$5*1000)</f>
        <v>2.0230810312905505</v>
      </c>
      <c r="I115" s="333">
        <f>IF(I$7=0,0,I$7/FBT!I$5*1000)</f>
        <v>1.986210287901238</v>
      </c>
      <c r="J115" s="333">
        <f>IF(J$7=0,0,J$7/FBT!J$5*1000)</f>
        <v>2.0231126985191739</v>
      </c>
      <c r="K115" s="333">
        <f>IF(K$7=0,0,K$7/FBT!K$5*1000)</f>
        <v>1.9662333446971614</v>
      </c>
      <c r="L115" s="333">
        <f>IF(L$7=0,0,L$7/FBT!L$5*1000)</f>
        <v>2.0638729942081282</v>
      </c>
      <c r="M115" s="333">
        <f>IF(M$7=0,0,M$7/FBT!M$5*1000)</f>
        <v>2.1721682501846828</v>
      </c>
      <c r="N115" s="333">
        <f>IF(N$7=0,0,N$7/FBT!N$5*1000)</f>
        <v>2.1741064911853019</v>
      </c>
      <c r="O115" s="333">
        <f>IF(O$7=0,0,O$7/FBT!O$5*1000)</f>
        <v>2.1275122804694226</v>
      </c>
      <c r="P115" s="333">
        <f>IF(P$7=0,0,P$7/FBT!P$5*1000)</f>
        <v>2.0107965924088487</v>
      </c>
      <c r="Q115" s="333">
        <f>IF(Q$7=0,0,Q$7/FBT!Q$5*1000)</f>
        <v>1.9194962909884203</v>
      </c>
      <c r="R115" s="333">
        <f>IF(R$7=0,0,R$7/FBT!R$5*1000)</f>
        <v>1.9057519443476489</v>
      </c>
      <c r="S115" s="333">
        <f>IF(S$7=0,0,S$7/FBT!S$5*1000)</f>
        <v>1.8515885213364578</v>
      </c>
      <c r="T115" s="333">
        <f>IF(T$7=0,0,T$7/FBT!T$5*1000)</f>
        <v>1.4563748417146589</v>
      </c>
      <c r="U115" s="333">
        <f>IF(U$7=0,0,U$7/FBT!U$5*1000)</f>
        <v>1.4256132033972022</v>
      </c>
      <c r="V115" s="333">
        <f>IF(V$7=0,0,V$7/FBT!V$5*1000)</f>
        <v>1.4100210404457907</v>
      </c>
      <c r="W115" s="333">
        <f>IF(W$7=0,0,W$7/FBT!W$5*1000)</f>
        <v>1.6324652296019146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4.7412497238705846</v>
      </c>
      <c r="C116" s="333">
        <f>IF(C$8=0,0,C$8/FBT!C$5*1000)</f>
        <v>5.1643347195463454</v>
      </c>
      <c r="D116" s="333">
        <f>IF(D$8=0,0,D$8/FBT!D$5*1000)</f>
        <v>5.6853373399760443</v>
      </c>
      <c r="E116" s="333">
        <f>IF(E$8=0,0,E$8/FBT!E$5*1000)</f>
        <v>5.4674285254499226</v>
      </c>
      <c r="F116" s="333">
        <f>IF(F$8=0,0,F$8/FBT!F$5*1000)</f>
        <v>5.3190956494761972</v>
      </c>
      <c r="G116" s="333">
        <f>IF(G$8=0,0,G$8/FBT!G$5*1000)</f>
        <v>4.4131721180551811</v>
      </c>
      <c r="H116" s="333">
        <f>IF(H$8=0,0,H$8/FBT!H$5*1000)</f>
        <v>4.6241852143783992</v>
      </c>
      <c r="I116" s="333">
        <f>IF(I$8=0,0,I$8/FBT!I$5*1000)</f>
        <v>4.5399092294885435</v>
      </c>
      <c r="J116" s="333">
        <f>IF(J$8=0,0,J$8/FBT!J$5*1000)</f>
        <v>4.6242575966152524</v>
      </c>
      <c r="K116" s="333">
        <f>IF(K$8=0,0,K$8/FBT!K$5*1000)</f>
        <v>4.4942476450220852</v>
      </c>
      <c r="L116" s="333">
        <f>IF(L$8=0,0,L$8/FBT!L$5*1000)</f>
        <v>4.7174239867614345</v>
      </c>
      <c r="M116" s="333">
        <f>IF(M$8=0,0,M$8/FBT!M$5*1000)</f>
        <v>4.9649560004221316</v>
      </c>
      <c r="N116" s="333">
        <f>IF(N$8=0,0,N$8/FBT!N$5*1000)</f>
        <v>4.9693862655664036</v>
      </c>
      <c r="O116" s="333">
        <f>IF(O$8=0,0,O$8/FBT!O$5*1000)</f>
        <v>4.8628852125015367</v>
      </c>
      <c r="P116" s="333">
        <f>IF(P$8=0,0,P$8/FBT!P$5*1000)</f>
        <v>4.5961064969345111</v>
      </c>
      <c r="Q116" s="333">
        <f>IF(Q$8=0,0,Q$8/FBT!Q$5*1000)</f>
        <v>4.387420093687818</v>
      </c>
      <c r="R116" s="333">
        <f>IF(R$8=0,0,R$8/FBT!R$5*1000)</f>
        <v>4.3560044442231973</v>
      </c>
      <c r="S116" s="333">
        <f>IF(S$8=0,0,S$8/FBT!S$5*1000)</f>
        <v>4.2322023344833326</v>
      </c>
      <c r="T116" s="333">
        <f>IF(T$8=0,0,T$8/FBT!T$5*1000)</f>
        <v>3.3288567810620799</v>
      </c>
      <c r="U116" s="333">
        <f>IF(U$8=0,0,U$8/FBT!U$5*1000)</f>
        <v>3.2585444649078905</v>
      </c>
      <c r="V116" s="333">
        <f>IF(V$8=0,0,V$8/FBT!V$5*1000)</f>
        <v>3.2229052353046623</v>
      </c>
      <c r="W116" s="333">
        <f>IF(W$8=0,0,W$8/FBT!W$5*1000)</f>
        <v>3.7313490962329454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3.5559372929029394</v>
      </c>
      <c r="C117" s="333">
        <f>IF(C$9=0,0,C$9/FBT!C$5*1000)</f>
        <v>3.8732510396597579</v>
      </c>
      <c r="D117" s="333">
        <f>IF(D$9=0,0,D$9/FBT!D$5*1000)</f>
        <v>4.2640030049820323</v>
      </c>
      <c r="E117" s="333">
        <f>IF(E$9=0,0,E$9/FBT!E$5*1000)</f>
        <v>4.1005713940874413</v>
      </c>
      <c r="F117" s="333">
        <f>IF(F$9=0,0,F$9/FBT!F$5*1000)</f>
        <v>3.9893217371071477</v>
      </c>
      <c r="G117" s="333">
        <f>IF(G$9=0,0,G$9/FBT!G$5*1000)</f>
        <v>3.3098790885413862</v>
      </c>
      <c r="H117" s="333">
        <f>IF(H$9=0,0,H$9/FBT!H$5*1000)</f>
        <v>3.4681389107838005</v>
      </c>
      <c r="I117" s="333">
        <f>IF(I$9=0,0,I$9/FBT!I$5*1000)</f>
        <v>3.4049319221164103</v>
      </c>
      <c r="J117" s="333">
        <f>IF(J$9=0,0,J$9/FBT!J$5*1000)</f>
        <v>3.4681931974614404</v>
      </c>
      <c r="K117" s="333">
        <f>IF(K$9=0,0,K$9/FBT!K$5*1000)</f>
        <v>3.3706857337665617</v>
      </c>
      <c r="L117" s="333">
        <f>IF(L$9=0,0,L$9/FBT!L$5*1000)</f>
        <v>3.5380679900710783</v>
      </c>
      <c r="M117" s="333">
        <f>IF(M$9=0,0,M$9/FBT!M$5*1000)</f>
        <v>3.7237170003165989</v>
      </c>
      <c r="N117" s="333">
        <f>IF(N$9=0,0,N$9/FBT!N$5*1000)</f>
        <v>3.7270396991748034</v>
      </c>
      <c r="O117" s="333">
        <f>IF(O$9=0,0,O$9/FBT!O$5*1000)</f>
        <v>3.647163909376153</v>
      </c>
      <c r="P117" s="333">
        <f>IF(P$9=0,0,P$9/FBT!P$5*1000)</f>
        <v>3.4470798727008836</v>
      </c>
      <c r="Q117" s="333">
        <f>IF(Q$9=0,0,Q$9/FBT!Q$5*1000)</f>
        <v>3.2905650702658615</v>
      </c>
      <c r="R117" s="333">
        <f>IF(R$9=0,0,R$9/FBT!R$5*1000)</f>
        <v>3.2670033331673989</v>
      </c>
      <c r="S117" s="333">
        <f>IF(S$9=0,0,S$9/FBT!S$5*1000)</f>
        <v>3.1741517508624977</v>
      </c>
      <c r="T117" s="333">
        <f>IF(T$9=0,0,T$9/FBT!T$5*1000)</f>
        <v>2.4966425857965597</v>
      </c>
      <c r="U117" s="333">
        <f>IF(U$9=0,0,U$9/FBT!U$5*1000)</f>
        <v>2.4439083486809174</v>
      </c>
      <c r="V117" s="333">
        <f>IF(V$9=0,0,V$9/FBT!V$5*1000)</f>
        <v>2.4171789264784973</v>
      </c>
      <c r="W117" s="333">
        <f>IF(W$9=0,0,W$9/FBT!W$5*1000)</f>
        <v>2.7985118221747083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2.5472719962521047</v>
      </c>
      <c r="C118" s="334">
        <f>IF(C$10=0,0,C$10/FBT!C$5*1000)</f>
        <v>2.6022643800415297</v>
      </c>
      <c r="D118" s="334">
        <f>IF(D$10=0,0,D$10/FBT!D$5*1000)</f>
        <v>2.7066665910885366</v>
      </c>
      <c r="E118" s="334">
        <f>IF(E$10=0,0,E$10/FBT!E$5*1000)</f>
        <v>2.6744969047299683</v>
      </c>
      <c r="F118" s="334">
        <f>IF(F$10=0,0,F$10/FBT!F$5*1000)</f>
        <v>2.6198057985411212</v>
      </c>
      <c r="G118" s="334">
        <f>IF(G$10=0,0,G$10/FBT!G$5*1000)</f>
        <v>2.4662385532397493</v>
      </c>
      <c r="H118" s="334">
        <f>IF(H$10=0,0,H$10/FBT!H$5*1000)</f>
        <v>2.3823670241216046</v>
      </c>
      <c r="I118" s="334">
        <f>IF(I$10=0,0,I$10/FBT!I$5*1000)</f>
        <v>2.3484867451849172</v>
      </c>
      <c r="J118" s="334">
        <f>IF(J$10=0,0,J$10/FBT!J$5*1000)</f>
        <v>2.3704353628885757</v>
      </c>
      <c r="K118" s="334">
        <f>IF(K$10=0,0,K$10/FBT!K$5*1000)</f>
        <v>2.3020718796979143</v>
      </c>
      <c r="L118" s="334">
        <f>IF(L$10=0,0,L$10/FBT!L$5*1000)</f>
        <v>2.3673469604603379</v>
      </c>
      <c r="M118" s="334">
        <f>IF(M$10=0,0,M$10/FBT!M$5*1000)</f>
        <v>2.3894824949760616</v>
      </c>
      <c r="N118" s="334">
        <f>IF(N$10=0,0,N$10/FBT!N$5*1000)</f>
        <v>2.4135261117790487</v>
      </c>
      <c r="O118" s="334">
        <f>IF(O$10=0,0,O$10/FBT!O$5*1000)</f>
        <v>2.3697669372889751</v>
      </c>
      <c r="P118" s="334">
        <f>IF(P$10=0,0,P$10/FBT!P$5*1000)</f>
        <v>2.3167831323875001</v>
      </c>
      <c r="Q118" s="334">
        <f>IF(Q$10=0,0,Q$10/FBT!Q$5*1000)</f>
        <v>2.2749820037355626</v>
      </c>
      <c r="R118" s="334">
        <f>IF(R$10=0,0,R$10/FBT!R$5*1000)</f>
        <v>2.3111460038108036</v>
      </c>
      <c r="S118" s="334">
        <f>IF(S$10=0,0,S$10/FBT!S$5*1000)</f>
        <v>2.3148927699287101</v>
      </c>
      <c r="T118" s="334">
        <f>IF(T$10=0,0,T$10/FBT!T$5*1000)</f>
        <v>2.4141584563177534</v>
      </c>
      <c r="U118" s="334">
        <f>IF(U$10=0,0,U$10/FBT!U$5*1000)</f>
        <v>2.3677425096186755</v>
      </c>
      <c r="V118" s="334">
        <f>IF(V$10=0,0,V$10/FBT!V$5*1000)</f>
        <v>2.4026710761148293</v>
      </c>
      <c r="W118" s="334">
        <f>IF(W$10=0,0,W$10/FBT!W$5*1000)</f>
        <v>2.5751492492139803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8.0788744944776241</v>
      </c>
      <c r="C119" s="350">
        <f>IF(C$16=0,0,C$16/FBT!C$5*1000)</f>
        <v>8.083123672447428</v>
      </c>
      <c r="D119" s="350">
        <f>IF(D$16=0,0,D$16/FBT!D$5*1000)</f>
        <v>8.2654983664892789</v>
      </c>
      <c r="E119" s="350">
        <f>IF(E$16=0,0,E$16/FBT!E$5*1000)</f>
        <v>8.22182714868012</v>
      </c>
      <c r="F119" s="350">
        <f>IF(F$16=0,0,F$16/FBT!F$5*1000)</f>
        <v>8.0580978042542792</v>
      </c>
      <c r="G119" s="350">
        <f>IF(G$16=0,0,G$16/FBT!G$5*1000)</f>
        <v>7.7524550995487678</v>
      </c>
      <c r="H119" s="350">
        <f>IF(H$16=0,0,H$16/FBT!H$5*1000)</f>
        <v>7.3855364064188684</v>
      </c>
      <c r="I119" s="350">
        <f>IF(I$16=0,0,I$16/FBT!I$5*1000)</f>
        <v>7.340461136254155</v>
      </c>
      <c r="J119" s="350">
        <f>IF(J$16=0,0,J$16/FBT!J$5*1000)</f>
        <v>7.3652467509330011</v>
      </c>
      <c r="K119" s="350">
        <f>IF(K$16=0,0,K$16/FBT!K$5*1000)</f>
        <v>7.120297887543992</v>
      </c>
      <c r="L119" s="350">
        <f>IF(L$16=0,0,L$16/FBT!L$5*1000)</f>
        <v>7.3055323984070561</v>
      </c>
      <c r="M119" s="350">
        <f>IF(M$16=0,0,M$16/FBT!M$5*1000)</f>
        <v>7.319295720263856</v>
      </c>
      <c r="N119" s="350">
        <f>IF(N$16=0,0,N$16/FBT!N$5*1000)</f>
        <v>7.3971743639169096</v>
      </c>
      <c r="O119" s="350">
        <f>IF(O$16=0,0,O$16/FBT!O$5*1000)</f>
        <v>7.2702090561642176</v>
      </c>
      <c r="P119" s="350">
        <f>IF(P$16=0,0,P$16/FBT!P$5*1000)</f>
        <v>7.1248423696733205</v>
      </c>
      <c r="Q119" s="350">
        <f>IF(Q$16=0,0,Q$16/FBT!Q$5*1000)</f>
        <v>7.011891790916013</v>
      </c>
      <c r="R119" s="350">
        <f>IF(R$16=0,0,R$16/FBT!R$5*1000)</f>
        <v>7.1286523528630275</v>
      </c>
      <c r="S119" s="350">
        <f>IF(S$16=0,0,S$16/FBT!S$5*1000)</f>
        <v>7.1561986051096307</v>
      </c>
      <c r="T119" s="350">
        <f>IF(T$16=0,0,T$16/FBT!T$5*1000)</f>
        <v>7.4883126841749075</v>
      </c>
      <c r="U119" s="350">
        <f>IF(U$16=0,0,U$16/FBT!U$5*1000)</f>
        <v>7.3086670957893238</v>
      </c>
      <c r="V119" s="350">
        <f>IF(V$16=0,0,V$16/FBT!V$5*1000)</f>
        <v>7.4108254836654384</v>
      </c>
      <c r="W119" s="350">
        <f>IF(W$16=0,0,W$16/FBT!W$5*1000)</f>
        <v>7.9379302814341708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6.7323954120646885</v>
      </c>
      <c r="C120" s="350">
        <f>IF(C$25=0,0,C$25/FBT!C$5*1000)</f>
        <v>6.7359363937061909</v>
      </c>
      <c r="D120" s="350">
        <f>IF(D$25=0,0,D$25/FBT!D$5*1000)</f>
        <v>6.8879153054077342</v>
      </c>
      <c r="E120" s="350">
        <f>IF(E$25=0,0,E$25/FBT!E$5*1000)</f>
        <v>6.8515226239000997</v>
      </c>
      <c r="F120" s="350">
        <f>IF(F$25=0,0,F$25/FBT!F$5*1000)</f>
        <v>6.7150815035452309</v>
      </c>
      <c r="G120" s="350">
        <f>IF(G$25=0,0,G$25/FBT!G$5*1000)</f>
        <v>6.4603792496239745</v>
      </c>
      <c r="H120" s="350">
        <f>IF(H$25=0,0,H$25/FBT!H$5*1000)</f>
        <v>6.1546136720157243</v>
      </c>
      <c r="I120" s="350">
        <f>IF(I$25=0,0,I$25/FBT!I$5*1000)</f>
        <v>6.1170509468784635</v>
      </c>
      <c r="J120" s="350">
        <f>IF(J$25=0,0,J$25/FBT!J$5*1000)</f>
        <v>6.137705625777504</v>
      </c>
      <c r="K120" s="350">
        <f>IF(K$25=0,0,K$25/FBT!K$5*1000)</f>
        <v>5.9335815729533294</v>
      </c>
      <c r="L120" s="350">
        <f>IF(L$25=0,0,L$25/FBT!L$5*1000)</f>
        <v>6.0879436653392123</v>
      </c>
      <c r="M120" s="350">
        <f>IF(M$25=0,0,M$25/FBT!M$5*1000)</f>
        <v>6.0994131002198779</v>
      </c>
      <c r="N120" s="350">
        <f>IF(N$25=0,0,N$25/FBT!N$5*1000)</f>
        <v>6.1643119699307594</v>
      </c>
      <c r="O120" s="350">
        <f>IF(O$25=0,0,O$25/FBT!O$5*1000)</f>
        <v>6.0585075468035141</v>
      </c>
      <c r="P120" s="350">
        <f>IF(P$25=0,0,P$25/FBT!P$5*1000)</f>
        <v>5.9373686413944329</v>
      </c>
      <c r="Q120" s="350">
        <f>IF(Q$25=0,0,Q$25/FBT!Q$5*1000)</f>
        <v>5.8432431590966791</v>
      </c>
      <c r="R120" s="350">
        <f>IF(R$25=0,0,R$25/FBT!R$5*1000)</f>
        <v>5.9405436273858534</v>
      </c>
      <c r="S120" s="350">
        <f>IF(S$25=0,0,S$25/FBT!S$5*1000)</f>
        <v>5.9634988375913576</v>
      </c>
      <c r="T120" s="350">
        <f>IF(T$25=0,0,T$25/FBT!T$5*1000)</f>
        <v>6.240260570145761</v>
      </c>
      <c r="U120" s="350">
        <f>IF(U$25=0,0,U$25/FBT!U$5*1000)</f>
        <v>6.09055591315777</v>
      </c>
      <c r="V120" s="350">
        <f>IF(V$25=0,0,V$25/FBT!V$5*1000)</f>
        <v>6.1756879030545333</v>
      </c>
      <c r="W120" s="350">
        <f>IF(W$25=0,0,W$25/FBT!W$5*1000)</f>
        <v>6.6149419011951425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68.826993876448711</v>
      </c>
      <c r="C121" s="350">
        <f>IF(C$34=0,0,C$34/FBT!C$5*1000)</f>
        <v>66.956762791799278</v>
      </c>
      <c r="D121" s="350">
        <f>IF(D$34=0,0,D$34/FBT!D$5*1000)</f>
        <v>65.689730303398136</v>
      </c>
      <c r="E121" s="350">
        <f>IF(E$34=0,0,E$34/FBT!E$5*1000)</f>
        <v>67.793116174689118</v>
      </c>
      <c r="F121" s="350">
        <f>IF(F$34=0,0,F$34/FBT!F$5*1000)</f>
        <v>66.784200983781119</v>
      </c>
      <c r="G121" s="350">
        <f>IF(G$34=0,0,G$34/FBT!G$5*1000)</f>
        <v>68.536128838484998</v>
      </c>
      <c r="H121" s="350">
        <f>IF(H$34=0,0,H$34/FBT!H$5*1000)</f>
        <v>64.032206056639652</v>
      </c>
      <c r="I121" s="350">
        <f>IF(I$34=0,0,I$34/FBT!I$5*1000)</f>
        <v>64.176494820877778</v>
      </c>
      <c r="J121" s="350">
        <f>IF(J$34=0,0,J$34/FBT!J$5*1000)</f>
        <v>63.125004483023439</v>
      </c>
      <c r="K121" s="350">
        <f>IF(K$34=0,0,K$34/FBT!K$5*1000)</f>
        <v>60.276797254627276</v>
      </c>
      <c r="L121" s="350">
        <f>IF(L$34=0,0,L$34/FBT!L$5*1000)</f>
        <v>61.200337987166066</v>
      </c>
      <c r="M121" s="350">
        <f>IF(M$34=0,0,M$34/FBT!M$5*1000)</f>
        <v>59.372037802215686</v>
      </c>
      <c r="N121" s="350">
        <f>IF(N$34=0,0,N$34/FBT!N$5*1000)</f>
        <v>59.902195724435472</v>
      </c>
      <c r="O121" s="350">
        <f>IF(O$34=0,0,O$34/FBT!O$5*1000)</f>
        <v>58.990857383463144</v>
      </c>
      <c r="P121" s="350">
        <f>IF(P$34=0,0,P$34/FBT!P$5*1000)</f>
        <v>59.457920546647685</v>
      </c>
      <c r="Q121" s="350">
        <f>IF(Q$34=0,0,Q$34/FBT!Q$5*1000)</f>
        <v>59.124150809931187</v>
      </c>
      <c r="R121" s="350">
        <f>IF(R$34=0,0,R$34/FBT!R$5*1000)</f>
        <v>60.353445934288679</v>
      </c>
      <c r="S121" s="350">
        <f>IF(S$34=0,0,S$34/FBT!S$5*1000)</f>
        <v>61.19955998911297</v>
      </c>
      <c r="T121" s="350">
        <f>IF(T$34=0,0,T$34/FBT!T$5*1000)</f>
        <v>66.58867823937824</v>
      </c>
      <c r="U121" s="350">
        <f>IF(U$34=0,0,U$34/FBT!U$5*1000)</f>
        <v>65.004896655931688</v>
      </c>
      <c r="V121" s="350">
        <f>IF(V$34=0,0,V$34/FBT!V$5*1000)</f>
        <v>66.326551883524786</v>
      </c>
      <c r="W121" s="350">
        <f>IF(W$34=0,0,W$34/FBT!W$5*1000)</f>
        <v>69.557987692442055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12.754692532639361</v>
      </c>
      <c r="C122" s="350">
        <f>IF(C$45=0,0,C$45/FBT!C$5*1000)</f>
        <v>12.629883603511239</v>
      </c>
      <c r="D122" s="350">
        <f>IF(D$45=0,0,D$45/FBT!D$5*1000)</f>
        <v>12.64465524115051</v>
      </c>
      <c r="E122" s="350">
        <f>IF(E$45=0,0,E$45/FBT!E$5*1000)</f>
        <v>12.792010567149857</v>
      </c>
      <c r="F122" s="350">
        <f>IF(F$45=0,0,F$45/FBT!F$5*1000)</f>
        <v>12.571116400459266</v>
      </c>
      <c r="G122" s="350">
        <f>IF(G$45=0,0,G$45/FBT!G$5*1000)</f>
        <v>12.438604778896607</v>
      </c>
      <c r="H122" s="350">
        <f>IF(H$45=0,0,H$45/FBT!H$5*1000)</f>
        <v>11.77179982106108</v>
      </c>
      <c r="I122" s="350">
        <f>IF(I$45=0,0,I$45/FBT!I$5*1000)</f>
        <v>11.746815290040324</v>
      </c>
      <c r="J122" s="350">
        <f>IF(J$45=0,0,J$45/FBT!J$5*1000)</f>
        <v>11.67968496905573</v>
      </c>
      <c r="K122" s="350">
        <f>IF(K$45=0,0,K$45/FBT!K$5*1000)</f>
        <v>11.229549174967708</v>
      </c>
      <c r="L122" s="350">
        <f>IF(L$45=0,0,L$45/FBT!L$5*1000)</f>
        <v>11.46333435193784</v>
      </c>
      <c r="M122" s="350">
        <f>IF(M$45=0,0,M$45/FBT!M$5*1000)</f>
        <v>11.292902733948997</v>
      </c>
      <c r="N122" s="350">
        <f>IF(N$45=0,0,N$45/FBT!N$5*1000)</f>
        <v>11.425078299478585</v>
      </c>
      <c r="O122" s="350">
        <f>IF(O$45=0,0,O$45/FBT!O$5*1000)</f>
        <v>11.241962408479395</v>
      </c>
      <c r="P122" s="350">
        <f>IF(P$45=0,0,P$45/FBT!P$5*1000)</f>
        <v>11.162851306902816</v>
      </c>
      <c r="Q122" s="350">
        <f>IF(Q$45=0,0,Q$45/FBT!Q$5*1000)</f>
        <v>11.039729988500147</v>
      </c>
      <c r="R122" s="350">
        <f>IF(R$45=0,0,R$45/FBT!R$5*1000)</f>
        <v>11.239440691252321</v>
      </c>
      <c r="S122" s="350">
        <f>IF(S$45=0,0,S$45/FBT!S$5*1000)</f>
        <v>11.3211031790918</v>
      </c>
      <c r="T122" s="350">
        <f>IF(T$45=0,0,T$45/FBT!T$5*1000)</f>
        <v>11.793847260206407</v>
      </c>
      <c r="U122" s="350">
        <f>IF(U$45=0,0,U$45/FBT!U$5*1000)</f>
        <v>11.515275678612959</v>
      </c>
      <c r="V122" s="350">
        <f>IF(V$45=0,0,V$45/FBT!V$5*1000)</f>
        <v>11.686296898048841</v>
      </c>
      <c r="W122" s="350">
        <f>IF(W$45=0,0,W$45/FBT!W$5*1000)</f>
        <v>12.473401839965227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10.570927523343899</v>
      </c>
      <c r="C123" s="350">
        <f>IF(C$66=0,0,C$66/FBT!C$5*1000)</f>
        <v>11.149200644596103</v>
      </c>
      <c r="D123" s="350">
        <f>IF(D$66=0,0,D$66/FBT!D$5*1000)</f>
        <v>11.907725273654359</v>
      </c>
      <c r="E123" s="350">
        <f>IF(E$66=0,0,E$66/FBT!E$5*1000)</f>
        <v>11.633742361740794</v>
      </c>
      <c r="F123" s="350">
        <f>IF(F$66=0,0,F$66/FBT!F$5*1000)</f>
        <v>11.363074057706681</v>
      </c>
      <c r="G123" s="350">
        <f>IF(G$66=0,0,G$66/FBT!G$5*1000)</f>
        <v>10.019045217037107</v>
      </c>
      <c r="H123" s="350">
        <f>IF(H$66=0,0,H$66/FBT!H$5*1000)</f>
        <v>10.119951462685485</v>
      </c>
      <c r="I123" s="350">
        <f>IF(I$66=0,0,I$66/FBT!I$5*1000)</f>
        <v>9.9736919718721762</v>
      </c>
      <c r="J123" s="350">
        <f>IF(J$66=0,0,J$66/FBT!J$5*1000)</f>
        <v>10.082172586693625</v>
      </c>
      <c r="K123" s="350">
        <f>IF(K$66=0,0,K$66/FBT!K$5*1000)</f>
        <v>9.786348446763304</v>
      </c>
      <c r="L123" s="350">
        <f>IF(L$66=0,0,L$66/FBT!L$5*1000)</f>
        <v>10.172988654648416</v>
      </c>
      <c r="M123" s="350">
        <f>IF(M$66=0,0,M$66/FBT!M$5*1000)</f>
        <v>10.490238029048545</v>
      </c>
      <c r="N123" s="350">
        <f>IF(N$66=0,0,N$66/FBT!N$5*1000)</f>
        <v>10.544364474676227</v>
      </c>
      <c r="O123" s="350">
        <f>IF(O$66=0,0,O$66/FBT!O$5*1000)</f>
        <v>10.330797449052351</v>
      </c>
      <c r="P123" s="350">
        <f>IF(P$66=0,0,P$66/FBT!P$5*1000)</f>
        <v>9.9238759624589452</v>
      </c>
      <c r="Q123" s="350">
        <f>IF(Q$66=0,0,Q$66/FBT!Q$5*1000)</f>
        <v>9.5902960642528239</v>
      </c>
      <c r="R123" s="350">
        <f>IF(R$66=0,0,R$66/FBT!R$5*1000)</f>
        <v>9.6090944102093214</v>
      </c>
      <c r="S123" s="350">
        <f>IF(S$66=0,0,S$66/FBT!S$5*1000)</f>
        <v>9.4564206947663774</v>
      </c>
      <c r="T123" s="350">
        <f>IF(T$66=0,0,T$66/FBT!T$5*1000)</f>
        <v>8.3111956680882955</v>
      </c>
      <c r="U123" s="350">
        <f>IF(U$66=0,0,U$66/FBT!U$5*1000)</f>
        <v>8.1304106985501043</v>
      </c>
      <c r="V123" s="350">
        <f>IF(V$66=0,0,V$66/FBT!V$5*1000)</f>
        <v>8.1293348790678799</v>
      </c>
      <c r="W123" s="350">
        <f>IF(W$66=0,0,W$66/FBT!W$5*1000)</f>
        <v>9.101186735417194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10.059746601622411</v>
      </c>
      <c r="C124" s="335">
        <f>IF(C$80=0,0,C$80/FBT!C$5*1000)</f>
        <v>10.957427191197457</v>
      </c>
      <c r="D124" s="335">
        <f>IF(D$80=0,0,D$80/FBT!D$5*1000)</f>
        <v>12.062864501094172</v>
      </c>
      <c r="E124" s="335">
        <f>IF(E$80=0,0,E$80/FBT!E$5*1000)</f>
        <v>11.600516473873375</v>
      </c>
      <c r="F124" s="335">
        <f>IF(F$80=0,0,F$80/FBT!F$5*1000)</f>
        <v>11.285791194276124</v>
      </c>
      <c r="G124" s="335">
        <f>IF(G$80=0,0,G$80/FBT!G$5*1000)</f>
        <v>9.363647941483574</v>
      </c>
      <c r="H124" s="335">
        <f>IF(H$80=0,0,H$80/FBT!H$5*1000)</f>
        <v>9.8113649786073704</v>
      </c>
      <c r="I124" s="335">
        <f>IF(I$80=0,0,I$80/FBT!I$5*1000)</f>
        <v>9.6325524076673137</v>
      </c>
      <c r="J124" s="335">
        <f>IF(J$80=0,0,J$80/FBT!J$5*1000)</f>
        <v>9.811518555618413</v>
      </c>
      <c r="K124" s="335">
        <f>IF(K$80=0,0,K$80/FBT!K$5*1000)</f>
        <v>9.5356699408256063</v>
      </c>
      <c r="L124" s="335">
        <f>IF(L$80=0,0,L$80/FBT!L$5*1000)</f>
        <v>10.009194343911078</v>
      </c>
      <c r="M124" s="335">
        <f>IF(M$80=0,0,M$80/FBT!M$5*1000)</f>
        <v>10.534395393895661</v>
      </c>
      <c r="N124" s="335">
        <f>IF(N$80=0,0,N$80/FBT!N$5*1000)</f>
        <v>10.543795308965519</v>
      </c>
      <c r="O124" s="335">
        <f>IF(O$80=0,0,O$80/FBT!O$5*1000)</f>
        <v>10.317826699625135</v>
      </c>
      <c r="P124" s="335">
        <f>IF(P$80=0,0,P$80/FBT!P$5*1000)</f>
        <v>9.7517889598707992</v>
      </c>
      <c r="Q124" s="335">
        <f>IF(Q$80=0,0,Q$80/FBT!Q$5*1000)</f>
        <v>9.3090085837821288</v>
      </c>
      <c r="R124" s="335">
        <f>IF(R$80=0,0,R$80/FBT!R$5*1000)</f>
        <v>9.2423524295305715</v>
      </c>
      <c r="S124" s="335">
        <f>IF(S$80=0,0,S$80/FBT!S$5*1000)</f>
        <v>8.9796753031900085</v>
      </c>
      <c r="T124" s="335">
        <f>IF(T$80=0,0,T$80/FBT!T$5*1000)</f>
        <v>7.0630018752184629</v>
      </c>
      <c r="U124" s="335">
        <f>IF(U$80=0,0,U$80/FBT!U$5*1000)</f>
        <v>6.9138167184183148</v>
      </c>
      <c r="V124" s="335">
        <f>IF(V$80=0,0,V$80/FBT!V$5*1000)</f>
        <v>6.8381991830076698</v>
      </c>
      <c r="W124" s="335">
        <f>IF(W$80=0,0,W$80/FBT!W$5*1000)</f>
        <v>7.9169899449322552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IE: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264.90656636919289</v>
      </c>
      <c r="C5" s="225">
        <v>245.7936560019094</v>
      </c>
      <c r="D5" s="225">
        <v>231.77038021046431</v>
      </c>
      <c r="E5" s="225">
        <v>245.75485544323669</v>
      </c>
      <c r="F5" s="225">
        <v>231.16902898827911</v>
      </c>
      <c r="G5" s="225">
        <v>246.72861103087629</v>
      </c>
      <c r="H5" s="225">
        <v>217.61757281006231</v>
      </c>
      <c r="I5" s="225">
        <v>196.45859497866081</v>
      </c>
      <c r="J5" s="225">
        <v>187.64052750594811</v>
      </c>
      <c r="K5" s="225">
        <v>199.65460892850109</v>
      </c>
      <c r="L5" s="225">
        <v>205.96343747409219</v>
      </c>
      <c r="M5" s="225">
        <v>194.3038088723969</v>
      </c>
      <c r="N5" s="225">
        <v>216.09288788347959</v>
      </c>
      <c r="O5" s="225">
        <v>216.95508199410929</v>
      </c>
      <c r="P5" s="225">
        <v>231.4463086208018</v>
      </c>
      <c r="Q5" s="225">
        <v>233.37382259247701</v>
      </c>
      <c r="R5" s="225">
        <v>235.83583288379481</v>
      </c>
      <c r="S5" s="225">
        <v>250.70099524999401</v>
      </c>
      <c r="T5" s="225">
        <v>236.78537773435349</v>
      </c>
      <c r="U5" s="225">
        <v>227.7076877158718</v>
      </c>
      <c r="V5" s="225">
        <v>235.80645659291059</v>
      </c>
      <c r="W5" s="225">
        <v>238.89474146895941</v>
      </c>
      <c r="DA5" s="89" t="s">
        <v>2230</v>
      </c>
    </row>
    <row r="6" spans="1:105" ht="12" customHeight="1" x14ac:dyDescent="0.25">
      <c r="A6" s="55" t="s">
        <v>92</v>
      </c>
      <c r="B6" s="261">
        <v>3.667851804784287</v>
      </c>
      <c r="C6" s="261">
        <v>3.6394576184677971</v>
      </c>
      <c r="D6" s="261">
        <v>3.662050143407479</v>
      </c>
      <c r="E6" s="261">
        <v>3.7427357518225621</v>
      </c>
      <c r="F6" s="261">
        <v>3.4820802185365829</v>
      </c>
      <c r="G6" s="261">
        <v>3.2567364097785672</v>
      </c>
      <c r="H6" s="261">
        <v>3.103453785001701</v>
      </c>
      <c r="I6" s="261">
        <v>2.7895585784548271</v>
      </c>
      <c r="J6" s="261">
        <v>2.7085125295679249</v>
      </c>
      <c r="K6" s="261">
        <v>2.875053088680894</v>
      </c>
      <c r="L6" s="261">
        <v>3.0304972443308151</v>
      </c>
      <c r="M6" s="261">
        <v>2.964612974940493</v>
      </c>
      <c r="N6" s="261">
        <v>3.255058556716405</v>
      </c>
      <c r="O6" s="261">
        <v>3.2743171517973462</v>
      </c>
      <c r="P6" s="261">
        <v>3.365675606814607</v>
      </c>
      <c r="Q6" s="261">
        <v>3.298795424720518</v>
      </c>
      <c r="R6" s="261">
        <v>3.256591403354216</v>
      </c>
      <c r="S6" s="261">
        <v>3.3675577521368139</v>
      </c>
      <c r="T6" s="261">
        <v>2.511989665447667</v>
      </c>
      <c r="U6" s="261">
        <v>2.404126882131556</v>
      </c>
      <c r="V6" s="261">
        <v>2.4387454547627878</v>
      </c>
      <c r="W6" s="261">
        <v>2.6317722458804869</v>
      </c>
      <c r="DA6" s="67" t="s">
        <v>2231</v>
      </c>
    </row>
    <row r="7" spans="1:105" ht="12" customHeight="1" x14ac:dyDescent="0.25">
      <c r="A7" s="202" t="s">
        <v>93</v>
      </c>
      <c r="B7" s="226">
        <v>1.1089715085061671</v>
      </c>
      <c r="C7" s="226">
        <v>1.1003865532494881</v>
      </c>
      <c r="D7" s="226">
        <v>1.1072173817008011</v>
      </c>
      <c r="E7" s="226">
        <v>1.131612598749129</v>
      </c>
      <c r="F7" s="226">
        <v>1.0528036458978749</v>
      </c>
      <c r="G7" s="226">
        <v>0.98467115940947914</v>
      </c>
      <c r="H7" s="226">
        <v>0.93832630343551127</v>
      </c>
      <c r="I7" s="226">
        <v>0.84342038595458058</v>
      </c>
      <c r="J7" s="226">
        <v>0.81891619007203797</v>
      </c>
      <c r="K7" s="226">
        <v>0.86926956989672544</v>
      </c>
      <c r="L7" s="226">
        <v>0.91626796267658273</v>
      </c>
      <c r="M7" s="226">
        <v>0.89634791642026757</v>
      </c>
      <c r="N7" s="226">
        <v>0.98416386213019202</v>
      </c>
      <c r="O7" s="226">
        <v>0.98998668005614066</v>
      </c>
      <c r="P7" s="226">
        <v>1.0176088221348181</v>
      </c>
      <c r="Q7" s="226">
        <v>0.99738766261869338</v>
      </c>
      <c r="R7" s="226">
        <v>0.98462731685484128</v>
      </c>
      <c r="S7" s="226">
        <v>1.018177886984841</v>
      </c>
      <c r="T7" s="226">
        <v>0.75949768881331203</v>
      </c>
      <c r="U7" s="226">
        <v>0.7268854787535397</v>
      </c>
      <c r="V7" s="226">
        <v>0.73735237129895559</v>
      </c>
      <c r="W7" s="226">
        <v>0.79571383820682851</v>
      </c>
      <c r="DA7" s="174" t="s">
        <v>2232</v>
      </c>
    </row>
    <row r="8" spans="1:105" ht="12" customHeight="1" x14ac:dyDescent="0.25">
      <c r="A8" s="202" t="s">
        <v>94</v>
      </c>
      <c r="B8" s="226">
        <v>13.85222673810094</v>
      </c>
      <c r="C8" s="226">
        <v>13.744991569442581</v>
      </c>
      <c r="D8" s="226">
        <v>13.83031583953508</v>
      </c>
      <c r="E8" s="226">
        <v>14.135037895319741</v>
      </c>
      <c r="F8" s="226">
        <v>13.150630743725371</v>
      </c>
      <c r="G8" s="226">
        <v>12.29958394601352</v>
      </c>
      <c r="H8" s="226">
        <v>11.72068769108555</v>
      </c>
      <c r="I8" s="226">
        <v>10.535212430765959</v>
      </c>
      <c r="J8" s="226">
        <v>10.22912911411065</v>
      </c>
      <c r="K8" s="226">
        <v>10.858096070440171</v>
      </c>
      <c r="L8" s="226">
        <v>11.445155691106059</v>
      </c>
      <c r="M8" s="226">
        <v>11.19633325043972</v>
      </c>
      <c r="N8" s="226">
        <v>12.293247266592619</v>
      </c>
      <c r="O8" s="226">
        <v>12.3659804193799</v>
      </c>
      <c r="P8" s="226">
        <v>12.71101018085799</v>
      </c>
      <c r="Q8" s="226">
        <v>12.45842651718751</v>
      </c>
      <c r="R8" s="226">
        <v>12.29903630614813</v>
      </c>
      <c r="S8" s="226">
        <v>12.71811840254875</v>
      </c>
      <c r="T8" s="226">
        <v>9.486929205852654</v>
      </c>
      <c r="U8" s="226">
        <v>9.0795682189260578</v>
      </c>
      <c r="V8" s="226">
        <v>9.2103107742309689</v>
      </c>
      <c r="W8" s="226">
        <v>9.9393072057669158</v>
      </c>
      <c r="DA8" s="174" t="s">
        <v>2233</v>
      </c>
    </row>
    <row r="9" spans="1:105" ht="12" customHeight="1" x14ac:dyDescent="0.25">
      <c r="A9" s="202" t="s">
        <v>95</v>
      </c>
      <c r="B9" s="226">
        <v>7.3420802517435746</v>
      </c>
      <c r="C9" s="226">
        <v>7.2852425151843443</v>
      </c>
      <c r="D9" s="226">
        <v>7.3304668426722479</v>
      </c>
      <c r="E9" s="226">
        <v>7.491978333232356</v>
      </c>
      <c r="F9" s="226">
        <v>6.9702141112017886</v>
      </c>
      <c r="G9" s="226">
        <v>6.5191347284478818</v>
      </c>
      <c r="H9" s="226">
        <v>6.2123029936319654</v>
      </c>
      <c r="I9" s="226">
        <v>5.5839668667201234</v>
      </c>
      <c r="J9" s="226">
        <v>5.4217338685825762</v>
      </c>
      <c r="K9" s="226">
        <v>5.7551045212852614</v>
      </c>
      <c r="L9" s="226">
        <v>6.0662630757169218</v>
      </c>
      <c r="M9" s="226">
        <v>5.9343799956643766</v>
      </c>
      <c r="N9" s="226">
        <v>6.5157761053385856</v>
      </c>
      <c r="O9" s="226">
        <v>6.5543267769975806</v>
      </c>
      <c r="P9" s="226">
        <v>6.7372025157439257</v>
      </c>
      <c r="Q9" s="226">
        <v>6.6033258788673983</v>
      </c>
      <c r="R9" s="226">
        <v>6.5188444635022744</v>
      </c>
      <c r="S9" s="226">
        <v>6.7409700785399638</v>
      </c>
      <c r="T9" s="226">
        <v>5.0283464809592946</v>
      </c>
      <c r="U9" s="226">
        <v>4.8124333924723706</v>
      </c>
      <c r="V9" s="226">
        <v>4.8817307228955276</v>
      </c>
      <c r="W9" s="226">
        <v>5.2681198865127969</v>
      </c>
      <c r="DA9" s="174" t="s">
        <v>2234</v>
      </c>
    </row>
    <row r="10" spans="1:105" ht="12" customHeight="1" x14ac:dyDescent="0.25">
      <c r="A10" s="56" t="s">
        <v>96</v>
      </c>
      <c r="B10" s="262">
        <v>8.0320714932087203</v>
      </c>
      <c r="C10" s="262">
        <v>7.5915833962070502</v>
      </c>
      <c r="D10" s="262">
        <v>7.3251461870303061</v>
      </c>
      <c r="E10" s="262">
        <v>7.6383102773800964</v>
      </c>
      <c r="F10" s="262">
        <v>7.1195273552341503</v>
      </c>
      <c r="G10" s="262">
        <v>7.3387668657651126</v>
      </c>
      <c r="H10" s="262">
        <v>6.5828432757069777</v>
      </c>
      <c r="I10" s="262">
        <v>5.9803324930849264</v>
      </c>
      <c r="J10" s="262">
        <v>5.6970880969118447</v>
      </c>
      <c r="K10" s="262">
        <v>6.0374096574551714</v>
      </c>
      <c r="L10" s="262">
        <v>6.2798863677995271</v>
      </c>
      <c r="M10" s="262">
        <v>5.9217377601268284</v>
      </c>
      <c r="N10" s="262">
        <v>6.4943735690253463</v>
      </c>
      <c r="O10" s="262">
        <v>6.5856587725820184</v>
      </c>
      <c r="P10" s="262">
        <v>6.9318662754342908</v>
      </c>
      <c r="Q10" s="262">
        <v>6.9370585943084064</v>
      </c>
      <c r="R10" s="262">
        <v>6.9599181067483631</v>
      </c>
      <c r="S10" s="262">
        <v>7.3807237297583761</v>
      </c>
      <c r="T10" s="262">
        <v>7.0195083295386782</v>
      </c>
      <c r="U10" s="262">
        <v>6.7254338664355329</v>
      </c>
      <c r="V10" s="262">
        <v>6.9821640093969499</v>
      </c>
      <c r="W10" s="262">
        <v>7.0168653048582597</v>
      </c>
      <c r="DA10" s="68" t="s">
        <v>2235</v>
      </c>
    </row>
    <row r="11" spans="1:105" ht="12" customHeight="1" x14ac:dyDescent="0.25">
      <c r="A11" s="37" t="s">
        <v>160</v>
      </c>
      <c r="B11" s="228">
        <v>0.62199408167499182</v>
      </c>
      <c r="C11" s="228">
        <v>0.50087999584411547</v>
      </c>
      <c r="D11" s="228">
        <v>0.43630248603212912</v>
      </c>
      <c r="E11" s="228">
        <v>0.46258579283244222</v>
      </c>
      <c r="F11" s="228">
        <v>0.35634859024731758</v>
      </c>
      <c r="G11" s="228">
        <v>0.3371943740845017</v>
      </c>
      <c r="H11" s="228">
        <v>0.31429503617779059</v>
      </c>
      <c r="I11" s="228">
        <v>0.3371469626459821</v>
      </c>
      <c r="J11" s="228">
        <v>0.61623072368602472</v>
      </c>
      <c r="K11" s="228">
        <v>0.24497592207002511</v>
      </c>
      <c r="L11" s="228">
        <v>0.26750032590428618</v>
      </c>
      <c r="M11" s="228">
        <v>0.1398821401323824</v>
      </c>
      <c r="N11" s="228">
        <v>0.18663468881626991</v>
      </c>
      <c r="O11" s="228">
        <v>0.19936268703710711</v>
      </c>
      <c r="P11" s="228">
        <v>0.25460263299105729</v>
      </c>
      <c r="Q11" s="228">
        <v>0.22458919578675471</v>
      </c>
      <c r="R11" s="228">
        <v>0.19773095262122131</v>
      </c>
      <c r="S11" s="228">
        <v>0.1696583685021468</v>
      </c>
      <c r="T11" s="228">
        <v>0.21544948646080389</v>
      </c>
      <c r="U11" s="228">
        <v>0.18877782233011581</v>
      </c>
      <c r="V11" s="228">
        <v>0.2406303530788885</v>
      </c>
      <c r="W11" s="228">
        <v>0.17500905636833</v>
      </c>
      <c r="DA11" s="69" t="s">
        <v>2236</v>
      </c>
    </row>
    <row r="12" spans="1:105" ht="12" customHeight="1" x14ac:dyDescent="0.25">
      <c r="A12" s="37" t="s">
        <v>162</v>
      </c>
      <c r="B12" s="228">
        <v>3.8617694895815302</v>
      </c>
      <c r="C12" s="228">
        <v>3.2408902614821069</v>
      </c>
      <c r="D12" s="228">
        <v>2.7037002936979788</v>
      </c>
      <c r="E12" s="228">
        <v>3.0522493133555959</v>
      </c>
      <c r="F12" s="228">
        <v>3.1236511461354142</v>
      </c>
      <c r="G12" s="228">
        <v>4.2583823751610748</v>
      </c>
      <c r="H12" s="228">
        <v>3.1618673356796259</v>
      </c>
      <c r="I12" s="228">
        <v>2.6112907863403279</v>
      </c>
      <c r="J12" s="228">
        <v>2.2899791562036831</v>
      </c>
      <c r="K12" s="228">
        <v>3.0863226143242222</v>
      </c>
      <c r="L12" s="228">
        <v>2.9808188228235331</v>
      </c>
      <c r="M12" s="228">
        <v>2.8469012743442779</v>
      </c>
      <c r="N12" s="228">
        <v>3.3779896819865289</v>
      </c>
      <c r="O12" s="228">
        <v>3.267049997330334</v>
      </c>
      <c r="P12" s="228">
        <v>3.6933232706662351</v>
      </c>
      <c r="Q12" s="228">
        <v>3.9841847771311159</v>
      </c>
      <c r="R12" s="228">
        <v>4.2626202697199336</v>
      </c>
      <c r="S12" s="228">
        <v>4.7661713861239914</v>
      </c>
      <c r="T12" s="228">
        <v>5.7789562784846122</v>
      </c>
      <c r="U12" s="228">
        <v>5.5922713743092656</v>
      </c>
      <c r="V12" s="228">
        <v>5.8218640477879724</v>
      </c>
      <c r="W12" s="228">
        <v>5.7487026552302902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3.548307921952198</v>
      </c>
      <c r="C15" s="228">
        <v>3.8498131388808279</v>
      </c>
      <c r="D15" s="228">
        <v>4.1851434073001981</v>
      </c>
      <c r="E15" s="228">
        <v>4.1234751711920588</v>
      </c>
      <c r="F15" s="228">
        <v>3.6395276188514178</v>
      </c>
      <c r="G15" s="228">
        <v>2.743190116519536</v>
      </c>
      <c r="H15" s="228">
        <v>3.10668090384956</v>
      </c>
      <c r="I15" s="228">
        <v>3.031894744098615</v>
      </c>
      <c r="J15" s="228">
        <v>2.7908782170221369</v>
      </c>
      <c r="K15" s="228">
        <v>2.7061111210609252</v>
      </c>
      <c r="L15" s="228">
        <v>3.0315672190717078</v>
      </c>
      <c r="M15" s="228">
        <v>2.9349543456501679</v>
      </c>
      <c r="N15" s="228">
        <v>2.929749198222547</v>
      </c>
      <c r="O15" s="228">
        <v>3.1192460882145778</v>
      </c>
      <c r="P15" s="228">
        <v>2.983940371776999</v>
      </c>
      <c r="Q15" s="228">
        <v>2.728284621390535</v>
      </c>
      <c r="R15" s="228">
        <v>2.4995668844072081</v>
      </c>
      <c r="S15" s="228">
        <v>2.4448939751322372</v>
      </c>
      <c r="T15" s="228">
        <v>1.0251025645932621</v>
      </c>
      <c r="U15" s="228">
        <v>0.94438466979615032</v>
      </c>
      <c r="V15" s="228">
        <v>0.91966960853009028</v>
      </c>
      <c r="W15" s="228">
        <v>1.0931535932596399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18.552706678624851</v>
      </c>
      <c r="C16" s="263">
        <f t="shared" si="0"/>
        <v>17.392585894633932</v>
      </c>
      <c r="D16" s="263">
        <f t="shared" si="0"/>
        <v>16.732756509812013</v>
      </c>
      <c r="E16" s="263">
        <f t="shared" si="0"/>
        <v>17.655722754837857</v>
      </c>
      <c r="F16" s="263">
        <f t="shared" si="0"/>
        <v>16.573073041775206</v>
      </c>
      <c r="G16" s="263">
        <f t="shared" si="0"/>
        <v>17.25490580927675</v>
      </c>
      <c r="H16" s="263">
        <f t="shared" si="0"/>
        <v>15.413411933790448</v>
      </c>
      <c r="I16" s="263">
        <f t="shared" si="0"/>
        <v>13.862241509491763</v>
      </c>
      <c r="J16" s="263">
        <f t="shared" si="0"/>
        <v>13.274792254740738</v>
      </c>
      <c r="K16" s="263">
        <f t="shared" si="0"/>
        <v>14.1534502678366</v>
      </c>
      <c r="L16" s="263">
        <f t="shared" si="0"/>
        <v>14.673771668486296</v>
      </c>
      <c r="M16" s="263">
        <f t="shared" si="0"/>
        <v>14.040506370728295</v>
      </c>
      <c r="N16" s="263">
        <f t="shared" si="0"/>
        <v>15.486924973947879</v>
      </c>
      <c r="O16" s="263">
        <f t="shared" si="0"/>
        <v>15.529544358020843</v>
      </c>
      <c r="P16" s="263">
        <f t="shared" si="0"/>
        <v>16.473212009970666</v>
      </c>
      <c r="Q16" s="263">
        <f t="shared" si="0"/>
        <v>16.507943125825843</v>
      </c>
      <c r="R16" s="263">
        <f t="shared" si="0"/>
        <v>16.623193552144709</v>
      </c>
      <c r="S16" s="263">
        <f t="shared" si="0"/>
        <v>17.629392657111257</v>
      </c>
      <c r="T16" s="263">
        <f t="shared" si="0"/>
        <v>16.914611578325932</v>
      </c>
      <c r="U16" s="263">
        <f t="shared" si="0"/>
        <v>16.284508663299327</v>
      </c>
      <c r="V16" s="263">
        <f t="shared" si="0"/>
        <v>16.906821008563067</v>
      </c>
      <c r="W16" s="263">
        <f t="shared" si="0"/>
        <v>16.990899753064824</v>
      </c>
      <c r="DA16" s="70"/>
    </row>
    <row r="17" spans="1:105" ht="12" customHeight="1" x14ac:dyDescent="0.25">
      <c r="A17" s="60" t="s">
        <v>2150</v>
      </c>
      <c r="B17" s="331">
        <v>13.05778045728365</v>
      </c>
      <c r="C17" s="331">
        <v>10.889543819506271</v>
      </c>
      <c r="D17" s="331">
        <v>9.0370202965079613</v>
      </c>
      <c r="E17" s="331">
        <v>9.8092743839028032</v>
      </c>
      <c r="F17" s="331">
        <v>9.391055025384631</v>
      </c>
      <c r="G17" s="331">
        <v>12.228422568916409</v>
      </c>
      <c r="H17" s="331">
        <v>9.3483384288190727</v>
      </c>
      <c r="I17" s="331">
        <v>8.4862776992649707</v>
      </c>
      <c r="J17" s="331">
        <v>8.1205462559689394</v>
      </c>
      <c r="K17" s="331">
        <v>8.8290552732093435</v>
      </c>
      <c r="L17" s="331">
        <v>8.7632106189261663</v>
      </c>
      <c r="M17" s="331">
        <v>7.6635576569753407</v>
      </c>
      <c r="N17" s="331">
        <v>8.9434685032763515</v>
      </c>
      <c r="O17" s="331">
        <v>9.0192727836273185</v>
      </c>
      <c r="P17" s="331">
        <v>10.061165695254219</v>
      </c>
      <c r="Q17" s="331">
        <v>10.696334400176079</v>
      </c>
      <c r="R17" s="331">
        <v>11.258187398133639</v>
      </c>
      <c r="S17" s="331">
        <v>12.436251269728491</v>
      </c>
      <c r="T17" s="331">
        <v>14.627981190661931</v>
      </c>
      <c r="U17" s="331">
        <v>14.08386490349949</v>
      </c>
      <c r="V17" s="331">
        <v>14.738440121929839</v>
      </c>
      <c r="W17" s="331">
        <v>14.43660019816814</v>
      </c>
      <c r="DA17" s="72" t="s">
        <v>2241</v>
      </c>
    </row>
    <row r="18" spans="1:105" ht="12" customHeight="1" x14ac:dyDescent="0.25">
      <c r="A18" s="59" t="s">
        <v>30</v>
      </c>
      <c r="B18" s="232">
        <v>0.90638016951960643</v>
      </c>
      <c r="C18" s="232">
        <v>0.56575709955505704</v>
      </c>
      <c r="D18" s="232">
        <v>0.41908503169872269</v>
      </c>
      <c r="E18" s="232">
        <v>0.76338936021728543</v>
      </c>
      <c r="F18" s="232">
        <v>0.74212642312589316</v>
      </c>
      <c r="G18" s="232">
        <v>1.5899570185893299</v>
      </c>
      <c r="H18" s="232">
        <v>0.86775241125703895</v>
      </c>
      <c r="I18" s="232">
        <v>0.57675879790671791</v>
      </c>
      <c r="J18" s="232">
        <v>0.55747327718627782</v>
      </c>
      <c r="K18" s="232">
        <v>0.51847938542862271</v>
      </c>
      <c r="L18" s="232">
        <v>0.55450164727138229</v>
      </c>
      <c r="M18" s="232">
        <v>0.52583652794065383</v>
      </c>
      <c r="N18" s="232">
        <v>0.53378554896245389</v>
      </c>
      <c r="O18" s="232">
        <v>0.602391671263936</v>
      </c>
      <c r="P18" s="232">
        <v>0.66387292502362261</v>
      </c>
      <c r="Q18" s="232">
        <v>0.70587977466950846</v>
      </c>
      <c r="R18" s="232">
        <v>0.66342996349821115</v>
      </c>
      <c r="S18" s="232">
        <v>0.70568807058333594</v>
      </c>
      <c r="T18" s="232">
        <v>0.68375146200468773</v>
      </c>
      <c r="U18" s="232">
        <v>0</v>
      </c>
      <c r="V18" s="232">
        <v>0</v>
      </c>
      <c r="W18" s="232">
        <v>0</v>
      </c>
      <c r="DA18" s="71" t="s">
        <v>2242</v>
      </c>
    </row>
    <row r="19" spans="1:105" ht="12" customHeight="1" x14ac:dyDescent="0.25">
      <c r="A19" s="59" t="s">
        <v>33</v>
      </c>
      <c r="B19" s="232">
        <v>0.37225720992475059</v>
      </c>
      <c r="C19" s="232">
        <v>0.37711008841453098</v>
      </c>
      <c r="D19" s="232">
        <v>0.2445538112230346</v>
      </c>
      <c r="E19" s="232">
        <v>0.18043114355891041</v>
      </c>
      <c r="F19" s="232">
        <v>0.1002369498246741</v>
      </c>
      <c r="G19" s="232">
        <v>0.46291391688292438</v>
      </c>
      <c r="H19" s="232">
        <v>0.20420534187448711</v>
      </c>
      <c r="I19" s="232">
        <v>0.19615363847776041</v>
      </c>
      <c r="J19" s="232">
        <v>0.2065404455316196</v>
      </c>
      <c r="K19" s="232">
        <v>0.29380214910497793</v>
      </c>
      <c r="L19" s="232">
        <v>0.44617275396907258</v>
      </c>
      <c r="M19" s="232">
        <v>0.54079435576035084</v>
      </c>
      <c r="N19" s="232">
        <v>0.4922009232891546</v>
      </c>
      <c r="O19" s="232">
        <v>0.70769967045780258</v>
      </c>
      <c r="P19" s="232">
        <v>0.67973202414894918</v>
      </c>
      <c r="Q19" s="232">
        <v>0.84878520430838356</v>
      </c>
      <c r="R19" s="232">
        <v>1.0922012147506861</v>
      </c>
      <c r="S19" s="232">
        <v>1.179520817798585</v>
      </c>
      <c r="T19" s="232">
        <v>1.324755666442254</v>
      </c>
      <c r="U19" s="232">
        <v>1.504152474989304</v>
      </c>
      <c r="V19" s="232">
        <v>1.451239947894938</v>
      </c>
      <c r="W19" s="232">
        <v>1.5760010915600731</v>
      </c>
      <c r="DA19" s="71" t="s">
        <v>2243</v>
      </c>
    </row>
    <row r="20" spans="1:105" ht="12" customHeight="1" x14ac:dyDescent="0.25">
      <c r="A20" s="59" t="s">
        <v>160</v>
      </c>
      <c r="B20" s="232">
        <v>0.91562554369632032</v>
      </c>
      <c r="C20" s="232">
        <v>0.81490055694509955</v>
      </c>
      <c r="D20" s="232">
        <v>0.78055208782921881</v>
      </c>
      <c r="E20" s="232">
        <v>0.8562822678755877</v>
      </c>
      <c r="F20" s="232">
        <v>0.68341367889194993</v>
      </c>
      <c r="G20" s="232">
        <v>0.58873636863104217</v>
      </c>
      <c r="H20" s="232">
        <v>0.59440629727950989</v>
      </c>
      <c r="I20" s="232">
        <v>0.57861753033338759</v>
      </c>
      <c r="J20" s="232">
        <v>1.100658803171866</v>
      </c>
      <c r="K20" s="232">
        <v>0.46534450288897983</v>
      </c>
      <c r="L20" s="232">
        <v>0.50517088577882874</v>
      </c>
      <c r="M20" s="232">
        <v>0.29608596148786609</v>
      </c>
      <c r="N20" s="232">
        <v>0.40450022900085109</v>
      </c>
      <c r="O20" s="232">
        <v>0.40351196034855358</v>
      </c>
      <c r="P20" s="232">
        <v>0.52915818298998163</v>
      </c>
      <c r="Q20" s="232">
        <v>0.46033161721657379</v>
      </c>
      <c r="R20" s="232">
        <v>0.40642398376465011</v>
      </c>
      <c r="S20" s="232">
        <v>0.34335910223784599</v>
      </c>
      <c r="T20" s="232">
        <v>0.43270456454065342</v>
      </c>
      <c r="U20" s="232">
        <v>0.3963795740300104</v>
      </c>
      <c r="V20" s="232">
        <v>0.50909699392489949</v>
      </c>
      <c r="W20" s="232">
        <v>0.37143764067486462</v>
      </c>
      <c r="DA20" s="71" t="s">
        <v>2244</v>
      </c>
    </row>
    <row r="21" spans="1:105" ht="12" customHeight="1" x14ac:dyDescent="0.25">
      <c r="A21" s="59" t="s">
        <v>70</v>
      </c>
      <c r="B21" s="232">
        <v>5.314804847894389</v>
      </c>
      <c r="C21" s="232">
        <v>3.9853054739884151</v>
      </c>
      <c r="D21" s="232">
        <v>2.871688124716175</v>
      </c>
      <c r="E21" s="232">
        <v>2.494509501472193</v>
      </c>
      <c r="F21" s="232">
        <v>2.018112420118765</v>
      </c>
      <c r="G21" s="232">
        <v>2.3297764930986609</v>
      </c>
      <c r="H21" s="232">
        <v>1.8453228261661521</v>
      </c>
      <c r="I21" s="232">
        <v>2.7605157146334411</v>
      </c>
      <c r="J21" s="232">
        <v>2.263647567595295</v>
      </c>
      <c r="K21" s="232">
        <v>1.82918024858211</v>
      </c>
      <c r="L21" s="232">
        <v>1.7629204558656191</v>
      </c>
      <c r="M21" s="232">
        <v>0.4191499032003192</v>
      </c>
      <c r="N21" s="232">
        <v>0.36704836550734099</v>
      </c>
      <c r="O21" s="232">
        <v>0.85146742770534967</v>
      </c>
      <c r="P21" s="232">
        <v>0.69611925301418354</v>
      </c>
      <c r="Q21" s="232">
        <v>0.71065256019937362</v>
      </c>
      <c r="R21" s="232">
        <v>0.54437116587069978</v>
      </c>
      <c r="S21" s="232">
        <v>0.79275152320013631</v>
      </c>
      <c r="T21" s="232">
        <v>0.85834107448149533</v>
      </c>
      <c r="U21" s="232">
        <v>0.72232590827241017</v>
      </c>
      <c r="V21" s="232">
        <v>0.75583457527631948</v>
      </c>
      <c r="W21" s="232">
        <v>0.58032098962056322</v>
      </c>
      <c r="DA21" s="71" t="s">
        <v>2245</v>
      </c>
    </row>
    <row r="22" spans="1:105" ht="12" customHeight="1" x14ac:dyDescent="0.25">
      <c r="A22" s="59" t="s">
        <v>162</v>
      </c>
      <c r="B22" s="232">
        <v>5.5487126862485816</v>
      </c>
      <c r="C22" s="232">
        <v>5.1464706006031689</v>
      </c>
      <c r="D22" s="232">
        <v>4.7211412410408089</v>
      </c>
      <c r="E22" s="232">
        <v>5.5146621107788274</v>
      </c>
      <c r="F22" s="232">
        <v>5.8471655534233493</v>
      </c>
      <c r="G22" s="232">
        <v>7.257038771714452</v>
      </c>
      <c r="H22" s="232">
        <v>5.8366515522418849</v>
      </c>
      <c r="I22" s="232">
        <v>4.3742320179136636</v>
      </c>
      <c r="J22" s="232">
        <v>3.9922261624838802</v>
      </c>
      <c r="K22" s="232">
        <v>5.7222489872046527</v>
      </c>
      <c r="L22" s="232">
        <v>5.4944448760412641</v>
      </c>
      <c r="M22" s="232">
        <v>5.8816909085861502</v>
      </c>
      <c r="N22" s="232">
        <v>7.1459334365165512</v>
      </c>
      <c r="O22" s="232">
        <v>6.4542020538516773</v>
      </c>
      <c r="P22" s="232">
        <v>7.4922833100774877</v>
      </c>
      <c r="Q22" s="232">
        <v>7.9706852437822411</v>
      </c>
      <c r="R22" s="232">
        <v>8.5517610702493929</v>
      </c>
      <c r="S22" s="232">
        <v>9.4149317559085812</v>
      </c>
      <c r="T22" s="232">
        <v>11.32842842319284</v>
      </c>
      <c r="U22" s="232">
        <v>11.461006946207769</v>
      </c>
      <c r="V22" s="232">
        <v>12.022268604833689</v>
      </c>
      <c r="W22" s="232">
        <v>11.908840476312641</v>
      </c>
      <c r="DA22" s="71" t="s">
        <v>2246</v>
      </c>
    </row>
    <row r="23" spans="1:105" ht="12" customHeight="1" x14ac:dyDescent="0.25">
      <c r="A23" s="60" t="s">
        <v>2157</v>
      </c>
      <c r="B23" s="331">
        <v>5.0793653383275936</v>
      </c>
      <c r="C23" s="331">
        <v>6.0906982013516506</v>
      </c>
      <c r="D23" s="331">
        <v>7.2808326478847807</v>
      </c>
      <c r="E23" s="331">
        <v>7.4224032740515797</v>
      </c>
      <c r="F23" s="331">
        <v>6.7875047134125754</v>
      </c>
      <c r="G23" s="331">
        <v>4.6575009776569152</v>
      </c>
      <c r="H23" s="331">
        <v>5.7134578825503706</v>
      </c>
      <c r="I23" s="331">
        <v>5.0599119390555556</v>
      </c>
      <c r="J23" s="331">
        <v>4.8473764963092094</v>
      </c>
      <c r="K23" s="331">
        <v>4.9986567522356724</v>
      </c>
      <c r="L23" s="331">
        <v>5.5672112694022351</v>
      </c>
      <c r="M23" s="331">
        <v>6.0410635004919122</v>
      </c>
      <c r="N23" s="331">
        <v>6.1746643056430326</v>
      </c>
      <c r="O23" s="331">
        <v>6.1392974458606693</v>
      </c>
      <c r="P23" s="331">
        <v>6.0307214407722833</v>
      </c>
      <c r="Q23" s="331">
        <v>5.4378612536853863</v>
      </c>
      <c r="R23" s="331">
        <v>4.9960403202695982</v>
      </c>
      <c r="S23" s="331">
        <v>4.8116032698252624</v>
      </c>
      <c r="T23" s="331">
        <v>2.0020265653032201</v>
      </c>
      <c r="U23" s="331">
        <v>1.928260592979363</v>
      </c>
      <c r="V23" s="331">
        <v>1.892075499020587</v>
      </c>
      <c r="W23" s="331">
        <v>2.2561245858419769</v>
      </c>
      <c r="DA23" s="72" t="s">
        <v>2247</v>
      </c>
    </row>
    <row r="24" spans="1:105" ht="12" customHeight="1" x14ac:dyDescent="0.25">
      <c r="A24" s="60" t="s">
        <v>2159</v>
      </c>
      <c r="B24" s="331">
        <v>0.41556088301360772</v>
      </c>
      <c r="C24" s="331">
        <v>0.41234387377600951</v>
      </c>
      <c r="D24" s="331">
        <v>0.41490356541927442</v>
      </c>
      <c r="E24" s="331">
        <v>0.42404509688347541</v>
      </c>
      <c r="F24" s="331">
        <v>0.39451330297800319</v>
      </c>
      <c r="G24" s="331">
        <v>0.36898226270342499</v>
      </c>
      <c r="H24" s="331">
        <v>0.35161562242100403</v>
      </c>
      <c r="I24" s="331">
        <v>0.3160518711712369</v>
      </c>
      <c r="J24" s="331">
        <v>0.30686950246259009</v>
      </c>
      <c r="K24" s="331">
        <v>0.32573824239158389</v>
      </c>
      <c r="L24" s="331">
        <v>0.34334978015789358</v>
      </c>
      <c r="M24" s="331">
        <v>0.33588521326104243</v>
      </c>
      <c r="N24" s="331">
        <v>0.36879216502849482</v>
      </c>
      <c r="O24" s="331">
        <v>0.37097412853285389</v>
      </c>
      <c r="P24" s="331">
        <v>0.38132487394416281</v>
      </c>
      <c r="Q24" s="331">
        <v>0.37374747196437791</v>
      </c>
      <c r="R24" s="331">
        <v>0.36896583374147313</v>
      </c>
      <c r="S24" s="331">
        <v>0.38153811755750522</v>
      </c>
      <c r="T24" s="331">
        <v>0.28460382236077902</v>
      </c>
      <c r="U24" s="331">
        <v>0.27238316682047581</v>
      </c>
      <c r="V24" s="331">
        <v>0.27630538761264078</v>
      </c>
      <c r="W24" s="331">
        <v>0.2981749690547057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8.4330484902840244</v>
      </c>
      <c r="C25" s="263">
        <f t="shared" si="1"/>
        <v>7.9057208611972412</v>
      </c>
      <c r="D25" s="263">
        <f t="shared" si="1"/>
        <v>7.6057984135509136</v>
      </c>
      <c r="E25" s="263">
        <f t="shared" si="1"/>
        <v>8.025328524926298</v>
      </c>
      <c r="F25" s="263">
        <f t="shared" si="1"/>
        <v>7.533215018988729</v>
      </c>
      <c r="G25" s="263">
        <f t="shared" si="1"/>
        <v>7.8431390042167051</v>
      </c>
      <c r="H25" s="263">
        <f t="shared" si="1"/>
        <v>7.0060963335411115</v>
      </c>
      <c r="I25" s="263">
        <f t="shared" si="1"/>
        <v>6.3010188679507992</v>
      </c>
      <c r="J25" s="263">
        <f t="shared" si="1"/>
        <v>6.0339964794276089</v>
      </c>
      <c r="K25" s="263">
        <f t="shared" si="1"/>
        <v>6.4333864853802716</v>
      </c>
      <c r="L25" s="263">
        <f t="shared" si="1"/>
        <v>6.6698962129483181</v>
      </c>
      <c r="M25" s="263">
        <f t="shared" si="1"/>
        <v>6.3820483503310426</v>
      </c>
      <c r="N25" s="263">
        <f t="shared" si="1"/>
        <v>7.0395113517944923</v>
      </c>
      <c r="O25" s="263">
        <f t="shared" si="1"/>
        <v>7.058883799100383</v>
      </c>
      <c r="P25" s="263">
        <f t="shared" si="1"/>
        <v>7.4878236408957592</v>
      </c>
      <c r="Q25" s="263">
        <f t="shared" si="1"/>
        <v>7.5036105117390228</v>
      </c>
      <c r="R25" s="263">
        <f t="shared" si="1"/>
        <v>7.5559970691566845</v>
      </c>
      <c r="S25" s="263">
        <f t="shared" si="1"/>
        <v>8.0133602986869334</v>
      </c>
      <c r="T25" s="263">
        <f t="shared" si="1"/>
        <v>7.6884598083299691</v>
      </c>
      <c r="U25" s="263">
        <f t="shared" si="1"/>
        <v>7.4020493924087845</v>
      </c>
      <c r="V25" s="263">
        <f t="shared" si="1"/>
        <v>7.6849186402559422</v>
      </c>
      <c r="W25" s="263">
        <f t="shared" si="1"/>
        <v>7.7231362513930986</v>
      </c>
      <c r="DA25" s="70"/>
    </row>
    <row r="26" spans="1:105" ht="12" customHeight="1" x14ac:dyDescent="0.25">
      <c r="A26" s="60" t="s">
        <v>2162</v>
      </c>
      <c r="B26" s="331">
        <v>5.93535475331075</v>
      </c>
      <c r="C26" s="331">
        <v>4.9497926452301231</v>
      </c>
      <c r="D26" s="331">
        <v>4.1077364984127076</v>
      </c>
      <c r="E26" s="331">
        <v>4.4587610835921829</v>
      </c>
      <c r="F26" s="331">
        <v>4.2686613751748306</v>
      </c>
      <c r="G26" s="331">
        <v>5.5583738949620054</v>
      </c>
      <c r="H26" s="331">
        <v>4.2492447403723057</v>
      </c>
      <c r="I26" s="331">
        <v>3.8573989542113498</v>
      </c>
      <c r="J26" s="331">
        <v>3.6911573890767908</v>
      </c>
      <c r="K26" s="331">
        <v>4.0132069423678836</v>
      </c>
      <c r="L26" s="331">
        <v>3.9832775540573491</v>
      </c>
      <c r="M26" s="331">
        <v>3.483435298625154</v>
      </c>
      <c r="N26" s="331">
        <v>4.0652129560347063</v>
      </c>
      <c r="O26" s="331">
        <v>4.0996694471033273</v>
      </c>
      <c r="P26" s="331">
        <v>4.5732571342064654</v>
      </c>
      <c r="Q26" s="331">
        <v>4.8619701818982204</v>
      </c>
      <c r="R26" s="331">
        <v>5.1173579082425622</v>
      </c>
      <c r="S26" s="331">
        <v>5.652841486240221</v>
      </c>
      <c r="T26" s="331">
        <v>6.6490823593917874</v>
      </c>
      <c r="U26" s="331">
        <v>6.4017567743179482</v>
      </c>
      <c r="V26" s="331">
        <v>6.6992909645135654</v>
      </c>
      <c r="W26" s="331">
        <v>6.5620909991673333</v>
      </c>
      <c r="DA26" s="72" t="s">
        <v>2249</v>
      </c>
    </row>
    <row r="27" spans="1:105" ht="12" customHeight="1" x14ac:dyDescent="0.25">
      <c r="A27" s="59" t="s">
        <v>30</v>
      </c>
      <c r="B27" s="232">
        <v>0.41199098614527568</v>
      </c>
      <c r="C27" s="232">
        <v>0.25716231797957129</v>
      </c>
      <c r="D27" s="232">
        <v>0.19049319622669211</v>
      </c>
      <c r="E27" s="232">
        <v>0.34699516373512962</v>
      </c>
      <c r="F27" s="232">
        <v>0.33733019232995137</v>
      </c>
      <c r="G27" s="232">
        <v>0.72270773572242286</v>
      </c>
      <c r="H27" s="232">
        <v>0.39443291420774501</v>
      </c>
      <c r="I27" s="232">
        <v>0.26216308995759902</v>
      </c>
      <c r="J27" s="232">
        <v>0.25339694417558078</v>
      </c>
      <c r="K27" s="232">
        <v>0.23567244792210121</v>
      </c>
      <c r="L27" s="232">
        <v>0.2520462033051738</v>
      </c>
      <c r="M27" s="232">
        <v>0.23901660360938809</v>
      </c>
      <c r="N27" s="232">
        <v>0.24262979498293361</v>
      </c>
      <c r="O27" s="232">
        <v>0.27381439602906199</v>
      </c>
      <c r="P27" s="232">
        <v>0.30176042046528279</v>
      </c>
      <c r="Q27" s="232">
        <v>0.32085444303159483</v>
      </c>
      <c r="R27" s="232">
        <v>0.30155907431736861</v>
      </c>
      <c r="S27" s="232">
        <v>0.32076730481060728</v>
      </c>
      <c r="T27" s="232">
        <v>0.31079611909303989</v>
      </c>
      <c r="U27" s="232">
        <v>0</v>
      </c>
      <c r="V27" s="232">
        <v>0</v>
      </c>
      <c r="W27" s="232">
        <v>0</v>
      </c>
      <c r="DA27" s="71" t="s">
        <v>2250</v>
      </c>
    </row>
    <row r="28" spans="1:105" ht="12" customHeight="1" x14ac:dyDescent="0.25">
      <c r="A28" s="59" t="s">
        <v>33</v>
      </c>
      <c r="B28" s="232">
        <v>0.1692078226930685</v>
      </c>
      <c r="C28" s="232">
        <v>0.1714136765520595</v>
      </c>
      <c r="D28" s="232">
        <v>0.1111608232831975</v>
      </c>
      <c r="E28" s="232">
        <v>8.2014156163141075E-2</v>
      </c>
      <c r="F28" s="232">
        <v>4.5562249920306393E-2</v>
      </c>
      <c r="G28" s="232">
        <v>0.2104154167649657</v>
      </c>
      <c r="H28" s="232">
        <v>9.2820609942948704E-2</v>
      </c>
      <c r="I28" s="232">
        <v>8.9160744762618357E-2</v>
      </c>
      <c r="J28" s="232">
        <v>9.3882020696190741E-2</v>
      </c>
      <c r="K28" s="232">
        <v>0.13354643141135361</v>
      </c>
      <c r="L28" s="232">
        <v>0.2028057972586694</v>
      </c>
      <c r="M28" s="232">
        <v>0.24581561625470491</v>
      </c>
      <c r="N28" s="232">
        <v>0.22372769240416121</v>
      </c>
      <c r="O28" s="232">
        <v>0.3216816683899103</v>
      </c>
      <c r="P28" s="232">
        <v>0.30896910188588589</v>
      </c>
      <c r="Q28" s="232">
        <v>0.38581145650381071</v>
      </c>
      <c r="R28" s="232">
        <v>0.49645509761394818</v>
      </c>
      <c r="S28" s="232">
        <v>0.53614582627208429</v>
      </c>
      <c r="T28" s="232">
        <v>0.60216166656466108</v>
      </c>
      <c r="U28" s="232">
        <v>0.68370567044968378</v>
      </c>
      <c r="V28" s="232">
        <v>0.65965452177042616</v>
      </c>
      <c r="W28" s="232">
        <v>0.71636413252730613</v>
      </c>
      <c r="DA28" s="71" t="s">
        <v>2251</v>
      </c>
    </row>
    <row r="29" spans="1:105" ht="12" customHeight="1" x14ac:dyDescent="0.25">
      <c r="A29" s="59" t="s">
        <v>160</v>
      </c>
      <c r="B29" s="232">
        <v>0.41619342895287292</v>
      </c>
      <c r="C29" s="232">
        <v>0.37040934406595422</v>
      </c>
      <c r="D29" s="232">
        <v>0.35479640355873571</v>
      </c>
      <c r="E29" s="232">
        <v>0.38921921267072163</v>
      </c>
      <c r="F29" s="232">
        <v>0.31064258131452249</v>
      </c>
      <c r="G29" s="232">
        <v>0.26760744028683731</v>
      </c>
      <c r="H29" s="232">
        <v>0.27018468058159528</v>
      </c>
      <c r="I29" s="232">
        <v>0.26300796833335788</v>
      </c>
      <c r="J29" s="232">
        <v>0.50029945598721193</v>
      </c>
      <c r="K29" s="232">
        <v>0.2115202285859</v>
      </c>
      <c r="L29" s="232">
        <v>0.22962312989946759</v>
      </c>
      <c r="M29" s="232">
        <v>0.13458452794903</v>
      </c>
      <c r="N29" s="232">
        <v>0.18386374045493231</v>
      </c>
      <c r="O29" s="232">
        <v>0.18341452743116071</v>
      </c>
      <c r="P29" s="232">
        <v>0.24052644681362781</v>
      </c>
      <c r="Q29" s="232">
        <v>0.20924164418935159</v>
      </c>
      <c r="R29" s="232">
        <v>0.18473817443847729</v>
      </c>
      <c r="S29" s="232">
        <v>0.1560723191990209</v>
      </c>
      <c r="T29" s="232">
        <v>0.1966838929730243</v>
      </c>
      <c r="U29" s="232">
        <v>0.18017253365000471</v>
      </c>
      <c r="V29" s="232">
        <v>0.23140772451131791</v>
      </c>
      <c r="W29" s="232">
        <v>0.16883529121584759</v>
      </c>
      <c r="DA29" s="71" t="s">
        <v>2252</v>
      </c>
    </row>
    <row r="30" spans="1:105" ht="12" customHeight="1" x14ac:dyDescent="0.25">
      <c r="A30" s="59" t="s">
        <v>70</v>
      </c>
      <c r="B30" s="232">
        <v>2.415820385406541</v>
      </c>
      <c r="C30" s="232">
        <v>1.811502488176552</v>
      </c>
      <c r="D30" s="232">
        <v>1.3053127839618981</v>
      </c>
      <c r="E30" s="232">
        <v>1.1338679552146329</v>
      </c>
      <c r="F30" s="232">
        <v>0.91732382732671136</v>
      </c>
      <c r="G30" s="232">
        <v>1.0589893150448459</v>
      </c>
      <c r="H30" s="232">
        <v>0.83878310280279633</v>
      </c>
      <c r="I30" s="232">
        <v>1.254779870287928</v>
      </c>
      <c r="J30" s="232">
        <v>1.028930712543316</v>
      </c>
      <c r="K30" s="232">
        <v>0.83144556753732279</v>
      </c>
      <c r="L30" s="232">
        <v>0.80132747993891817</v>
      </c>
      <c r="M30" s="232">
        <v>0.19052268327287239</v>
      </c>
      <c r="N30" s="232">
        <v>0.16684016613970051</v>
      </c>
      <c r="O30" s="232">
        <v>0.3870306489569772</v>
      </c>
      <c r="P30" s="232">
        <v>0.3164178422791743</v>
      </c>
      <c r="Q30" s="232">
        <v>0.32302389099971529</v>
      </c>
      <c r="R30" s="232">
        <v>0.24744143903213631</v>
      </c>
      <c r="S30" s="232">
        <v>0.36034160145460747</v>
      </c>
      <c r="T30" s="232">
        <v>0.39015503385522521</v>
      </c>
      <c r="U30" s="232">
        <v>0.32832995830564088</v>
      </c>
      <c r="V30" s="232">
        <v>0.34356117058014513</v>
      </c>
      <c r="W30" s="232">
        <v>0.26378226800934701</v>
      </c>
      <c r="DA30" s="71" t="s">
        <v>2253</v>
      </c>
    </row>
    <row r="31" spans="1:105" ht="12" customHeight="1" x14ac:dyDescent="0.25">
      <c r="A31" s="59" t="s">
        <v>162</v>
      </c>
      <c r="B31" s="232">
        <v>2.522142130112992</v>
      </c>
      <c r="C31" s="232">
        <v>2.3393048184559859</v>
      </c>
      <c r="D31" s="232">
        <v>2.1459732913821852</v>
      </c>
      <c r="E31" s="232">
        <v>2.5066645958085569</v>
      </c>
      <c r="F31" s="232">
        <v>2.6578025242833401</v>
      </c>
      <c r="G31" s="232">
        <v>3.298653987142933</v>
      </c>
      <c r="H31" s="232">
        <v>2.65302343283722</v>
      </c>
      <c r="I31" s="232">
        <v>1.9882872808698471</v>
      </c>
      <c r="J31" s="232">
        <v>1.814648255674491</v>
      </c>
      <c r="K31" s="232">
        <v>2.601022266911206</v>
      </c>
      <c r="L31" s="232">
        <v>2.4974749436551198</v>
      </c>
      <c r="M31" s="232">
        <v>2.6734958675391591</v>
      </c>
      <c r="N31" s="232">
        <v>3.2481515620529788</v>
      </c>
      <c r="O31" s="232">
        <v>2.9337282062962169</v>
      </c>
      <c r="P31" s="232">
        <v>3.4055833227624941</v>
      </c>
      <c r="Q31" s="232">
        <v>3.6230387471737471</v>
      </c>
      <c r="R31" s="232">
        <v>3.8871641228406322</v>
      </c>
      <c r="S31" s="232">
        <v>4.2795144345039011</v>
      </c>
      <c r="T31" s="232">
        <v>5.1492856469058363</v>
      </c>
      <c r="U31" s="232">
        <v>5.2095486119126191</v>
      </c>
      <c r="V31" s="232">
        <v>5.4646675476516764</v>
      </c>
      <c r="W31" s="232">
        <v>5.4131093074148326</v>
      </c>
      <c r="DA31" s="71" t="s">
        <v>2254</v>
      </c>
    </row>
    <row r="32" spans="1:105" ht="12" customHeight="1" x14ac:dyDescent="0.25">
      <c r="A32" s="60" t="s">
        <v>2169</v>
      </c>
      <c r="B32" s="331">
        <v>2.3088024265125431</v>
      </c>
      <c r="C32" s="331">
        <v>2.768499182432568</v>
      </c>
      <c r="D32" s="331">
        <v>3.3094693854021719</v>
      </c>
      <c r="E32" s="331">
        <v>3.3738196700234448</v>
      </c>
      <c r="F32" s="331">
        <v>3.0852294151875328</v>
      </c>
      <c r="G32" s="331">
        <v>2.1170458989349612</v>
      </c>
      <c r="H32" s="331">
        <v>2.5970263102501678</v>
      </c>
      <c r="I32" s="331">
        <v>2.2999599722979789</v>
      </c>
      <c r="J32" s="331">
        <v>2.2033529528678231</v>
      </c>
      <c r="K32" s="331">
        <v>2.2721167055616678</v>
      </c>
      <c r="L32" s="331">
        <v>2.530550577001017</v>
      </c>
      <c r="M32" s="331">
        <v>2.745937954769051</v>
      </c>
      <c r="N32" s="331">
        <v>2.8066655934741069</v>
      </c>
      <c r="O32" s="331">
        <v>2.790589748118486</v>
      </c>
      <c r="P32" s="331">
        <v>2.7412370185328561</v>
      </c>
      <c r="Q32" s="331">
        <v>2.4717551153115398</v>
      </c>
      <c r="R32" s="331">
        <v>2.2709274183043622</v>
      </c>
      <c r="S32" s="331">
        <v>2.1870923953751191</v>
      </c>
      <c r="T32" s="331">
        <v>0.91001207513782723</v>
      </c>
      <c r="U32" s="331">
        <v>0.87648208771789271</v>
      </c>
      <c r="V32" s="331">
        <v>0.86003431773663042</v>
      </c>
      <c r="W32" s="331">
        <v>1.0255111753827171</v>
      </c>
      <c r="DA32" s="72" t="s">
        <v>2255</v>
      </c>
    </row>
    <row r="33" spans="1:105" ht="12" customHeight="1" x14ac:dyDescent="0.25">
      <c r="A33" s="60" t="s">
        <v>2171</v>
      </c>
      <c r="B33" s="331">
        <v>0.18889131046073079</v>
      </c>
      <c r="C33" s="331">
        <v>0.1874290335345497</v>
      </c>
      <c r="D33" s="331">
        <v>0.1885925297360338</v>
      </c>
      <c r="E33" s="331">
        <v>0.19274777131067061</v>
      </c>
      <c r="F33" s="331">
        <v>0.1793242286263651</v>
      </c>
      <c r="G33" s="331">
        <v>0.16771921031973869</v>
      </c>
      <c r="H33" s="331">
        <v>0.1598252829186381</v>
      </c>
      <c r="I33" s="331">
        <v>0.14365994144147129</v>
      </c>
      <c r="J33" s="331">
        <v>0.13948613748299549</v>
      </c>
      <c r="K33" s="331">
        <v>0.14806283745071999</v>
      </c>
      <c r="L33" s="331">
        <v>0.15606808188995161</v>
      </c>
      <c r="M33" s="331">
        <v>0.15267509693683751</v>
      </c>
      <c r="N33" s="331">
        <v>0.16763280228567939</v>
      </c>
      <c r="O33" s="331">
        <v>0.16862460387857001</v>
      </c>
      <c r="P33" s="331">
        <v>0.17332948815643759</v>
      </c>
      <c r="Q33" s="331">
        <v>0.16988521452926261</v>
      </c>
      <c r="R33" s="331">
        <v>0.16771174260976049</v>
      </c>
      <c r="S33" s="331">
        <v>0.17342641707159329</v>
      </c>
      <c r="T33" s="331">
        <v>0.12936537380035409</v>
      </c>
      <c r="U33" s="331">
        <v>0.1238105303729435</v>
      </c>
      <c r="V33" s="331">
        <v>0.12559335800574581</v>
      </c>
      <c r="W33" s="331">
        <v>0.135534076843048</v>
      </c>
      <c r="DA33" s="72" t="s">
        <v>2256</v>
      </c>
    </row>
    <row r="34" spans="1:105" ht="12" customHeight="1" x14ac:dyDescent="0.25">
      <c r="A34" s="57" t="s">
        <v>2173</v>
      </c>
      <c r="B34" s="263">
        <v>130.02580377656679</v>
      </c>
      <c r="C34" s="263">
        <v>116.2685323844161</v>
      </c>
      <c r="D34" s="263">
        <v>105.1445831341458</v>
      </c>
      <c r="E34" s="263">
        <v>114.1506174785405</v>
      </c>
      <c r="F34" s="263">
        <v>108.1373477264838</v>
      </c>
      <c r="G34" s="263">
        <v>124.1042296326105</v>
      </c>
      <c r="H34" s="263">
        <v>105.18957063287991</v>
      </c>
      <c r="I34" s="263">
        <v>95.219329884331685</v>
      </c>
      <c r="J34" s="263">
        <v>90.125382291887178</v>
      </c>
      <c r="K34" s="263">
        <v>95.962199580232905</v>
      </c>
      <c r="L34" s="263">
        <v>97.752854007857877</v>
      </c>
      <c r="M34" s="263">
        <v>90.181970257633068</v>
      </c>
      <c r="N34" s="263">
        <v>101.26814874645849</v>
      </c>
      <c r="O34" s="263">
        <v>101.51231016284289</v>
      </c>
      <c r="P34" s="263">
        <v>110.6814167054669</v>
      </c>
      <c r="Q34" s="263">
        <v>113.4077629219091</v>
      </c>
      <c r="R34" s="263">
        <v>116.0555668749987</v>
      </c>
      <c r="S34" s="263">
        <v>125.0534672115846</v>
      </c>
      <c r="T34" s="263">
        <v>129.25932417018939</v>
      </c>
      <c r="U34" s="263">
        <v>124.5264119069767</v>
      </c>
      <c r="V34" s="263">
        <v>129.7608654273308</v>
      </c>
      <c r="W34" s="263">
        <v>128.92671519576021</v>
      </c>
      <c r="DA34" s="70" t="s">
        <v>2257</v>
      </c>
    </row>
    <row r="35" spans="1:105" ht="12" customHeight="1" x14ac:dyDescent="0.25">
      <c r="A35" s="64" t="s">
        <v>30</v>
      </c>
      <c r="B35" s="231">
        <v>8.6748590894671764</v>
      </c>
      <c r="C35" s="231">
        <v>5.7884259473017492</v>
      </c>
      <c r="D35" s="231">
        <v>4.6930223489869913</v>
      </c>
      <c r="E35" s="231">
        <v>7.4505090380142356</v>
      </c>
      <c r="F35" s="231">
        <v>7.1486860708605011</v>
      </c>
      <c r="G35" s="231">
        <v>12.93090836054793</v>
      </c>
      <c r="H35" s="231">
        <v>7.2176960045800538</v>
      </c>
      <c r="I35" s="231">
        <v>4.6802825915190134</v>
      </c>
      <c r="J35" s="231">
        <v>4.8824488406092454</v>
      </c>
      <c r="K35" s="231">
        <v>4.7920612891456313</v>
      </c>
      <c r="L35" s="231">
        <v>5.2435307253028292</v>
      </c>
      <c r="M35" s="231">
        <v>5.3674549259701907</v>
      </c>
      <c r="N35" s="231">
        <v>5.6544791287142653</v>
      </c>
      <c r="O35" s="231">
        <v>6.375031195324226</v>
      </c>
      <c r="P35" s="231">
        <v>6.4098653772446559</v>
      </c>
      <c r="Q35" s="231">
        <v>6.7179433831778406</v>
      </c>
      <c r="R35" s="231">
        <v>6.3299281185385192</v>
      </c>
      <c r="S35" s="231">
        <v>6.5623701924827289</v>
      </c>
      <c r="T35" s="231">
        <v>5.5497789052916886</v>
      </c>
      <c r="U35" s="231">
        <v>0</v>
      </c>
      <c r="V35" s="231">
        <v>0</v>
      </c>
      <c r="W35" s="231">
        <v>0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3.5983433314061348</v>
      </c>
      <c r="C37" s="231">
        <v>3.8967816067129539</v>
      </c>
      <c r="D37" s="231">
        <v>2.7658737654834269</v>
      </c>
      <c r="E37" s="231">
        <v>1.7785201569824809</v>
      </c>
      <c r="F37" s="231">
        <v>0.97517738363409878</v>
      </c>
      <c r="G37" s="231">
        <v>3.8023433770335311</v>
      </c>
      <c r="H37" s="231">
        <v>1.715446992483141</v>
      </c>
      <c r="I37" s="231">
        <v>1.60761356943495</v>
      </c>
      <c r="J37" s="231">
        <v>1.8269480726436951</v>
      </c>
      <c r="K37" s="231">
        <v>2.7425419878769528</v>
      </c>
      <c r="L37" s="231">
        <v>4.2611955946690792</v>
      </c>
      <c r="M37" s="231">
        <v>5.5751589193928064</v>
      </c>
      <c r="N37" s="231">
        <v>5.2659370615393772</v>
      </c>
      <c r="O37" s="231">
        <v>7.5641441356811407</v>
      </c>
      <c r="P37" s="231">
        <v>6.6284064219218024</v>
      </c>
      <c r="Q37" s="231">
        <v>8.1585099646510599</v>
      </c>
      <c r="R37" s="231">
        <v>10.52479869475628</v>
      </c>
      <c r="S37" s="231">
        <v>11.077990977201891</v>
      </c>
      <c r="T37" s="231">
        <v>10.859770477153161</v>
      </c>
      <c r="U37" s="231">
        <v>12.317036298934839</v>
      </c>
      <c r="V37" s="231">
        <v>11.520259477475751</v>
      </c>
      <c r="W37" s="231">
        <v>13.87833275950673</v>
      </c>
      <c r="DA37" s="73" t="s">
        <v>2260</v>
      </c>
    </row>
    <row r="38" spans="1:105" ht="12" customHeight="1" x14ac:dyDescent="0.25">
      <c r="A38" s="64" t="s">
        <v>160</v>
      </c>
      <c r="B38" s="231">
        <v>9.0190074084720315</v>
      </c>
      <c r="C38" s="231">
        <v>8.5807232198916257</v>
      </c>
      <c r="D38" s="231">
        <v>8.9958286058217762</v>
      </c>
      <c r="E38" s="231">
        <v>8.6009337746811472</v>
      </c>
      <c r="F38" s="231">
        <v>6.7751795352513566</v>
      </c>
      <c r="G38" s="231">
        <v>4.9278028500248272</v>
      </c>
      <c r="H38" s="231">
        <v>5.0883264799275816</v>
      </c>
      <c r="I38" s="231">
        <v>4.8323484788690561</v>
      </c>
      <c r="J38" s="231">
        <v>9.920993580255713</v>
      </c>
      <c r="K38" s="231">
        <v>4.4264368026818488</v>
      </c>
      <c r="L38" s="231">
        <v>4.9164100697357744</v>
      </c>
      <c r="M38" s="231">
        <v>3.1104575640680951</v>
      </c>
      <c r="N38" s="231">
        <v>4.4099470502827582</v>
      </c>
      <c r="O38" s="231">
        <v>4.3948957473324937</v>
      </c>
      <c r="P38" s="231">
        <v>5.2582142491392769</v>
      </c>
      <c r="Q38" s="231">
        <v>4.5088440637118152</v>
      </c>
      <c r="R38" s="231">
        <v>3.9909090835135999</v>
      </c>
      <c r="S38" s="231">
        <v>3.286134421864753</v>
      </c>
      <c r="T38" s="231">
        <v>3.6145788266169192</v>
      </c>
      <c r="U38" s="231">
        <v>3.3075543429971681</v>
      </c>
      <c r="V38" s="231">
        <v>4.1181762743173369</v>
      </c>
      <c r="W38" s="231">
        <v>3.333097804443756</v>
      </c>
      <c r="DA38" s="73" t="s">
        <v>2261</v>
      </c>
    </row>
    <row r="39" spans="1:105" ht="12" customHeight="1" x14ac:dyDescent="0.25">
      <c r="A39" s="64" t="s">
        <v>70</v>
      </c>
      <c r="B39" s="231">
        <v>50.75344847554053</v>
      </c>
      <c r="C39" s="231">
        <v>40.683497775657443</v>
      </c>
      <c r="D39" s="231">
        <v>32.085879244488432</v>
      </c>
      <c r="E39" s="231">
        <v>24.291325043073911</v>
      </c>
      <c r="F39" s="231">
        <v>19.396344356892889</v>
      </c>
      <c r="G39" s="231">
        <v>18.905323290652522</v>
      </c>
      <c r="H39" s="231">
        <v>15.314446705811109</v>
      </c>
      <c r="I39" s="231">
        <v>22.350861716254929</v>
      </c>
      <c r="J39" s="231">
        <v>19.781018923286961</v>
      </c>
      <c r="K39" s="231">
        <v>16.86838765822494</v>
      </c>
      <c r="L39" s="231">
        <v>16.633356402024599</v>
      </c>
      <c r="M39" s="231">
        <v>4.2688728977255774</v>
      </c>
      <c r="N39" s="231">
        <v>3.879495812291804</v>
      </c>
      <c r="O39" s="231">
        <v>8.990784625463462</v>
      </c>
      <c r="P39" s="231">
        <v>6.7061582330632392</v>
      </c>
      <c r="Q39" s="231">
        <v>6.7482183368105497</v>
      </c>
      <c r="R39" s="231">
        <v>5.1823293389887803</v>
      </c>
      <c r="S39" s="231">
        <v>7.3554836556450054</v>
      </c>
      <c r="T39" s="231">
        <v>6.951259617701683</v>
      </c>
      <c r="U39" s="231">
        <v>5.8434092523585699</v>
      </c>
      <c r="V39" s="231">
        <v>5.9274587992300516</v>
      </c>
      <c r="W39" s="231">
        <v>5.0485633947739759</v>
      </c>
      <c r="DA39" s="73" t="s">
        <v>2262</v>
      </c>
    </row>
    <row r="40" spans="1:105" ht="12" customHeight="1" x14ac:dyDescent="0.25">
      <c r="A40" s="64" t="s">
        <v>34</v>
      </c>
      <c r="B40" s="231">
        <v>4.4735737450679984</v>
      </c>
      <c r="C40" s="231">
        <v>4.2669745100960732</v>
      </c>
      <c r="D40" s="231">
        <v>3.3367237522232611</v>
      </c>
      <c r="E40" s="231">
        <v>2.632418865510521</v>
      </c>
      <c r="F40" s="231">
        <v>1.924016253763362</v>
      </c>
      <c r="G40" s="231">
        <v>5.0574323861824064</v>
      </c>
      <c r="H40" s="231">
        <v>5.4887683275784971</v>
      </c>
      <c r="I40" s="231">
        <v>4.1976826515751879</v>
      </c>
      <c r="J40" s="231">
        <v>3.257960103034518</v>
      </c>
      <c r="K40" s="231">
        <v>0.6078068210123071</v>
      </c>
      <c r="L40" s="231">
        <v>0.74759970281198551</v>
      </c>
      <c r="M40" s="231">
        <v>0.58100366876248788</v>
      </c>
      <c r="N40" s="231">
        <v>0.70759650189859624</v>
      </c>
      <c r="O40" s="231">
        <v>0.33110961768224162</v>
      </c>
      <c r="P40" s="231">
        <v>0.62678399021498321</v>
      </c>
      <c r="Q40" s="231">
        <v>0.65644211482559112</v>
      </c>
      <c r="R40" s="231">
        <v>0.50801714013140409</v>
      </c>
      <c r="S40" s="231">
        <v>0.60038389288303806</v>
      </c>
      <c r="T40" s="231">
        <v>0.59420371742635836</v>
      </c>
      <c r="U40" s="231">
        <v>0.58389222902831073</v>
      </c>
      <c r="V40" s="231">
        <v>0.4750338124220998</v>
      </c>
      <c r="W40" s="231">
        <v>0.43791917177076428</v>
      </c>
      <c r="DA40" s="73" t="s">
        <v>2263</v>
      </c>
    </row>
    <row r="41" spans="1:105" ht="12" customHeight="1" x14ac:dyDescent="0.25">
      <c r="A41" s="64" t="s">
        <v>162</v>
      </c>
      <c r="B41" s="231">
        <v>53.506571726612897</v>
      </c>
      <c r="C41" s="231">
        <v>53.052129324756223</v>
      </c>
      <c r="D41" s="231">
        <v>53.267255417141897</v>
      </c>
      <c r="E41" s="231">
        <v>54.227752529463402</v>
      </c>
      <c r="F41" s="231">
        <v>56.748786055326143</v>
      </c>
      <c r="G41" s="231">
        <v>59.465619476929277</v>
      </c>
      <c r="H41" s="231">
        <v>48.913571919054633</v>
      </c>
      <c r="I41" s="231">
        <v>35.763706134492281</v>
      </c>
      <c r="J41" s="231">
        <v>35.228296101615527</v>
      </c>
      <c r="K41" s="231">
        <v>53.28690244554884</v>
      </c>
      <c r="L41" s="231">
        <v>52.348910981125449</v>
      </c>
      <c r="M41" s="231">
        <v>60.48987773487999</v>
      </c>
      <c r="N41" s="231">
        <v>76.268923070543863</v>
      </c>
      <c r="O41" s="231">
        <v>68.819064893763681</v>
      </c>
      <c r="P41" s="231">
        <v>72.885476421996287</v>
      </c>
      <c r="Q41" s="231">
        <v>76.430044927341768</v>
      </c>
      <c r="R41" s="231">
        <v>82.209519300734385</v>
      </c>
      <c r="S41" s="231">
        <v>88.212063354979037</v>
      </c>
      <c r="T41" s="231">
        <v>92.642428969305286</v>
      </c>
      <c r="U41" s="231">
        <v>93.625153333596856</v>
      </c>
      <c r="V41" s="231">
        <v>95.206120982314857</v>
      </c>
      <c r="W41" s="231">
        <v>104.61782038713611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15.169158070814779</v>
      </c>
      <c r="F43" s="231">
        <v>15.169158070755479</v>
      </c>
      <c r="G43" s="231">
        <v>19.014799891240031</v>
      </c>
      <c r="H43" s="231">
        <v>21.451314203444849</v>
      </c>
      <c r="I43" s="231">
        <v>21.786834742186251</v>
      </c>
      <c r="J43" s="231">
        <v>15.227716670441531</v>
      </c>
      <c r="K43" s="231">
        <v>13.23806257574239</v>
      </c>
      <c r="L43" s="231">
        <v>13.601850532188161</v>
      </c>
      <c r="M43" s="231">
        <v>10.789144546833921</v>
      </c>
      <c r="N43" s="231">
        <v>5.0817701211878257</v>
      </c>
      <c r="O43" s="231">
        <v>5.0372799475956747</v>
      </c>
      <c r="P43" s="231">
        <v>12.166512011886599</v>
      </c>
      <c r="Q43" s="231">
        <v>10.18776013139046</v>
      </c>
      <c r="R43" s="231">
        <v>7.3100651983357841</v>
      </c>
      <c r="S43" s="231">
        <v>7.9590407165281851</v>
      </c>
      <c r="T43" s="231">
        <v>9.0473036566943303</v>
      </c>
      <c r="U43" s="231">
        <v>8.8493664500609786</v>
      </c>
      <c r="V43" s="231">
        <v>12.51381608157075</v>
      </c>
      <c r="W43" s="231">
        <v>1.6109816781288779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21.848521902917117</v>
      </c>
      <c r="C45" s="263">
        <f t="shared" si="2"/>
        <v>19.858041116038706</v>
      </c>
      <c r="D45" s="263">
        <f t="shared" si="2"/>
        <v>18.291439231165928</v>
      </c>
      <c r="E45" s="263">
        <f t="shared" si="2"/>
        <v>19.625983390338579</v>
      </c>
      <c r="F45" s="263">
        <f t="shared" si="2"/>
        <v>18.542759456446191</v>
      </c>
      <c r="G45" s="263">
        <f t="shared" si="2"/>
        <v>20.578076877024248</v>
      </c>
      <c r="H45" s="263">
        <f t="shared" si="2"/>
        <v>17.73591025239179</v>
      </c>
      <c r="I45" s="263">
        <f t="shared" si="2"/>
        <v>16.008962840412096</v>
      </c>
      <c r="J45" s="263">
        <f t="shared" si="2"/>
        <v>15.239716965888391</v>
      </c>
      <c r="K45" s="263">
        <f t="shared" si="2"/>
        <v>16.269677869115561</v>
      </c>
      <c r="L45" s="263">
        <f t="shared" si="2"/>
        <v>16.664022645317814</v>
      </c>
      <c r="M45" s="263">
        <f t="shared" si="2"/>
        <v>15.544051686075418</v>
      </c>
      <c r="N45" s="263">
        <f t="shared" si="2"/>
        <v>17.379158074573997</v>
      </c>
      <c r="O45" s="263">
        <f t="shared" si="2"/>
        <v>17.430837951180237</v>
      </c>
      <c r="P45" s="263">
        <f t="shared" si="2"/>
        <v>18.823450278607066</v>
      </c>
      <c r="Q45" s="263">
        <f t="shared" si="2"/>
        <v>19.151449055345108</v>
      </c>
      <c r="R45" s="263">
        <f t="shared" si="2"/>
        <v>19.489864779824028</v>
      </c>
      <c r="S45" s="263">
        <f t="shared" si="2"/>
        <v>20.87446759077767</v>
      </c>
      <c r="T45" s="263">
        <f t="shared" si="2"/>
        <v>20.698578630337693</v>
      </c>
      <c r="U45" s="263">
        <f t="shared" si="2"/>
        <v>19.929665091905871</v>
      </c>
      <c r="V45" s="263">
        <f t="shared" si="2"/>
        <v>20.70844761678547</v>
      </c>
      <c r="W45" s="263">
        <f t="shared" si="2"/>
        <v>20.750733792443153</v>
      </c>
      <c r="DA45" s="70"/>
    </row>
    <row r="46" spans="1:105" ht="12" customHeight="1" x14ac:dyDescent="0.25">
      <c r="A46" s="165" t="s">
        <v>2186</v>
      </c>
      <c r="B46" s="348">
        <v>9.6086952527537939</v>
      </c>
      <c r="C46" s="348">
        <v>8.5892332014190789</v>
      </c>
      <c r="D46" s="348">
        <v>7.766750569655037</v>
      </c>
      <c r="E46" s="348">
        <v>8.4096901540154718</v>
      </c>
      <c r="F46" s="348">
        <v>7.9745191471282926</v>
      </c>
      <c r="G46" s="348">
        <v>9.1155384430308608</v>
      </c>
      <c r="H46" s="348">
        <v>7.7113233225897773</v>
      </c>
      <c r="I46" s="348">
        <v>6.9523229280128191</v>
      </c>
      <c r="J46" s="348">
        <v>6.6061560406685276</v>
      </c>
      <c r="K46" s="348">
        <v>7.0849707779953564</v>
      </c>
      <c r="L46" s="348">
        <v>7.2162296124909107</v>
      </c>
      <c r="M46" s="348">
        <v>6.6759020894044161</v>
      </c>
      <c r="N46" s="348">
        <v>7.4874947217360637</v>
      </c>
      <c r="O46" s="348">
        <v>7.5050466164424332</v>
      </c>
      <c r="P46" s="348">
        <v>8.1852332732403887</v>
      </c>
      <c r="Q46" s="348">
        <v>8.3861162423870432</v>
      </c>
      <c r="R46" s="348">
        <v>8.580585099230186</v>
      </c>
      <c r="S46" s="348">
        <v>9.2468649061066017</v>
      </c>
      <c r="T46" s="348">
        <v>9.5526476551181574</v>
      </c>
      <c r="U46" s="348">
        <v>9.2061586635847235</v>
      </c>
      <c r="V46" s="348">
        <v>9.594028900260728</v>
      </c>
      <c r="W46" s="348">
        <v>9.519758447275624</v>
      </c>
      <c r="DA46" s="167" t="s">
        <v>2268</v>
      </c>
    </row>
    <row r="47" spans="1:105" ht="12" customHeight="1" x14ac:dyDescent="0.25">
      <c r="A47" s="59" t="s">
        <v>30</v>
      </c>
      <c r="B47" s="232">
        <v>0.6669686981293409</v>
      </c>
      <c r="C47" s="232">
        <v>0.44624639415401901</v>
      </c>
      <c r="D47" s="232">
        <v>0.36017722677215941</v>
      </c>
      <c r="E47" s="232">
        <v>0.65446920282244281</v>
      </c>
      <c r="F47" s="232">
        <v>0.63018493181120283</v>
      </c>
      <c r="G47" s="232">
        <v>1.185215365599037</v>
      </c>
      <c r="H47" s="232">
        <v>0.71579772791828922</v>
      </c>
      <c r="I47" s="232">
        <v>0.47250556212263622</v>
      </c>
      <c r="J47" s="232">
        <v>0.4535108035236462</v>
      </c>
      <c r="K47" s="232">
        <v>0.41605938360146982</v>
      </c>
      <c r="L47" s="232">
        <v>0.4566147478611059</v>
      </c>
      <c r="M47" s="232">
        <v>0.45806834536815833</v>
      </c>
      <c r="N47" s="232">
        <v>0.44688662781461158</v>
      </c>
      <c r="O47" s="232">
        <v>0.50125743867060257</v>
      </c>
      <c r="P47" s="232">
        <v>0.54009196545385707</v>
      </c>
      <c r="Q47" s="232">
        <v>0.55342228674442207</v>
      </c>
      <c r="R47" s="232">
        <v>0.50564243229059125</v>
      </c>
      <c r="S47" s="232">
        <v>0.52470813857057053</v>
      </c>
      <c r="T47" s="232">
        <v>0.44651662557320598</v>
      </c>
      <c r="U47" s="232">
        <v>0</v>
      </c>
      <c r="V47" s="232">
        <v>0</v>
      </c>
      <c r="W47" s="232">
        <v>0</v>
      </c>
      <c r="DA47" s="71" t="s">
        <v>2269</v>
      </c>
    </row>
    <row r="48" spans="1:105" ht="12" customHeight="1" x14ac:dyDescent="0.25">
      <c r="A48" s="59" t="s">
        <v>33</v>
      </c>
      <c r="B48" s="232">
        <v>0.27392910284474281</v>
      </c>
      <c r="C48" s="232">
        <v>0.29744923622953318</v>
      </c>
      <c r="D48" s="232">
        <v>0.21017861975609001</v>
      </c>
      <c r="E48" s="232">
        <v>0.1546872838989144</v>
      </c>
      <c r="F48" s="232">
        <v>8.5117324248013618E-2</v>
      </c>
      <c r="G48" s="232">
        <v>0.34507391132249771</v>
      </c>
      <c r="H48" s="232">
        <v>0.16844634235103051</v>
      </c>
      <c r="I48" s="232">
        <v>0.16069747968773029</v>
      </c>
      <c r="J48" s="232">
        <v>0.16802298378488489</v>
      </c>
      <c r="K48" s="232">
        <v>0.2357647082850749</v>
      </c>
      <c r="L48" s="232">
        <v>0.36740929546125412</v>
      </c>
      <c r="M48" s="232">
        <v>0.47109845468084521</v>
      </c>
      <c r="N48" s="232">
        <v>0.41207187276514368</v>
      </c>
      <c r="O48" s="232">
        <v>0.58888550603197087</v>
      </c>
      <c r="P48" s="232">
        <v>0.55299409128858734</v>
      </c>
      <c r="Q48" s="232">
        <v>0.66546268299457478</v>
      </c>
      <c r="R48" s="232">
        <v>0.83243644267322026</v>
      </c>
      <c r="S48" s="232">
        <v>0.87702229711880231</v>
      </c>
      <c r="T48" s="232">
        <v>0.86511760889620382</v>
      </c>
      <c r="U48" s="232">
        <v>0.98321493665665882</v>
      </c>
      <c r="V48" s="232">
        <v>0.94468871102580454</v>
      </c>
      <c r="W48" s="232">
        <v>1.039243970072564</v>
      </c>
      <c r="DA48" s="71" t="s">
        <v>2270</v>
      </c>
    </row>
    <row r="49" spans="1:105" ht="12" customHeight="1" x14ac:dyDescent="0.25">
      <c r="A49" s="59" t="s">
        <v>160</v>
      </c>
      <c r="B49" s="232">
        <v>0.67377199699413126</v>
      </c>
      <c r="C49" s="232">
        <v>0.64276071023561909</v>
      </c>
      <c r="D49" s="232">
        <v>0.67083542737373258</v>
      </c>
      <c r="E49" s="232">
        <v>0.73410817919707216</v>
      </c>
      <c r="F49" s="232">
        <v>0.58032835000985739</v>
      </c>
      <c r="G49" s="232">
        <v>0.43886682610300098</v>
      </c>
      <c r="H49" s="232">
        <v>0.49031805793157912</v>
      </c>
      <c r="I49" s="232">
        <v>0.47402831550461599</v>
      </c>
      <c r="J49" s="232">
        <v>0.89539836017118124</v>
      </c>
      <c r="K49" s="232">
        <v>0.37342072312916458</v>
      </c>
      <c r="L49" s="232">
        <v>0.41599241007083698</v>
      </c>
      <c r="M49" s="232">
        <v>0.25792732010582958</v>
      </c>
      <c r="N49" s="232">
        <v>0.33864862703719129</v>
      </c>
      <c r="O49" s="232">
        <v>0.33576721154341549</v>
      </c>
      <c r="P49" s="232">
        <v>0.43049516302669122</v>
      </c>
      <c r="Q49" s="232">
        <v>0.36090816793841568</v>
      </c>
      <c r="R49" s="232">
        <v>0.30976172768618632</v>
      </c>
      <c r="S49" s="232">
        <v>0.25530163099902731</v>
      </c>
      <c r="T49" s="232">
        <v>0.28257311722938799</v>
      </c>
      <c r="U49" s="232">
        <v>0.25910027357743848</v>
      </c>
      <c r="V49" s="232">
        <v>0.3313981148848878</v>
      </c>
      <c r="W49" s="232">
        <v>0.2449327798036102</v>
      </c>
      <c r="DA49" s="71" t="s">
        <v>2271</v>
      </c>
    </row>
    <row r="50" spans="1:105" ht="12" customHeight="1" x14ac:dyDescent="0.25">
      <c r="A50" s="59" t="s">
        <v>70</v>
      </c>
      <c r="B50" s="232">
        <v>3.910951043964725</v>
      </c>
      <c r="C50" s="232">
        <v>3.143448308060576</v>
      </c>
      <c r="D50" s="232">
        <v>2.4680353309740211</v>
      </c>
      <c r="E50" s="232">
        <v>2.1385936586761312</v>
      </c>
      <c r="F50" s="232">
        <v>1.713702676833732</v>
      </c>
      <c r="G50" s="232">
        <v>1.7367053736344951</v>
      </c>
      <c r="H50" s="232">
        <v>1.522182905066255</v>
      </c>
      <c r="I50" s="232">
        <v>2.2615329566280931</v>
      </c>
      <c r="J50" s="232">
        <v>1.8415028473758721</v>
      </c>
      <c r="K50" s="232">
        <v>1.4678454498087781</v>
      </c>
      <c r="L50" s="232">
        <v>1.4517098072033281</v>
      </c>
      <c r="M50" s="232">
        <v>0.36513116228749931</v>
      </c>
      <c r="N50" s="232">
        <v>0.30729383106244079</v>
      </c>
      <c r="O50" s="232">
        <v>0.70851640599132215</v>
      </c>
      <c r="P50" s="232">
        <v>0.56632587559934489</v>
      </c>
      <c r="Q50" s="232">
        <v>0.55716423541169369</v>
      </c>
      <c r="R50" s="232">
        <v>0.41490010328794541</v>
      </c>
      <c r="S50" s="232">
        <v>0.58944340059976397</v>
      </c>
      <c r="T50" s="232">
        <v>0.56053051651936303</v>
      </c>
      <c r="U50" s="232">
        <v>0.47216065788315198</v>
      </c>
      <c r="V50" s="232">
        <v>0.49201263492108238</v>
      </c>
      <c r="W50" s="232">
        <v>0.38267428391988823</v>
      </c>
      <c r="DA50" s="71" t="s">
        <v>2272</v>
      </c>
    </row>
    <row r="51" spans="1:105" ht="12" customHeight="1" x14ac:dyDescent="0.25">
      <c r="A51" s="59" t="s">
        <v>162</v>
      </c>
      <c r="B51" s="232">
        <v>4.0830744108208554</v>
      </c>
      <c r="C51" s="232">
        <v>4.0593285527393306</v>
      </c>
      <c r="D51" s="232">
        <v>4.0575239647790342</v>
      </c>
      <c r="E51" s="232">
        <v>4.7278318294209116</v>
      </c>
      <c r="F51" s="232">
        <v>4.9651858642254876</v>
      </c>
      <c r="G51" s="232">
        <v>5.4096769663718298</v>
      </c>
      <c r="H51" s="232">
        <v>4.8145782893226228</v>
      </c>
      <c r="I51" s="232">
        <v>3.5835586140697431</v>
      </c>
      <c r="J51" s="232">
        <v>3.247721045812944</v>
      </c>
      <c r="K51" s="232">
        <v>4.5918805131708691</v>
      </c>
      <c r="L51" s="232">
        <v>4.5245033518943858</v>
      </c>
      <c r="M51" s="232">
        <v>5.1236768069620826</v>
      </c>
      <c r="N51" s="232">
        <v>5.9825937630566761</v>
      </c>
      <c r="O51" s="232">
        <v>5.3706200542051219</v>
      </c>
      <c r="P51" s="232">
        <v>6.0953261778719066</v>
      </c>
      <c r="Q51" s="232">
        <v>6.2491588692979372</v>
      </c>
      <c r="R51" s="232">
        <v>6.5178443932922434</v>
      </c>
      <c r="S51" s="232">
        <v>7.0003894388184378</v>
      </c>
      <c r="T51" s="232">
        <v>7.3979097868999961</v>
      </c>
      <c r="U51" s="232">
        <v>7.4916827954674741</v>
      </c>
      <c r="V51" s="232">
        <v>7.8259294394289531</v>
      </c>
      <c r="W51" s="232">
        <v>7.8529074134795627</v>
      </c>
      <c r="DA51" s="71" t="s">
        <v>2273</v>
      </c>
    </row>
    <row r="52" spans="1:105" ht="12" customHeight="1" x14ac:dyDescent="0.25">
      <c r="A52" s="165" t="s">
        <v>2193</v>
      </c>
      <c r="B52" s="348">
        <v>8.935761348094637</v>
      </c>
      <c r="C52" s="348">
        <v>7.9903205941003659</v>
      </c>
      <c r="D52" s="348">
        <v>7.2258495978699582</v>
      </c>
      <c r="E52" s="348">
        <v>7.8447711600280519</v>
      </c>
      <c r="F52" s="348">
        <v>7.4315213137250256</v>
      </c>
      <c r="G52" s="348">
        <v>8.5288130976814625</v>
      </c>
      <c r="H52" s="348">
        <v>7.2289412730656446</v>
      </c>
      <c r="I52" s="348">
        <v>6.5437565687651977</v>
      </c>
      <c r="J52" s="348">
        <v>6.1936852853451567</v>
      </c>
      <c r="K52" s="348">
        <v>6.5948087916509861</v>
      </c>
      <c r="L52" s="348">
        <v>6.7178679088217681</v>
      </c>
      <c r="M52" s="348">
        <v>6.1975741792600001</v>
      </c>
      <c r="N52" s="348">
        <v>6.9594494560223934</v>
      </c>
      <c r="O52" s="348">
        <v>6.9762289573510117</v>
      </c>
      <c r="P52" s="348">
        <v>7.6063573277238081</v>
      </c>
      <c r="Q52" s="348">
        <v>7.7937199775580783</v>
      </c>
      <c r="R52" s="348">
        <v>7.9756849686148392</v>
      </c>
      <c r="S52" s="348">
        <v>8.5940475374772056</v>
      </c>
      <c r="T52" s="348">
        <v>8.8830865816879712</v>
      </c>
      <c r="U52" s="348">
        <v>8.5578267237430587</v>
      </c>
      <c r="V52" s="348">
        <v>8.9175539939236224</v>
      </c>
      <c r="W52" s="348">
        <v>8.8602287001643809</v>
      </c>
      <c r="DA52" s="167" t="s">
        <v>2274</v>
      </c>
    </row>
    <row r="53" spans="1:105" ht="12" customHeight="1" x14ac:dyDescent="0.25">
      <c r="A53" s="64" t="s">
        <v>30</v>
      </c>
      <c r="B53" s="231">
        <v>0.59616221011815984</v>
      </c>
      <c r="C53" s="231">
        <v>0.39779790890651462</v>
      </c>
      <c r="D53" s="231">
        <v>0.32251850397236242</v>
      </c>
      <c r="E53" s="231">
        <v>0.51202122003352424</v>
      </c>
      <c r="F53" s="231">
        <v>0.49127904482271739</v>
      </c>
      <c r="G53" s="231">
        <v>0.88865061986074756</v>
      </c>
      <c r="H53" s="231">
        <v>0.49602161345490509</v>
      </c>
      <c r="I53" s="231">
        <v>0.32164298981240302</v>
      </c>
      <c r="J53" s="231">
        <v>0.3355364578936621</v>
      </c>
      <c r="K53" s="231">
        <v>0.32932475556029001</v>
      </c>
      <c r="L53" s="231">
        <v>0.36035108279908851</v>
      </c>
      <c r="M53" s="231">
        <v>0.36886752376891169</v>
      </c>
      <c r="N53" s="231">
        <v>0.38859268371682038</v>
      </c>
      <c r="O53" s="231">
        <v>0.43811117250206999</v>
      </c>
      <c r="P53" s="231">
        <v>0.44050508145980261</v>
      </c>
      <c r="Q53" s="231">
        <v>0.46167712160612873</v>
      </c>
      <c r="R53" s="231">
        <v>0.43501155443768641</v>
      </c>
      <c r="S53" s="231">
        <v>0.45098566757288211</v>
      </c>
      <c r="T53" s="231">
        <v>0.3813973718446938</v>
      </c>
      <c r="U53" s="231">
        <v>0</v>
      </c>
      <c r="V53" s="231">
        <v>0</v>
      </c>
      <c r="W53" s="231">
        <v>0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0.24728889438903681</v>
      </c>
      <c r="C55" s="231">
        <v>0.26779846347319503</v>
      </c>
      <c r="D55" s="231">
        <v>0.19007910098972169</v>
      </c>
      <c r="E55" s="231">
        <v>0.122225213872782</v>
      </c>
      <c r="F55" s="231">
        <v>6.7017100599412432E-2</v>
      </c>
      <c r="G55" s="231">
        <v>0.26130838644200838</v>
      </c>
      <c r="H55" s="231">
        <v>0.1178906377420034</v>
      </c>
      <c r="I55" s="231">
        <v>0.110480003039352</v>
      </c>
      <c r="J55" s="231">
        <v>0.12555332478896511</v>
      </c>
      <c r="K55" s="231">
        <v>0.18847567158984249</v>
      </c>
      <c r="L55" s="231">
        <v>0.29284208046078097</v>
      </c>
      <c r="M55" s="231">
        <v>0.38314156217024342</v>
      </c>
      <c r="N55" s="231">
        <v>0.36189091310568688</v>
      </c>
      <c r="O55" s="231">
        <v>0.51983056313332743</v>
      </c>
      <c r="P55" s="231">
        <v>0.45552387437073871</v>
      </c>
      <c r="Q55" s="231">
        <v>0.56067715701606269</v>
      </c>
      <c r="R55" s="231">
        <v>0.72329558165768582</v>
      </c>
      <c r="S55" s="231">
        <v>0.76131260652481225</v>
      </c>
      <c r="T55" s="231">
        <v>0.74631584239753079</v>
      </c>
      <c r="U55" s="231">
        <v>0.84646349944683807</v>
      </c>
      <c r="V55" s="231">
        <v>0.79170661798593667</v>
      </c>
      <c r="W55" s="231">
        <v>0.95376045251369901</v>
      </c>
      <c r="DA55" s="73" t="s">
        <v>2277</v>
      </c>
    </row>
    <row r="56" spans="1:105" ht="12" customHeight="1" x14ac:dyDescent="0.25">
      <c r="A56" s="64" t="s">
        <v>160</v>
      </c>
      <c r="B56" s="231">
        <v>0.61981310984464599</v>
      </c>
      <c r="C56" s="231">
        <v>0.58969291217582265</v>
      </c>
      <c r="D56" s="231">
        <v>0.61822019334037126</v>
      </c>
      <c r="E56" s="231">
        <v>0.59108184182721746</v>
      </c>
      <c r="F56" s="231">
        <v>0.46561056082017188</v>
      </c>
      <c r="G56" s="231">
        <v>0.33865332079737692</v>
      </c>
      <c r="H56" s="231">
        <v>0.34968498378948337</v>
      </c>
      <c r="I56" s="231">
        <v>0.33209341149086619</v>
      </c>
      <c r="J56" s="231">
        <v>0.68180029189806723</v>
      </c>
      <c r="K56" s="231">
        <v>0.30419794950205431</v>
      </c>
      <c r="L56" s="231">
        <v>0.33787037492973049</v>
      </c>
      <c r="M56" s="231">
        <v>0.2137599281727906</v>
      </c>
      <c r="N56" s="231">
        <v>0.30306472449711103</v>
      </c>
      <c r="O56" s="231">
        <v>0.30203035403190281</v>
      </c>
      <c r="P56" s="231">
        <v>0.36136017838581558</v>
      </c>
      <c r="Q56" s="231">
        <v>0.30986122245654618</v>
      </c>
      <c r="R56" s="231">
        <v>0.27426718463898908</v>
      </c>
      <c r="S56" s="231">
        <v>0.22583296621646701</v>
      </c>
      <c r="T56" s="231">
        <v>0.24840464608106999</v>
      </c>
      <c r="U56" s="231">
        <v>0.2273050071327698</v>
      </c>
      <c r="V56" s="231">
        <v>0.28301336586943782</v>
      </c>
      <c r="W56" s="231">
        <v>0.22906043004777199</v>
      </c>
      <c r="DA56" s="73" t="s">
        <v>2278</v>
      </c>
    </row>
    <row r="57" spans="1:105" ht="12" customHeight="1" x14ac:dyDescent="0.25">
      <c r="A57" s="64" t="s">
        <v>70</v>
      </c>
      <c r="B57" s="231">
        <v>3.4879284726404518</v>
      </c>
      <c r="C57" s="231">
        <v>2.795891402861149</v>
      </c>
      <c r="D57" s="231">
        <v>2.2050373944637189</v>
      </c>
      <c r="E57" s="231">
        <v>1.669372363864762</v>
      </c>
      <c r="F57" s="231">
        <v>1.3329746801372431</v>
      </c>
      <c r="G57" s="231">
        <v>1.2992302468219099</v>
      </c>
      <c r="H57" s="231">
        <v>1.0524544895442089</v>
      </c>
      <c r="I57" s="231">
        <v>1.5360179319784579</v>
      </c>
      <c r="J57" s="231">
        <v>1.359410664550659</v>
      </c>
      <c r="K57" s="231">
        <v>1.1592459501350749</v>
      </c>
      <c r="L57" s="231">
        <v>1.143093900666817</v>
      </c>
      <c r="M57" s="231">
        <v>0.29336968764271981</v>
      </c>
      <c r="N57" s="231">
        <v>0.26661053208439878</v>
      </c>
      <c r="O57" s="231">
        <v>0.61787355595442695</v>
      </c>
      <c r="P57" s="231">
        <v>0.46086721091289051</v>
      </c>
      <c r="Q57" s="231">
        <v>0.4637577067871394</v>
      </c>
      <c r="R57" s="231">
        <v>0.3561451408522528</v>
      </c>
      <c r="S57" s="231">
        <v>0.50549079211690862</v>
      </c>
      <c r="T57" s="231">
        <v>0.4777113096656288</v>
      </c>
      <c r="U57" s="231">
        <v>0.40157652574907221</v>
      </c>
      <c r="V57" s="231">
        <v>0.40735266148863369</v>
      </c>
      <c r="W57" s="231">
        <v>0.34695234588933899</v>
      </c>
      <c r="DA57" s="73" t="s">
        <v>2279</v>
      </c>
    </row>
    <row r="58" spans="1:105" ht="12" customHeight="1" x14ac:dyDescent="0.25">
      <c r="A58" s="64" t="s">
        <v>34</v>
      </c>
      <c r="B58" s="231">
        <v>0.30743734088136299</v>
      </c>
      <c r="C58" s="231">
        <v>0.29323922477834419</v>
      </c>
      <c r="D58" s="231">
        <v>0.2293096160022306</v>
      </c>
      <c r="E58" s="231">
        <v>0.18090768191554371</v>
      </c>
      <c r="F58" s="231">
        <v>0.13222413993323781</v>
      </c>
      <c r="G58" s="231">
        <v>0.34756184945187979</v>
      </c>
      <c r="H58" s="231">
        <v>0.37720454283445137</v>
      </c>
      <c r="I58" s="231">
        <v>0.28847728143229462</v>
      </c>
      <c r="J58" s="231">
        <v>0.2238967429292438</v>
      </c>
      <c r="K58" s="231">
        <v>4.1770298975755009E-2</v>
      </c>
      <c r="L58" s="231">
        <v>5.1377283079239937E-2</v>
      </c>
      <c r="M58" s="231">
        <v>3.9928306348717753E-2</v>
      </c>
      <c r="N58" s="231">
        <v>4.8628143707364367E-2</v>
      </c>
      <c r="O58" s="231">
        <v>2.2754841252522098E-2</v>
      </c>
      <c r="P58" s="231">
        <v>4.3074466688103247E-2</v>
      </c>
      <c r="Q58" s="231">
        <v>4.5112661537548997E-2</v>
      </c>
      <c r="R58" s="231">
        <v>3.4912454244515792E-2</v>
      </c>
      <c r="S58" s="231">
        <v>4.1260173198096398E-2</v>
      </c>
      <c r="T58" s="231">
        <v>4.0835453093576689E-2</v>
      </c>
      <c r="U58" s="231">
        <v>4.0126816832216347E-2</v>
      </c>
      <c r="V58" s="231">
        <v>3.2645741512766023E-2</v>
      </c>
      <c r="W58" s="231">
        <v>3.009511262413004E-2</v>
      </c>
      <c r="DA58" s="73" t="s">
        <v>2280</v>
      </c>
    </row>
    <row r="59" spans="1:105" ht="12" customHeight="1" x14ac:dyDescent="0.25">
      <c r="A59" s="64" t="s">
        <v>162</v>
      </c>
      <c r="B59" s="231">
        <v>3.6771313202209779</v>
      </c>
      <c r="C59" s="231">
        <v>3.6459006819053399</v>
      </c>
      <c r="D59" s="231">
        <v>3.6606847891015519</v>
      </c>
      <c r="E59" s="231">
        <v>3.726693017637384</v>
      </c>
      <c r="F59" s="231">
        <v>3.8999459665394789</v>
      </c>
      <c r="G59" s="231">
        <v>4.0866548687177744</v>
      </c>
      <c r="H59" s="231">
        <v>3.361486663851764</v>
      </c>
      <c r="I59" s="231">
        <v>2.4577886362491781</v>
      </c>
      <c r="J59" s="231">
        <v>2.4209936606504621</v>
      </c>
      <c r="K59" s="231">
        <v>3.6620349915378738</v>
      </c>
      <c r="L59" s="231">
        <v>3.597573418302455</v>
      </c>
      <c r="M59" s="231">
        <v>4.1570449535011749</v>
      </c>
      <c r="N59" s="231">
        <v>5.241428047664126</v>
      </c>
      <c r="O59" s="231">
        <v>4.7294515567573514</v>
      </c>
      <c r="P59" s="231">
        <v>5.0089074947638377</v>
      </c>
      <c r="Q59" s="231">
        <v>5.2525008225941079</v>
      </c>
      <c r="R59" s="231">
        <v>5.6496835526221361</v>
      </c>
      <c r="S59" s="231">
        <v>6.0621962969565111</v>
      </c>
      <c r="T59" s="231">
        <v>6.3666642461218332</v>
      </c>
      <c r="U59" s="231">
        <v>6.4341999977589257</v>
      </c>
      <c r="V59" s="231">
        <v>6.5428488135914957</v>
      </c>
      <c r="W59" s="231">
        <v>7.1896488895672119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1.0424698208768379</v>
      </c>
      <c r="F61" s="231">
        <v>1.042469820872763</v>
      </c>
      <c r="G61" s="231">
        <v>1.3067538055897669</v>
      </c>
      <c r="H61" s="231">
        <v>1.4741983418488289</v>
      </c>
      <c r="I61" s="231">
        <v>1.4972563147626461</v>
      </c>
      <c r="J61" s="231">
        <v>1.0464941426340979</v>
      </c>
      <c r="K61" s="231">
        <v>0.90975917435009623</v>
      </c>
      <c r="L61" s="231">
        <v>0.93475976858365628</v>
      </c>
      <c r="M61" s="231">
        <v>0.74146221765544262</v>
      </c>
      <c r="N61" s="231">
        <v>0.34923441124688559</v>
      </c>
      <c r="O61" s="231">
        <v>0.34617691371941067</v>
      </c>
      <c r="P61" s="231">
        <v>0.83611902114262038</v>
      </c>
      <c r="Q61" s="231">
        <v>0.70013328556054466</v>
      </c>
      <c r="R61" s="231">
        <v>0.50236950016157333</v>
      </c>
      <c r="S61" s="231">
        <v>0.54696903489152859</v>
      </c>
      <c r="T61" s="231">
        <v>0.62175771248363743</v>
      </c>
      <c r="U61" s="231">
        <v>0.60815487682323699</v>
      </c>
      <c r="V61" s="231">
        <v>0.85998679347535156</v>
      </c>
      <c r="W61" s="231">
        <v>0.1107114695222287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2284</v>
      </c>
    </row>
    <row r="63" spans="1:105" ht="12" customHeight="1" x14ac:dyDescent="0.25">
      <c r="A63" s="166" t="s">
        <v>2205</v>
      </c>
      <c r="B63" s="349">
        <v>1.293196695539063</v>
      </c>
      <c r="C63" s="349">
        <v>1.2831855855293539</v>
      </c>
      <c r="D63" s="349">
        <v>1.2911511686965289</v>
      </c>
      <c r="E63" s="349">
        <v>1.319598981676279</v>
      </c>
      <c r="F63" s="349">
        <v>1.227698083750218</v>
      </c>
      <c r="G63" s="349">
        <v>1.1482472541212949</v>
      </c>
      <c r="H63" s="349">
        <v>1.0942034719852669</v>
      </c>
      <c r="I63" s="349">
        <v>0.98353154044144619</v>
      </c>
      <c r="J63" s="349">
        <v>0.95495664478444897</v>
      </c>
      <c r="K63" s="349">
        <v>1.0136748570189771</v>
      </c>
      <c r="L63" s="349">
        <v>1.0684807431687739</v>
      </c>
      <c r="M63" s="349">
        <v>1.0452515278137711</v>
      </c>
      <c r="N63" s="349">
        <v>1.147655683318801</v>
      </c>
      <c r="O63" s="349">
        <v>1.154445802670655</v>
      </c>
      <c r="P63" s="349">
        <v>1.1866566057308461</v>
      </c>
      <c r="Q63" s="349">
        <v>1.163076255410173</v>
      </c>
      <c r="R63" s="349">
        <v>1.148196128329201</v>
      </c>
      <c r="S63" s="349">
        <v>1.187320205091112</v>
      </c>
      <c r="T63" s="349">
        <v>0.88566738992778082</v>
      </c>
      <c r="U63" s="349">
        <v>0.84763755601407298</v>
      </c>
      <c r="V63" s="349">
        <v>0.85984323555450382</v>
      </c>
      <c r="W63" s="349">
        <v>0.92789985880692538</v>
      </c>
      <c r="DA63" s="168" t="s">
        <v>2285</v>
      </c>
    </row>
    <row r="64" spans="1:105" ht="12" customHeight="1" x14ac:dyDescent="0.25">
      <c r="A64" s="60" t="s">
        <v>2207</v>
      </c>
      <c r="B64" s="264">
        <v>1.502436162539488</v>
      </c>
      <c r="C64" s="264">
        <v>1.490805253059412</v>
      </c>
      <c r="D64" s="264">
        <v>1.5000596690715791</v>
      </c>
      <c r="E64" s="264">
        <v>1.5331103435075519</v>
      </c>
      <c r="F64" s="264">
        <v>1.426339863123353</v>
      </c>
      <c r="G64" s="264">
        <v>1.334033874413338</v>
      </c>
      <c r="H64" s="264">
        <v>1.2712457982284331</v>
      </c>
      <c r="I64" s="264">
        <v>1.142667127479341</v>
      </c>
      <c r="J64" s="264">
        <v>1.1094688083651949</v>
      </c>
      <c r="K64" s="264">
        <v>1.1776876383120569</v>
      </c>
      <c r="L64" s="264">
        <v>1.2413611270825751</v>
      </c>
      <c r="M64" s="264">
        <v>1.2143734203422429</v>
      </c>
      <c r="N64" s="264">
        <v>1.333346587344453</v>
      </c>
      <c r="O64" s="264">
        <v>1.341235349276318</v>
      </c>
      <c r="P64" s="264">
        <v>1.378657866290945</v>
      </c>
      <c r="Q64" s="264">
        <v>1.351262210881881</v>
      </c>
      <c r="R64" s="264">
        <v>1.3339744764585291</v>
      </c>
      <c r="S64" s="264">
        <v>1.37942883615171</v>
      </c>
      <c r="T64" s="264">
        <v>1.0289685391244989</v>
      </c>
      <c r="U64" s="264">
        <v>0.9847854709768431</v>
      </c>
      <c r="V64" s="264">
        <v>0.99896603174781495</v>
      </c>
      <c r="W64" s="264">
        <v>1.0780342293603531</v>
      </c>
      <c r="DA64" s="72" t="s">
        <v>2286</v>
      </c>
    </row>
    <row r="65" spans="1:105" ht="12" customHeight="1" x14ac:dyDescent="0.25">
      <c r="A65" s="101" t="s">
        <v>2209</v>
      </c>
      <c r="B65" s="280">
        <v>0.50843244399013388</v>
      </c>
      <c r="C65" s="280">
        <v>0.50449648193049645</v>
      </c>
      <c r="D65" s="280">
        <v>0.50762822587282441</v>
      </c>
      <c r="E65" s="280">
        <v>0.51881275111122183</v>
      </c>
      <c r="F65" s="280">
        <v>0.48268104871929918</v>
      </c>
      <c r="G65" s="280">
        <v>0.45144420777729671</v>
      </c>
      <c r="H65" s="280">
        <v>0.43019638652266767</v>
      </c>
      <c r="I65" s="280">
        <v>0.38668467571329362</v>
      </c>
      <c r="J65" s="280">
        <v>0.37545018672506292</v>
      </c>
      <c r="K65" s="280">
        <v>0.39853580413818779</v>
      </c>
      <c r="L65" s="280">
        <v>0.42008325375378658</v>
      </c>
      <c r="M65" s="280">
        <v>0.41095046925498752</v>
      </c>
      <c r="N65" s="280">
        <v>0.4512116261522871</v>
      </c>
      <c r="O65" s="280">
        <v>0.45388122543981751</v>
      </c>
      <c r="P65" s="280">
        <v>0.46654520562107787</v>
      </c>
      <c r="Q65" s="280">
        <v>0.45727436910793212</v>
      </c>
      <c r="R65" s="280">
        <v>0.45142410719127229</v>
      </c>
      <c r="S65" s="280">
        <v>0.46680610595103839</v>
      </c>
      <c r="T65" s="280">
        <v>0.34820846447928638</v>
      </c>
      <c r="U65" s="280">
        <v>0.33325667758717309</v>
      </c>
      <c r="V65" s="280">
        <v>0.33805545529879921</v>
      </c>
      <c r="W65" s="280">
        <v>0.36481255683587099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29.498279698666167</v>
      </c>
      <c r="C66" s="263">
        <f t="shared" si="3"/>
        <v>28.636639213737361</v>
      </c>
      <c r="D66" s="263">
        <f t="shared" si="3"/>
        <v>28.231263287873247</v>
      </c>
      <c r="E66" s="263">
        <f t="shared" si="3"/>
        <v>29.152238943501693</v>
      </c>
      <c r="F66" s="263">
        <f t="shared" si="3"/>
        <v>27.204246703074705</v>
      </c>
      <c r="G66" s="263">
        <f t="shared" si="3"/>
        <v>26.531345321240465</v>
      </c>
      <c r="H66" s="263">
        <f t="shared" si="3"/>
        <v>24.639123091174504</v>
      </c>
      <c r="I66" s="263">
        <f t="shared" si="3"/>
        <v>22.188108809018708</v>
      </c>
      <c r="J66" s="263">
        <f t="shared" si="3"/>
        <v>21.442979158995531</v>
      </c>
      <c r="K66" s="263">
        <f t="shared" si="3"/>
        <v>22.769014610789299</v>
      </c>
      <c r="L66" s="263">
        <f t="shared" si="3"/>
        <v>23.837414455443984</v>
      </c>
      <c r="M66" s="263">
        <f t="shared" si="3"/>
        <v>23.019379761113775</v>
      </c>
      <c r="N66" s="263">
        <f t="shared" si="3"/>
        <v>25.368817276581975</v>
      </c>
      <c r="O66" s="263">
        <f t="shared" si="3"/>
        <v>25.527151964044226</v>
      </c>
      <c r="P66" s="263">
        <f t="shared" si="3"/>
        <v>26.529410111239855</v>
      </c>
      <c r="Q66" s="263">
        <f t="shared" si="3"/>
        <v>26.231519547365693</v>
      </c>
      <c r="R66" s="263">
        <f t="shared" si="3"/>
        <v>26.075063037815909</v>
      </c>
      <c r="S66" s="263">
        <f t="shared" si="3"/>
        <v>27.205558278283156</v>
      </c>
      <c r="T66" s="263">
        <f t="shared" si="3"/>
        <v>21.97780902980837</v>
      </c>
      <c r="U66" s="263">
        <f t="shared" si="3"/>
        <v>21.039276533161704</v>
      </c>
      <c r="V66" s="263">
        <f t="shared" si="3"/>
        <v>21.504984002760089</v>
      </c>
      <c r="W66" s="263">
        <f t="shared" si="3"/>
        <v>22.674893161153037</v>
      </c>
      <c r="DA66" s="70"/>
    </row>
    <row r="67" spans="1:105" ht="12" customHeight="1" x14ac:dyDescent="0.25">
      <c r="A67" s="165" t="s">
        <v>2212</v>
      </c>
      <c r="B67" s="348">
        <v>4.6076706380926851</v>
      </c>
      <c r="C67" s="348">
        <v>4.1037758565839821</v>
      </c>
      <c r="D67" s="348">
        <v>3.6994514342796641</v>
      </c>
      <c r="E67" s="348">
        <v>3.9933254401538498</v>
      </c>
      <c r="F67" s="348">
        <v>3.7724082282430409</v>
      </c>
      <c r="G67" s="348">
        <v>4.3186215773519132</v>
      </c>
      <c r="H67" s="348">
        <v>3.641108172122856</v>
      </c>
      <c r="I67" s="348">
        <v>3.3052528744902219</v>
      </c>
      <c r="J67" s="348">
        <v>3.1388633137457642</v>
      </c>
      <c r="K67" s="348">
        <v>3.335596976051705</v>
      </c>
      <c r="L67" s="348">
        <v>3.3972825394591828</v>
      </c>
      <c r="M67" s="348">
        <v>3.0941196136318112</v>
      </c>
      <c r="N67" s="348">
        <v>3.462323933925493</v>
      </c>
      <c r="O67" s="348">
        <v>3.4956439770351411</v>
      </c>
      <c r="P67" s="348">
        <v>3.8011597187025221</v>
      </c>
      <c r="Q67" s="348">
        <v>3.8911441582942148</v>
      </c>
      <c r="R67" s="348">
        <v>3.9674471260545272</v>
      </c>
      <c r="S67" s="348">
        <v>4.2793521707842839</v>
      </c>
      <c r="T67" s="348">
        <v>4.410551823481855</v>
      </c>
      <c r="U67" s="348">
        <v>4.2157620023026627</v>
      </c>
      <c r="V67" s="348">
        <v>4.3946688163574521</v>
      </c>
      <c r="W67" s="348">
        <v>4.3540471571790986</v>
      </c>
      <c r="DA67" s="167" t="s">
        <v>2288</v>
      </c>
    </row>
    <row r="68" spans="1:105" ht="12" customHeight="1" x14ac:dyDescent="0.25">
      <c r="A68" s="165" t="s">
        <v>2214</v>
      </c>
      <c r="B68" s="348">
        <v>1.683190503242203</v>
      </c>
      <c r="C68" s="348">
        <v>1.50510194016295</v>
      </c>
      <c r="D68" s="348">
        <v>1.3611018633106839</v>
      </c>
      <c r="E68" s="348">
        <v>1.477685426265672</v>
      </c>
      <c r="F68" s="348">
        <v>1.3998433499537439</v>
      </c>
      <c r="G68" s="348">
        <v>1.606535431142214</v>
      </c>
      <c r="H68" s="348">
        <v>1.3616842287215061</v>
      </c>
      <c r="I68" s="348">
        <v>1.2326189658615889</v>
      </c>
      <c r="J68" s="348">
        <v>1.166677560674434</v>
      </c>
      <c r="K68" s="348">
        <v>1.242235451058912</v>
      </c>
      <c r="L68" s="348">
        <v>1.265415561772522</v>
      </c>
      <c r="M68" s="348">
        <v>1.1674100947082551</v>
      </c>
      <c r="N68" s="348">
        <v>1.3109212271731929</v>
      </c>
      <c r="O68" s="348">
        <v>1.3140819088639031</v>
      </c>
      <c r="P68" s="348">
        <v>1.4327764495435431</v>
      </c>
      <c r="Q68" s="348">
        <v>1.468069137046951</v>
      </c>
      <c r="R68" s="348">
        <v>1.502345091041023</v>
      </c>
      <c r="S68" s="348">
        <v>1.6188233588599721</v>
      </c>
      <c r="T68" s="348">
        <v>1.673268386578344</v>
      </c>
      <c r="U68" s="348">
        <v>1.612000601702293</v>
      </c>
      <c r="V68" s="348">
        <v>1.6797608631213481</v>
      </c>
      <c r="W68" s="348">
        <v>1.6689627468453681</v>
      </c>
      <c r="DA68" s="167" t="s">
        <v>2289</v>
      </c>
    </row>
    <row r="69" spans="1:105" ht="12" customHeight="1" x14ac:dyDescent="0.25">
      <c r="A69" s="64" t="s">
        <v>30</v>
      </c>
      <c r="B69" s="231">
        <v>0.1122964827923404</v>
      </c>
      <c r="C69" s="231">
        <v>7.4931462065493046E-2</v>
      </c>
      <c r="D69" s="231">
        <v>6.0751407950472687E-2</v>
      </c>
      <c r="E69" s="231">
        <v>9.6447210421827273E-2</v>
      </c>
      <c r="F69" s="231">
        <v>9.2540097085719572E-2</v>
      </c>
      <c r="G69" s="231">
        <v>0.1673912524945452</v>
      </c>
      <c r="H69" s="231">
        <v>9.3433434113389294E-2</v>
      </c>
      <c r="I69" s="231">
        <v>6.0586491155798908E-2</v>
      </c>
      <c r="J69" s="231">
        <v>6.320354331514963E-2</v>
      </c>
      <c r="K69" s="231">
        <v>6.2033471961495057E-2</v>
      </c>
      <c r="L69" s="231">
        <v>6.7877766289024991E-2</v>
      </c>
      <c r="M69" s="231">
        <v>6.9481971236249288E-2</v>
      </c>
      <c r="N69" s="231">
        <v>7.3197513830315197E-2</v>
      </c>
      <c r="O69" s="231">
        <v>8.2525096205376069E-2</v>
      </c>
      <c r="P69" s="231">
        <v>8.2976026424561117E-2</v>
      </c>
      <c r="Q69" s="231">
        <v>8.6964111549076878E-2</v>
      </c>
      <c r="R69" s="231">
        <v>8.1941234630921553E-2</v>
      </c>
      <c r="S69" s="231">
        <v>8.4950208850293571E-2</v>
      </c>
      <c r="T69" s="231">
        <v>7.1842164225593336E-2</v>
      </c>
      <c r="U69" s="231">
        <v>0</v>
      </c>
      <c r="V69" s="231">
        <v>0</v>
      </c>
      <c r="W69" s="231">
        <v>0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4.6580733569126037E-2</v>
      </c>
      <c r="C71" s="231">
        <v>5.044403190076803E-2</v>
      </c>
      <c r="D71" s="231">
        <v>3.5804373593631797E-2</v>
      </c>
      <c r="E71" s="231">
        <v>2.3023031976036501E-2</v>
      </c>
      <c r="F71" s="231">
        <v>1.2623719780498741E-2</v>
      </c>
      <c r="G71" s="231">
        <v>4.9221524315946182E-2</v>
      </c>
      <c r="H71" s="231">
        <v>2.2206546721485389E-2</v>
      </c>
      <c r="I71" s="231">
        <v>2.0810637691623089E-2</v>
      </c>
      <c r="J71" s="231">
        <v>2.3649933755262122E-2</v>
      </c>
      <c r="K71" s="231">
        <v>3.5502342570939857E-2</v>
      </c>
      <c r="L71" s="231">
        <v>5.5161389117266237E-2</v>
      </c>
      <c r="M71" s="231">
        <v>7.2170709771680164E-2</v>
      </c>
      <c r="N71" s="231">
        <v>6.8167817427109964E-2</v>
      </c>
      <c r="O71" s="231">
        <v>9.7918222418466122E-2</v>
      </c>
      <c r="P71" s="231">
        <v>8.5805051128006155E-2</v>
      </c>
      <c r="Q71" s="231">
        <v>0.10561231766507551</v>
      </c>
      <c r="R71" s="231">
        <v>0.1362440430823342</v>
      </c>
      <c r="S71" s="231">
        <v>0.1434051447193552</v>
      </c>
      <c r="T71" s="231">
        <v>0.14058026948208341</v>
      </c>
      <c r="U71" s="231">
        <v>0.15944464809524919</v>
      </c>
      <c r="V71" s="231">
        <v>0.1491303324738053</v>
      </c>
      <c r="W71" s="231">
        <v>0.1796557085067356</v>
      </c>
      <c r="DA71" s="73" t="s">
        <v>2292</v>
      </c>
    </row>
    <row r="72" spans="1:105" ht="12" customHeight="1" x14ac:dyDescent="0.25">
      <c r="A72" s="64" t="s">
        <v>160</v>
      </c>
      <c r="B72" s="231">
        <v>0.116751499915335</v>
      </c>
      <c r="C72" s="231">
        <v>0.1110778892741162</v>
      </c>
      <c r="D72" s="231">
        <v>0.1164514491610672</v>
      </c>
      <c r="E72" s="231">
        <v>0.111339515912052</v>
      </c>
      <c r="F72" s="231">
        <v>8.7705036387179178E-2</v>
      </c>
      <c r="G72" s="231">
        <v>6.3790653224990654E-2</v>
      </c>
      <c r="H72" s="231">
        <v>6.5868639605775256E-2</v>
      </c>
      <c r="I72" s="231">
        <v>6.2554991638168717E-2</v>
      </c>
      <c r="J72" s="231">
        <v>0.1284277558145944</v>
      </c>
      <c r="K72" s="231">
        <v>5.73004447815504E-2</v>
      </c>
      <c r="L72" s="231">
        <v>6.3643173116957552E-2</v>
      </c>
      <c r="M72" s="231">
        <v>4.0265028021467468E-2</v>
      </c>
      <c r="N72" s="231">
        <v>5.7086984115799301E-2</v>
      </c>
      <c r="O72" s="231">
        <v>5.6892144249776712E-2</v>
      </c>
      <c r="P72" s="231">
        <v>6.8067845236109273E-2</v>
      </c>
      <c r="Q72" s="231">
        <v>5.8367210878241399E-2</v>
      </c>
      <c r="R72" s="231">
        <v>5.1662516774103232E-2</v>
      </c>
      <c r="S72" s="231">
        <v>4.2539173691744467E-2</v>
      </c>
      <c r="T72" s="231">
        <v>4.6790902862916248E-2</v>
      </c>
      <c r="U72" s="231">
        <v>4.2816455637197652E-2</v>
      </c>
      <c r="V72" s="231">
        <v>5.3309996895074173E-2</v>
      </c>
      <c r="W72" s="231">
        <v>4.3147117017308861E-2</v>
      </c>
      <c r="DA72" s="73" t="s">
        <v>2293</v>
      </c>
    </row>
    <row r="73" spans="1:105" ht="12" customHeight="1" x14ac:dyDescent="0.25">
      <c r="A73" s="64" t="s">
        <v>70</v>
      </c>
      <c r="B73" s="231">
        <v>0.65700591728407387</v>
      </c>
      <c r="C73" s="231">
        <v>0.5266499041400502</v>
      </c>
      <c r="D73" s="231">
        <v>0.41535330422031269</v>
      </c>
      <c r="E73" s="231">
        <v>0.31445241202992752</v>
      </c>
      <c r="F73" s="231">
        <v>0.25108664334995151</v>
      </c>
      <c r="G73" s="231">
        <v>0.244730351201911</v>
      </c>
      <c r="H73" s="231">
        <v>0.19824627503879841</v>
      </c>
      <c r="I73" s="231">
        <v>0.28933301765799208</v>
      </c>
      <c r="J73" s="231">
        <v>0.25606627476300492</v>
      </c>
      <c r="K73" s="231">
        <v>0.21836211803098371</v>
      </c>
      <c r="L73" s="231">
        <v>0.21531962671840321</v>
      </c>
      <c r="M73" s="231">
        <v>5.5260772187548303E-2</v>
      </c>
      <c r="N73" s="231">
        <v>5.0220266431410303E-2</v>
      </c>
      <c r="O73" s="231">
        <v>0.11638615458421341</v>
      </c>
      <c r="P73" s="231">
        <v>8.6811552194117847E-2</v>
      </c>
      <c r="Q73" s="231">
        <v>8.7356022331095531E-2</v>
      </c>
      <c r="R73" s="231">
        <v>6.7085511296269246E-2</v>
      </c>
      <c r="S73" s="231">
        <v>9.5217102116204377E-2</v>
      </c>
      <c r="T73" s="231">
        <v>8.9984401820672494E-2</v>
      </c>
      <c r="U73" s="231">
        <v>7.5643223686805844E-2</v>
      </c>
      <c r="V73" s="231">
        <v>7.6731249255476752E-2</v>
      </c>
      <c r="W73" s="231">
        <v>6.5353904488850575E-2</v>
      </c>
      <c r="DA73" s="73" t="s">
        <v>2294</v>
      </c>
    </row>
    <row r="74" spans="1:105" ht="12" customHeight="1" x14ac:dyDescent="0.25">
      <c r="A74" s="64" t="s">
        <v>34</v>
      </c>
      <c r="B74" s="231">
        <v>5.7910634847458967E-2</v>
      </c>
      <c r="C74" s="231">
        <v>5.5236197465172859E-2</v>
      </c>
      <c r="D74" s="231">
        <v>4.3194055091832911E-2</v>
      </c>
      <c r="E74" s="231">
        <v>3.4076793269409912E-2</v>
      </c>
      <c r="F74" s="231">
        <v>2.4906486192410451E-2</v>
      </c>
      <c r="G74" s="231">
        <v>6.5468714024176797E-2</v>
      </c>
      <c r="H74" s="231">
        <v>7.1052379259675044E-2</v>
      </c>
      <c r="I74" s="231">
        <v>5.433921090691423E-2</v>
      </c>
      <c r="J74" s="231">
        <v>4.2174455731824302E-2</v>
      </c>
      <c r="K74" s="231">
        <v>7.8680895577599459E-3</v>
      </c>
      <c r="L74" s="231">
        <v>9.6777153722668076E-3</v>
      </c>
      <c r="M74" s="231">
        <v>7.5211214174869976E-3</v>
      </c>
      <c r="N74" s="231">
        <v>9.1598719448774957E-3</v>
      </c>
      <c r="O74" s="231">
        <v>4.2862304852396196E-3</v>
      </c>
      <c r="P74" s="231">
        <v>8.1137499578698632E-3</v>
      </c>
      <c r="Q74" s="231">
        <v>8.4976758574884584E-3</v>
      </c>
      <c r="R74" s="231">
        <v>6.5763071707121206E-3</v>
      </c>
      <c r="S74" s="231">
        <v>7.7719993835749434E-3</v>
      </c>
      <c r="T74" s="231">
        <v>7.6919967046072462E-3</v>
      </c>
      <c r="U74" s="231">
        <v>7.5585139739354889E-3</v>
      </c>
      <c r="V74" s="231">
        <v>6.1493363514351527E-3</v>
      </c>
      <c r="W74" s="231">
        <v>5.668885480445549E-3</v>
      </c>
      <c r="DA74" s="73" t="s">
        <v>2295</v>
      </c>
    </row>
    <row r="75" spans="1:105" ht="12" customHeight="1" x14ac:dyDescent="0.25">
      <c r="A75" s="64" t="s">
        <v>162</v>
      </c>
      <c r="B75" s="231">
        <v>0.69264523483386853</v>
      </c>
      <c r="C75" s="231">
        <v>0.68676245531734914</v>
      </c>
      <c r="D75" s="231">
        <v>0.68954727329336718</v>
      </c>
      <c r="E75" s="231">
        <v>0.70198095623086476</v>
      </c>
      <c r="F75" s="231">
        <v>0.73461586073319807</v>
      </c>
      <c r="G75" s="231">
        <v>0.76978540463381862</v>
      </c>
      <c r="H75" s="231">
        <v>0.63318862366182793</v>
      </c>
      <c r="I75" s="231">
        <v>0.4629629564125875</v>
      </c>
      <c r="J75" s="231">
        <v>0.45603204688152738</v>
      </c>
      <c r="K75" s="231">
        <v>0.68980160505422572</v>
      </c>
      <c r="L75" s="231">
        <v>0.67765925884921618</v>
      </c>
      <c r="M75" s="231">
        <v>0.78304447877584449</v>
      </c>
      <c r="N75" s="231">
        <v>0.98730500620820083</v>
      </c>
      <c r="O75" s="231">
        <v>0.89086622121745163</v>
      </c>
      <c r="P75" s="231">
        <v>0.94350612089734343</v>
      </c>
      <c r="Q75" s="231">
        <v>0.98939073666592614</v>
      </c>
      <c r="R75" s="231">
        <v>1.0642063201615111</v>
      </c>
      <c r="S75" s="231">
        <v>1.1419095517812821</v>
      </c>
      <c r="T75" s="231">
        <v>1.1992608552251649</v>
      </c>
      <c r="U75" s="231">
        <v>1.211982271046002</v>
      </c>
      <c r="V75" s="231">
        <v>1.2324479759673741</v>
      </c>
      <c r="W75" s="231">
        <v>1.3542828933256801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0.196365506425554</v>
      </c>
      <c r="F77" s="231">
        <v>0.1963655064247864</v>
      </c>
      <c r="G77" s="231">
        <v>0.24614753124682581</v>
      </c>
      <c r="H77" s="231">
        <v>0.27768833032055512</v>
      </c>
      <c r="I77" s="231">
        <v>0.28203166039850408</v>
      </c>
      <c r="J77" s="231">
        <v>0.1971235504130712</v>
      </c>
      <c r="K77" s="231">
        <v>0.17136737910195721</v>
      </c>
      <c r="L77" s="231">
        <v>0.17607663230938669</v>
      </c>
      <c r="M77" s="231">
        <v>0.13966601329797809</v>
      </c>
      <c r="N77" s="231">
        <v>6.5783767215479821E-2</v>
      </c>
      <c r="O77" s="231">
        <v>6.5207839703379317E-2</v>
      </c>
      <c r="P77" s="231">
        <v>0.1574961037055351</v>
      </c>
      <c r="Q77" s="231">
        <v>0.13188106210004721</v>
      </c>
      <c r="R77" s="231">
        <v>9.4629157925171722E-2</v>
      </c>
      <c r="S77" s="231">
        <v>0.1030301783175178</v>
      </c>
      <c r="T77" s="231">
        <v>0.1171177962573057</v>
      </c>
      <c r="U77" s="231">
        <v>0.1145554892631028</v>
      </c>
      <c r="V77" s="231">
        <v>0.16199197217818259</v>
      </c>
      <c r="W77" s="231">
        <v>2.0854238026347789E-2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2299</v>
      </c>
    </row>
    <row r="79" spans="1:105" ht="12" customHeight="1" x14ac:dyDescent="0.25">
      <c r="A79" s="165" t="s">
        <v>2226</v>
      </c>
      <c r="B79" s="348">
        <v>23.20741855733128</v>
      </c>
      <c r="C79" s="348">
        <v>23.02776141699043</v>
      </c>
      <c r="D79" s="348">
        <v>23.170709990282901</v>
      </c>
      <c r="E79" s="348">
        <v>23.681228077082171</v>
      </c>
      <c r="F79" s="348">
        <v>22.03199512487792</v>
      </c>
      <c r="G79" s="348">
        <v>20.60618831274634</v>
      </c>
      <c r="H79" s="348">
        <v>19.636330690330141</v>
      </c>
      <c r="I79" s="348">
        <v>17.650236968666899</v>
      </c>
      <c r="J79" s="348">
        <v>17.137438284575332</v>
      </c>
      <c r="K79" s="348">
        <v>18.191182183678681</v>
      </c>
      <c r="L79" s="348">
        <v>19.174716354212279</v>
      </c>
      <c r="M79" s="348">
        <v>18.757850052773708</v>
      </c>
      <c r="N79" s="348">
        <v>20.595572115483289</v>
      </c>
      <c r="O79" s="348">
        <v>20.717426078145181</v>
      </c>
      <c r="P79" s="348">
        <v>21.295473942993791</v>
      </c>
      <c r="Q79" s="348">
        <v>20.872306252024529</v>
      </c>
      <c r="R79" s="348">
        <v>20.60527082072036</v>
      </c>
      <c r="S79" s="348">
        <v>21.307382748638901</v>
      </c>
      <c r="T79" s="348">
        <v>15.89398881974817</v>
      </c>
      <c r="U79" s="348">
        <v>15.21151392915675</v>
      </c>
      <c r="V79" s="348">
        <v>15.430554323281291</v>
      </c>
      <c r="W79" s="348">
        <v>16.651883257128571</v>
      </c>
      <c r="DA79" s="167" t="s">
        <v>2300</v>
      </c>
    </row>
    <row r="80" spans="1:105" ht="12" customHeight="1" x14ac:dyDescent="0.25">
      <c r="A80" s="132" t="s">
        <v>2228</v>
      </c>
      <c r="B80" s="318">
        <v>22.545004025790359</v>
      </c>
      <c r="C80" s="318">
        <v>22.370474879334861</v>
      </c>
      <c r="D80" s="318">
        <v>22.509343239570541</v>
      </c>
      <c r="E80" s="318">
        <v>23.005289494587888</v>
      </c>
      <c r="F80" s="318">
        <v>21.40313096691462</v>
      </c>
      <c r="G80" s="318">
        <v>20.018021277092991</v>
      </c>
      <c r="H80" s="318">
        <v>19.075846517422899</v>
      </c>
      <c r="I80" s="318">
        <v>17.146442312475269</v>
      </c>
      <c r="J80" s="318">
        <v>16.648280555763559</v>
      </c>
      <c r="K80" s="318">
        <v>17.671947207388289</v>
      </c>
      <c r="L80" s="318">
        <v>18.627408142408029</v>
      </c>
      <c r="M80" s="318">
        <v>18.22244054892359</v>
      </c>
      <c r="N80" s="318">
        <v>20.007708100319679</v>
      </c>
      <c r="O80" s="318">
        <v>20.12608395810776</v>
      </c>
      <c r="P80" s="318">
        <v>20.687632473635979</v>
      </c>
      <c r="Q80" s="318">
        <v>20.276543352589691</v>
      </c>
      <c r="R80" s="318">
        <v>20.017129973246838</v>
      </c>
      <c r="S80" s="318">
        <v>20.699201363581569</v>
      </c>
      <c r="T80" s="318">
        <v>15.44032314675051</v>
      </c>
      <c r="U80" s="318">
        <v>14.777328289400289</v>
      </c>
      <c r="V80" s="318">
        <v>14.990116564630011</v>
      </c>
      <c r="W80" s="318">
        <v>16.176584833919819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1.0000000000000002</v>
      </c>
      <c r="D84" s="234">
        <f t="shared" si="4"/>
        <v>1.0000000000000002</v>
      </c>
      <c r="E84" s="234">
        <f t="shared" si="4"/>
        <v>1.0000000000000002</v>
      </c>
      <c r="F84" s="234">
        <f t="shared" si="4"/>
        <v>0.99999999999999956</v>
      </c>
      <c r="G84" s="234">
        <f t="shared" si="4"/>
        <v>0.99999999999999967</v>
      </c>
      <c r="H84" s="234">
        <f t="shared" si="4"/>
        <v>1.0000000000000002</v>
      </c>
      <c r="I84" s="234">
        <f t="shared" si="4"/>
        <v>0.99999999999999956</v>
      </c>
      <c r="J84" s="234">
        <f t="shared" si="4"/>
        <v>0.99999999999999944</v>
      </c>
      <c r="K84" s="234">
        <f t="shared" si="4"/>
        <v>1.0000000000000002</v>
      </c>
      <c r="L84" s="234">
        <f t="shared" si="4"/>
        <v>1.0000000000000002</v>
      </c>
      <c r="M84" s="234">
        <f t="shared" si="4"/>
        <v>0.99999999999999989</v>
      </c>
      <c r="N84" s="234">
        <f t="shared" si="4"/>
        <v>1.0000000000000004</v>
      </c>
      <c r="O84" s="234">
        <f t="shared" si="4"/>
        <v>1</v>
      </c>
      <c r="P84" s="234">
        <f t="shared" si="4"/>
        <v>1.0000000000000002</v>
      </c>
      <c r="Q84" s="234">
        <f t="shared" si="4"/>
        <v>0.99999999999999978</v>
      </c>
      <c r="R84" s="234">
        <f t="shared" si="4"/>
        <v>0.99999999999999967</v>
      </c>
      <c r="S84" s="234">
        <f t="shared" si="4"/>
        <v>0.99999999999999967</v>
      </c>
      <c r="T84" s="234">
        <f t="shared" si="4"/>
        <v>0.99999999999999989</v>
      </c>
      <c r="U84" s="234">
        <f t="shared" si="4"/>
        <v>0.99999999999999978</v>
      </c>
      <c r="V84" s="234">
        <f t="shared" si="4"/>
        <v>0.99999999999999978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1.3845831966552707E-2</v>
      </c>
      <c r="C85" s="301">
        <f t="shared" si="5"/>
        <v>1.48069631969652E-2</v>
      </c>
      <c r="D85" s="301">
        <f t="shared" si="5"/>
        <v>1.5800337127125873E-2</v>
      </c>
      <c r="E85" s="301">
        <f t="shared" si="5"/>
        <v>1.5229549565042232E-2</v>
      </c>
      <c r="F85" s="301">
        <f t="shared" si="5"/>
        <v>1.5062918392554799E-2</v>
      </c>
      <c r="G85" s="301">
        <f t="shared" si="5"/>
        <v>1.3199670667180995E-2</v>
      </c>
      <c r="H85" s="301">
        <f t="shared" si="5"/>
        <v>1.4261044018308258E-2</v>
      </c>
      <c r="I85" s="301">
        <f t="shared" si="5"/>
        <v>1.4199218816350728E-2</v>
      </c>
      <c r="J85" s="301">
        <f t="shared" si="5"/>
        <v>1.4434581726924991E-2</v>
      </c>
      <c r="K85" s="301">
        <f t="shared" si="5"/>
        <v>1.4400133831673718E-2</v>
      </c>
      <c r="L85" s="301">
        <f t="shared" si="5"/>
        <v>1.4713763187760043E-2</v>
      </c>
      <c r="M85" s="301">
        <f t="shared" si="5"/>
        <v>1.5257616369668863E-2</v>
      </c>
      <c r="N85" s="301">
        <f t="shared" si="5"/>
        <v>1.5063237798328558E-2</v>
      </c>
      <c r="O85" s="301">
        <f t="shared" si="5"/>
        <v>1.5092143137196711E-2</v>
      </c>
      <c r="P85" s="301">
        <f t="shared" si="5"/>
        <v>1.4541928220289225E-2</v>
      </c>
      <c r="Q85" s="301">
        <f t="shared" si="5"/>
        <v>1.4135241853928724E-2</v>
      </c>
      <c r="R85" s="301">
        <f t="shared" si="5"/>
        <v>1.3808721785543342E-2</v>
      </c>
      <c r="S85" s="301">
        <f t="shared" si="5"/>
        <v>1.343256634772731E-2</v>
      </c>
      <c r="T85" s="301">
        <f t="shared" si="5"/>
        <v>1.0608719547985925E-2</v>
      </c>
      <c r="U85" s="301">
        <f t="shared" si="5"/>
        <v>1.0557952198484261E-2</v>
      </c>
      <c r="V85" s="301">
        <f t="shared" si="5"/>
        <v>1.0342148768949812E-2</v>
      </c>
      <c r="W85" s="301">
        <f t="shared" si="5"/>
        <v>1.1016451135331683E-2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4.1862741407497784E-3</v>
      </c>
      <c r="C86" s="235">
        <f t="shared" si="6"/>
        <v>4.4768712551349985E-3</v>
      </c>
      <c r="D86" s="235">
        <f t="shared" si="6"/>
        <v>4.7772169191566561E-3</v>
      </c>
      <c r="E86" s="235">
        <f t="shared" si="6"/>
        <v>4.6046398420417113E-3</v>
      </c>
      <c r="F86" s="235">
        <f t="shared" si="6"/>
        <v>4.554259065349342E-3</v>
      </c>
      <c r="G86" s="235">
        <f t="shared" si="6"/>
        <v>3.9909078857751712E-3</v>
      </c>
      <c r="H86" s="235">
        <f t="shared" si="6"/>
        <v>4.311813110122715E-3</v>
      </c>
      <c r="I86" s="235">
        <f t="shared" si="6"/>
        <v>4.293120319048359E-3</v>
      </c>
      <c r="J86" s="235">
        <f t="shared" si="6"/>
        <v>4.3642820714521746E-3</v>
      </c>
      <c r="K86" s="235">
        <f t="shared" si="6"/>
        <v>4.353866783050434E-3</v>
      </c>
      <c r="L86" s="235">
        <f t="shared" si="6"/>
        <v>4.4486923208971914E-3</v>
      </c>
      <c r="M86" s="235">
        <f t="shared" si="6"/>
        <v>4.6131258137554918E-3</v>
      </c>
      <c r="N86" s="235">
        <f t="shared" si="6"/>
        <v>4.5543556373815845E-3</v>
      </c>
      <c r="O86" s="235">
        <f t="shared" si="6"/>
        <v>4.5630951391266352E-3</v>
      </c>
      <c r="P86" s="235">
        <f t="shared" si="6"/>
        <v>4.3967381817355024E-3</v>
      </c>
      <c r="Q86" s="235">
        <f t="shared" si="6"/>
        <v>4.2737769452418648E-3</v>
      </c>
      <c r="R86" s="235">
        <f t="shared" si="6"/>
        <v>4.1750539127784038E-3</v>
      </c>
      <c r="S86" s="235">
        <f t="shared" si="6"/>
        <v>4.0613236735240494E-3</v>
      </c>
      <c r="T86" s="235">
        <f t="shared" si="6"/>
        <v>3.2075362764392608E-3</v>
      </c>
      <c r="U86" s="235">
        <f t="shared" si="6"/>
        <v>3.1921868165493386E-3</v>
      </c>
      <c r="V86" s="235">
        <f t="shared" si="6"/>
        <v>3.126938854655279E-3</v>
      </c>
      <c r="W86" s="235">
        <f t="shared" si="6"/>
        <v>3.3308135345047722E-3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5.2290990472450116E-2</v>
      </c>
      <c r="C87" s="235">
        <f t="shared" si="7"/>
        <v>5.5920855700750088E-2</v>
      </c>
      <c r="D87" s="235">
        <f t="shared" si="7"/>
        <v>5.9672490621865276E-2</v>
      </c>
      <c r="E87" s="235">
        <f t="shared" si="7"/>
        <v>5.7516820450306774E-2</v>
      </c>
      <c r="F87" s="235">
        <f t="shared" si="7"/>
        <v>5.6887511278131221E-2</v>
      </c>
      <c r="G87" s="235">
        <f t="shared" si="7"/>
        <v>4.9850659372756394E-2</v>
      </c>
      <c r="H87" s="235">
        <f t="shared" si="7"/>
        <v>5.3859104941471905E-2</v>
      </c>
      <c r="I87" s="235">
        <f t="shared" si="7"/>
        <v>5.3625612215695048E-2</v>
      </c>
      <c r="J87" s="235">
        <f t="shared" si="7"/>
        <v>5.4514497747755436E-2</v>
      </c>
      <c r="K87" s="235">
        <f t="shared" si="7"/>
        <v>5.4384399782769835E-2</v>
      </c>
      <c r="L87" s="235">
        <f t="shared" si="7"/>
        <v>5.5568871016467312E-2</v>
      </c>
      <c r="M87" s="235">
        <f t="shared" si="7"/>
        <v>5.7622819209851774E-2</v>
      </c>
      <c r="N87" s="235">
        <f t="shared" si="7"/>
        <v>5.6888717564926597E-2</v>
      </c>
      <c r="O87" s="235">
        <f t="shared" si="7"/>
        <v>5.6997883182638043E-2</v>
      </c>
      <c r="P87" s="235">
        <f t="shared" si="7"/>
        <v>5.4919908883418488E-2</v>
      </c>
      <c r="Q87" s="235">
        <f t="shared" si="7"/>
        <v>5.3383993023685072E-2</v>
      </c>
      <c r="R87" s="235">
        <f t="shared" si="7"/>
        <v>5.2150837961118184E-2</v>
      </c>
      <c r="S87" s="235">
        <f t="shared" si="7"/>
        <v>5.0730227017513424E-2</v>
      </c>
      <c r="T87" s="235">
        <f t="shared" si="7"/>
        <v>4.0065519655930443E-2</v>
      </c>
      <c r="U87" s="235">
        <f t="shared" si="7"/>
        <v>3.9873788671796299E-2</v>
      </c>
      <c r="V87" s="235">
        <f t="shared" si="7"/>
        <v>3.9058772636286973E-2</v>
      </c>
      <c r="W87" s="235">
        <f t="shared" si="7"/>
        <v>4.1605382959249322E-2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2.7715735220814129E-2</v>
      </c>
      <c r="C88" s="235">
        <f t="shared" si="8"/>
        <v>2.963966862972147E-2</v>
      </c>
      <c r="D88" s="235">
        <f t="shared" si="8"/>
        <v>3.1628143492777865E-2</v>
      </c>
      <c r="E88" s="235">
        <f t="shared" si="8"/>
        <v>3.0485576041702329E-2</v>
      </c>
      <c r="F88" s="235">
        <f t="shared" si="8"/>
        <v>3.0152024004717334E-2</v>
      </c>
      <c r="G88" s="235">
        <f t="shared" si="8"/>
        <v>2.6422289256238952E-2</v>
      </c>
      <c r="H88" s="235">
        <f t="shared" si="8"/>
        <v>2.8546881179738613E-2</v>
      </c>
      <c r="I88" s="235">
        <f t="shared" si="8"/>
        <v>2.842312329133093E-2</v>
      </c>
      <c r="J88" s="235">
        <f t="shared" si="8"/>
        <v>2.8894258296149323E-2</v>
      </c>
      <c r="K88" s="235">
        <f t="shared" si="8"/>
        <v>2.8825302617212504E-2</v>
      </c>
      <c r="L88" s="235">
        <f t="shared" si="8"/>
        <v>2.945310658101629E-2</v>
      </c>
      <c r="M88" s="235">
        <f t="shared" si="8"/>
        <v>3.0541758445721462E-2</v>
      </c>
      <c r="N88" s="235">
        <f t="shared" si="8"/>
        <v>3.0152663371558929E-2</v>
      </c>
      <c r="O88" s="235">
        <f t="shared" si="8"/>
        <v>3.0210524301871582E-2</v>
      </c>
      <c r="P88" s="235">
        <f t="shared" si="8"/>
        <v>2.9109137907150889E-2</v>
      </c>
      <c r="Q88" s="235">
        <f t="shared" si="8"/>
        <v>2.8295058141110732E-2</v>
      </c>
      <c r="R88" s="235">
        <f t="shared" si="8"/>
        <v>2.764145034191795E-2</v>
      </c>
      <c r="S88" s="235">
        <f t="shared" si="8"/>
        <v>2.6888485511667011E-2</v>
      </c>
      <c r="T88" s="235">
        <f t="shared" si="8"/>
        <v>2.1235882591536259E-2</v>
      </c>
      <c r="U88" s="235">
        <f t="shared" si="8"/>
        <v>2.1134259632363445E-2</v>
      </c>
      <c r="V88" s="235">
        <f t="shared" si="8"/>
        <v>2.0702277594218742E-2</v>
      </c>
      <c r="W88" s="235">
        <f t="shared" si="8"/>
        <v>2.2052054616686929E-2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3.0320394104594018E-2</v>
      </c>
      <c r="C89" s="302">
        <f t="shared" si="9"/>
        <v>3.0886002184483057E-2</v>
      </c>
      <c r="D89" s="302">
        <f t="shared" si="9"/>
        <v>3.1605186911194356E-2</v>
      </c>
      <c r="E89" s="302">
        <f t="shared" si="9"/>
        <v>3.108101471120011E-2</v>
      </c>
      <c r="F89" s="302">
        <f t="shared" si="9"/>
        <v>3.0797929058200654E-2</v>
      </c>
      <c r="G89" s="302">
        <f t="shared" si="9"/>
        <v>2.9744288005766461E-2</v>
      </c>
      <c r="H89" s="302">
        <f t="shared" si="9"/>
        <v>3.0249594234067281E-2</v>
      </c>
      <c r="I89" s="302">
        <f t="shared" si="9"/>
        <v>3.0440676284661943E-2</v>
      </c>
      <c r="J89" s="302">
        <f t="shared" si="9"/>
        <v>3.0361714351561125E-2</v>
      </c>
      <c r="K89" s="302">
        <f t="shared" si="9"/>
        <v>3.0239270156880008E-2</v>
      </c>
      <c r="L89" s="302">
        <f t="shared" si="9"/>
        <v>3.0490296942094219E-2</v>
      </c>
      <c r="M89" s="302">
        <f t="shared" si="9"/>
        <v>3.0476694175438163E-2</v>
      </c>
      <c r="N89" s="302">
        <f t="shared" si="9"/>
        <v>3.005362014749512E-2</v>
      </c>
      <c r="O89" s="302">
        <f t="shared" si="9"/>
        <v>3.0354941271948772E-2</v>
      </c>
      <c r="P89" s="302">
        <f t="shared" si="9"/>
        <v>2.9950213147669415E-2</v>
      </c>
      <c r="Q89" s="302">
        <f t="shared" si="9"/>
        <v>2.9725093059910432E-2</v>
      </c>
      <c r="R89" s="302">
        <f t="shared" si="9"/>
        <v>2.9511707451928125E-2</v>
      </c>
      <c r="S89" s="302">
        <f t="shared" si="9"/>
        <v>2.9440344751716946E-2</v>
      </c>
      <c r="T89" s="302">
        <f t="shared" si="9"/>
        <v>2.9645024522645041E-2</v>
      </c>
      <c r="U89" s="302">
        <f t="shared" si="9"/>
        <v>2.9535383429071433E-2</v>
      </c>
      <c r="V89" s="302">
        <f t="shared" si="9"/>
        <v>2.9609723627927437E-2</v>
      </c>
      <c r="W89" s="302">
        <f t="shared" si="9"/>
        <v>2.9372204937252629E-2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7.0034906770745961E-2</v>
      </c>
      <c r="C90" s="303">
        <f t="shared" si="10"/>
        <v>7.0760922708675691E-2</v>
      </c>
      <c r="D90" s="303">
        <f t="shared" si="10"/>
        <v>7.2195405187744255E-2</v>
      </c>
      <c r="E90" s="303">
        <f t="shared" si="10"/>
        <v>7.1842823707366762E-2</v>
      </c>
      <c r="F90" s="303">
        <f t="shared" si="10"/>
        <v>7.1692445628672455E-2</v>
      </c>
      <c r="G90" s="303">
        <f t="shared" si="10"/>
        <v>6.993475842620224E-2</v>
      </c>
      <c r="H90" s="303">
        <f t="shared" si="10"/>
        <v>7.0827974665645915E-2</v>
      </c>
      <c r="I90" s="303">
        <f t="shared" si="10"/>
        <v>7.0560626329418008E-2</v>
      </c>
      <c r="J90" s="303">
        <f t="shared" si="10"/>
        <v>7.0745869408835108E-2</v>
      </c>
      <c r="K90" s="303">
        <f t="shared" si="10"/>
        <v>7.0889674642598086E-2</v>
      </c>
      <c r="L90" s="303">
        <f t="shared" si="10"/>
        <v>7.1244546354651356E-2</v>
      </c>
      <c r="M90" s="303">
        <f t="shared" si="10"/>
        <v>7.2260582292285214E-2</v>
      </c>
      <c r="N90" s="303">
        <f t="shared" si="10"/>
        <v>7.1667906915560561E-2</v>
      </c>
      <c r="O90" s="303">
        <f t="shared" si="10"/>
        <v>7.1579537180154626E-2</v>
      </c>
      <c r="P90" s="303">
        <f t="shared" si="10"/>
        <v>7.1175090707366315E-2</v>
      </c>
      <c r="Q90" s="303">
        <f t="shared" si="10"/>
        <v>7.0736053180447789E-2</v>
      </c>
      <c r="R90" s="303">
        <f t="shared" si="10"/>
        <v>7.0486292726922389E-2</v>
      </c>
      <c r="S90" s="303">
        <f t="shared" si="10"/>
        <v>7.0320393580933255E-2</v>
      </c>
      <c r="T90" s="303">
        <f t="shared" si="10"/>
        <v>7.1434358574718332E-2</v>
      </c>
      <c r="U90" s="303">
        <f t="shared" si="10"/>
        <v>7.1514970911385076E-2</v>
      </c>
      <c r="V90" s="303">
        <f t="shared" si="10"/>
        <v>7.1697871435939989E-2</v>
      </c>
      <c r="W90" s="303">
        <f t="shared" si="10"/>
        <v>7.1122954187221074E-2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4.9292022603491775E-2</v>
      </c>
      <c r="C91" s="304">
        <f t="shared" si="11"/>
        <v>4.4303600005940254E-2</v>
      </c>
      <c r="D91" s="304">
        <f t="shared" si="11"/>
        <v>3.8991264924800539E-2</v>
      </c>
      <c r="E91" s="304">
        <f t="shared" si="11"/>
        <v>3.9914875196305141E-2</v>
      </c>
      <c r="F91" s="304">
        <f t="shared" si="11"/>
        <v>4.0624192031627135E-2</v>
      </c>
      <c r="G91" s="304">
        <f t="shared" si="11"/>
        <v>4.9562239733056783E-2</v>
      </c>
      <c r="H91" s="304">
        <f t="shared" si="11"/>
        <v>4.2957644955347186E-2</v>
      </c>
      <c r="I91" s="304">
        <f t="shared" si="11"/>
        <v>4.3196265860431016E-2</v>
      </c>
      <c r="J91" s="304">
        <f t="shared" si="11"/>
        <v>4.3277144676069627E-2</v>
      </c>
      <c r="K91" s="304">
        <f t="shared" si="11"/>
        <v>4.4221645173095618E-2</v>
      </c>
      <c r="L91" s="304">
        <f t="shared" si="11"/>
        <v>4.2547409027529348E-2</v>
      </c>
      <c r="M91" s="304">
        <f t="shared" si="11"/>
        <v>3.944110875360219E-2</v>
      </c>
      <c r="N91" s="304">
        <f t="shared" si="11"/>
        <v>4.1387148789916672E-2</v>
      </c>
      <c r="O91" s="304">
        <f t="shared" si="11"/>
        <v>4.1572074277901487E-2</v>
      </c>
      <c r="P91" s="304">
        <f t="shared" si="11"/>
        <v>4.3470841056870275E-2</v>
      </c>
      <c r="Q91" s="304">
        <f t="shared" si="11"/>
        <v>4.5833479870851991E-2</v>
      </c>
      <c r="R91" s="304">
        <f t="shared" si="11"/>
        <v>4.7737391135472498E-2</v>
      </c>
      <c r="S91" s="304">
        <f t="shared" si="11"/>
        <v>4.9605911046852087E-2</v>
      </c>
      <c r="T91" s="304">
        <f t="shared" si="11"/>
        <v>6.1777383935729666E-2</v>
      </c>
      <c r="U91" s="304">
        <f t="shared" si="11"/>
        <v>6.185063422660108E-2</v>
      </c>
      <c r="V91" s="304">
        <f t="shared" si="11"/>
        <v>6.2502275530876811E-2</v>
      </c>
      <c r="W91" s="304">
        <f t="shared" si="11"/>
        <v>6.0430799394736563E-2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1.9174176797296237E-2</v>
      </c>
      <c r="C92" s="304">
        <f t="shared" si="12"/>
        <v>2.4779720926989005E-2</v>
      </c>
      <c r="D92" s="304">
        <f t="shared" si="12"/>
        <v>3.1413991042657206E-2</v>
      </c>
      <c r="E92" s="304">
        <f t="shared" si="12"/>
        <v>3.0202468474792646E-2</v>
      </c>
      <c r="F92" s="304">
        <f t="shared" si="12"/>
        <v>2.9361652567034487E-2</v>
      </c>
      <c r="G92" s="304">
        <f t="shared" si="12"/>
        <v>1.8877020213411984E-2</v>
      </c>
      <c r="H92" s="304">
        <f t="shared" si="12"/>
        <v>2.6254579576333686E-2</v>
      </c>
      <c r="I92" s="304">
        <f t="shared" si="12"/>
        <v>2.5755615017022591E-2</v>
      </c>
      <c r="J92" s="304">
        <f t="shared" si="12"/>
        <v>2.5833313094664745E-2</v>
      </c>
      <c r="K92" s="304">
        <f t="shared" si="12"/>
        <v>2.5036520714759741E-2</v>
      </c>
      <c r="L92" s="304">
        <f t="shared" si="12"/>
        <v>2.7030094941499147E-2</v>
      </c>
      <c r="M92" s="304">
        <f t="shared" si="12"/>
        <v>3.1090813584921519E-2</v>
      </c>
      <c r="N92" s="304">
        <f t="shared" si="12"/>
        <v>2.8574120907544635E-2</v>
      </c>
      <c r="O92" s="304">
        <f t="shared" si="12"/>
        <v>2.8297550762269592E-2</v>
      </c>
      <c r="P92" s="304">
        <f t="shared" si="12"/>
        <v>2.6056675851559716E-2</v>
      </c>
      <c r="Q92" s="304">
        <f t="shared" si="12"/>
        <v>2.3301076330146549E-2</v>
      </c>
      <c r="R92" s="304">
        <f t="shared" si="12"/>
        <v>2.1184398736943996E-2</v>
      </c>
      <c r="S92" s="304">
        <f t="shared" si="12"/>
        <v>1.9192597400848881E-2</v>
      </c>
      <c r="T92" s="304">
        <f t="shared" si="12"/>
        <v>8.4550261695182389E-3</v>
      </c>
      <c r="U92" s="304">
        <f t="shared" si="12"/>
        <v>8.4681400629099558E-3</v>
      </c>
      <c r="V92" s="304">
        <f t="shared" si="12"/>
        <v>8.0238494159937754E-3</v>
      </c>
      <c r="W92" s="304">
        <f t="shared" si="12"/>
        <v>9.4440110819062322E-3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1.56870736995795E-3</v>
      </c>
      <c r="C93" s="304">
        <f t="shared" si="13"/>
        <v>1.6776017757464264E-3</v>
      </c>
      <c r="D93" s="304">
        <f t="shared" si="13"/>
        <v>1.7901492202865262E-3</v>
      </c>
      <c r="E93" s="304">
        <f t="shared" si="13"/>
        <v>1.7254800362689858E-3</v>
      </c>
      <c r="F93" s="304">
        <f t="shared" si="13"/>
        <v>1.7066010300108413E-3</v>
      </c>
      <c r="G93" s="304">
        <f t="shared" si="13"/>
        <v>1.4954984797334652E-3</v>
      </c>
      <c r="H93" s="304">
        <f t="shared" si="13"/>
        <v>1.6157501339650355E-3</v>
      </c>
      <c r="I93" s="304">
        <f t="shared" si="13"/>
        <v>1.608745451964401E-3</v>
      </c>
      <c r="J93" s="304">
        <f t="shared" si="13"/>
        <v>1.6354116381007428E-3</v>
      </c>
      <c r="K93" s="304">
        <f t="shared" si="13"/>
        <v>1.6315087547427217E-3</v>
      </c>
      <c r="L93" s="304">
        <f t="shared" si="13"/>
        <v>1.6670423856228512E-3</v>
      </c>
      <c r="M93" s="304">
        <f t="shared" si="13"/>
        <v>1.7286599537615075E-3</v>
      </c>
      <c r="N93" s="304">
        <f t="shared" si="13"/>
        <v>1.7066372180992505E-3</v>
      </c>
      <c r="O93" s="304">
        <f t="shared" si="13"/>
        <v>1.7099121399835496E-3</v>
      </c>
      <c r="P93" s="304">
        <f t="shared" si="13"/>
        <v>1.6475737989363219E-3</v>
      </c>
      <c r="Q93" s="304">
        <f t="shared" si="13"/>
        <v>1.6014969794492537E-3</v>
      </c>
      <c r="R93" s="304">
        <f t="shared" si="13"/>
        <v>1.5645028545058989E-3</v>
      </c>
      <c r="S93" s="304">
        <f t="shared" si="13"/>
        <v>1.5218851332322915E-3</v>
      </c>
      <c r="T93" s="304">
        <f t="shared" si="13"/>
        <v>1.2019484694704098E-3</v>
      </c>
      <c r="U93" s="304">
        <f t="shared" si="13"/>
        <v>1.1961966218740449E-3</v>
      </c>
      <c r="V93" s="304">
        <f t="shared" si="13"/>
        <v>1.1717464890694082E-3</v>
      </c>
      <c r="W93" s="304">
        <f t="shared" si="13"/>
        <v>1.2481437105782791E-3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3.1834048532157259E-2</v>
      </c>
      <c r="C94" s="303">
        <f t="shared" si="14"/>
        <v>3.2164055776670766E-2</v>
      </c>
      <c r="D94" s="303">
        <f t="shared" si="14"/>
        <v>3.2816093267156475E-2</v>
      </c>
      <c r="E94" s="303">
        <f t="shared" si="14"/>
        <v>3.2655828957893984E-2</v>
      </c>
      <c r="F94" s="303">
        <f t="shared" si="14"/>
        <v>3.2587475285760198E-2</v>
      </c>
      <c r="G94" s="303">
        <f t="shared" si="14"/>
        <v>3.1788526557364652E-2</v>
      </c>
      <c r="H94" s="303">
        <f t="shared" si="14"/>
        <v>3.2194533938929952E-2</v>
      </c>
      <c r="I94" s="303">
        <f t="shared" si="14"/>
        <v>3.2073011967917266E-2</v>
      </c>
      <c r="J94" s="303">
        <f t="shared" si="14"/>
        <v>3.2157213367652329E-2</v>
      </c>
      <c r="K94" s="303">
        <f t="shared" si="14"/>
        <v>3.222257938299912E-2</v>
      </c>
      <c r="L94" s="303">
        <f t="shared" si="14"/>
        <v>3.2383884706659712E-2</v>
      </c>
      <c r="M94" s="303">
        <f t="shared" si="14"/>
        <v>3.2845719223766008E-2</v>
      </c>
      <c r="N94" s="303">
        <f t="shared" si="14"/>
        <v>3.2576321325254808E-2</v>
      </c>
      <c r="O94" s="303">
        <f t="shared" si="14"/>
        <v>3.2536153263706652E-2</v>
      </c>
      <c r="P94" s="303">
        <f t="shared" si="14"/>
        <v>3.2352313957893786E-2</v>
      </c>
      <c r="Q94" s="303">
        <f t="shared" si="14"/>
        <v>3.2152751445658101E-2</v>
      </c>
      <c r="R94" s="303">
        <f t="shared" si="14"/>
        <v>3.2039223966782895E-2</v>
      </c>
      <c r="S94" s="303">
        <f t="shared" si="14"/>
        <v>3.1963815264060565E-2</v>
      </c>
      <c r="T94" s="303">
        <f t="shared" si="14"/>
        <v>3.2470162988508328E-2</v>
      </c>
      <c r="U94" s="303">
        <f t="shared" si="14"/>
        <v>3.2506804959720484E-2</v>
      </c>
      <c r="V94" s="303">
        <f t="shared" si="14"/>
        <v>3.2589941561790917E-2</v>
      </c>
      <c r="W94" s="303">
        <f t="shared" si="14"/>
        <v>3.232861553964593E-2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2.2405464819768989E-2</v>
      </c>
      <c r="C95" s="304">
        <f t="shared" si="15"/>
        <v>2.0138000002700118E-2</v>
      </c>
      <c r="D95" s="304">
        <f t="shared" si="15"/>
        <v>1.772330223854569E-2</v>
      </c>
      <c r="E95" s="304">
        <f t="shared" si="15"/>
        <v>1.8143125089229606E-2</v>
      </c>
      <c r="F95" s="304">
        <f t="shared" si="15"/>
        <v>1.8465541832557782E-2</v>
      </c>
      <c r="G95" s="304">
        <f t="shared" si="15"/>
        <v>2.2528290787753088E-2</v>
      </c>
      <c r="H95" s="304">
        <f t="shared" si="15"/>
        <v>1.9526202252430541E-2</v>
      </c>
      <c r="I95" s="304">
        <f t="shared" si="15"/>
        <v>1.9634666300195915E-2</v>
      </c>
      <c r="J95" s="304">
        <f t="shared" si="15"/>
        <v>1.967142939821347E-2</v>
      </c>
      <c r="K95" s="304">
        <f t="shared" si="15"/>
        <v>2.0100747805952553E-2</v>
      </c>
      <c r="L95" s="304">
        <f t="shared" si="15"/>
        <v>1.9339731376149707E-2</v>
      </c>
      <c r="M95" s="304">
        <f t="shared" si="15"/>
        <v>1.792777670618281E-2</v>
      </c>
      <c r="N95" s="304">
        <f t="shared" si="15"/>
        <v>1.8812340359053038E-2</v>
      </c>
      <c r="O95" s="304">
        <f t="shared" si="15"/>
        <v>1.8896397399046132E-2</v>
      </c>
      <c r="P95" s="304">
        <f t="shared" si="15"/>
        <v>1.9759473207668316E-2</v>
      </c>
      <c r="Q95" s="304">
        <f t="shared" si="15"/>
        <v>2.0833399941296373E-2</v>
      </c>
      <c r="R95" s="304">
        <f t="shared" si="15"/>
        <v>2.1698814152487495E-2</v>
      </c>
      <c r="S95" s="304">
        <f t="shared" si="15"/>
        <v>2.254814138493276E-2</v>
      </c>
      <c r="T95" s="304">
        <f t="shared" si="15"/>
        <v>2.8080629061695308E-2</v>
      </c>
      <c r="U95" s="304">
        <f t="shared" si="15"/>
        <v>2.8113924648455028E-2</v>
      </c>
      <c r="V95" s="304">
        <f t="shared" si="15"/>
        <v>2.8410125241307649E-2</v>
      </c>
      <c r="W95" s="304">
        <f t="shared" si="15"/>
        <v>2.7468545179425697E-2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8.7155349078619267E-3</v>
      </c>
      <c r="C96" s="304">
        <f t="shared" si="16"/>
        <v>1.1263509512267726E-2</v>
      </c>
      <c r="D96" s="304">
        <f t="shared" si="16"/>
        <v>1.4279086837571453E-2</v>
      </c>
      <c r="E96" s="304">
        <f t="shared" si="16"/>
        <v>1.3728394761269382E-2</v>
      </c>
      <c r="F96" s="304">
        <f t="shared" si="16"/>
        <v>1.3346205712288398E-2</v>
      </c>
      <c r="G96" s="304">
        <f t="shared" si="16"/>
        <v>8.5804637333690825E-3</v>
      </c>
      <c r="H96" s="304">
        <f t="shared" si="16"/>
        <v>1.1933899807424399E-2</v>
      </c>
      <c r="I96" s="304">
        <f t="shared" si="16"/>
        <v>1.1707097735010264E-2</v>
      </c>
      <c r="J96" s="304">
        <f t="shared" si="16"/>
        <v>1.1742415043029432E-2</v>
      </c>
      <c r="K96" s="304">
        <f t="shared" si="16"/>
        <v>1.1380236688527147E-2</v>
      </c>
      <c r="L96" s="304">
        <f t="shared" si="16"/>
        <v>1.2286406791590527E-2</v>
      </c>
      <c r="M96" s="304">
        <f t="shared" si="16"/>
        <v>1.4132187993146146E-2</v>
      </c>
      <c r="N96" s="304">
        <f t="shared" si="16"/>
        <v>1.2988236776156657E-2</v>
      </c>
      <c r="O96" s="304">
        <f t="shared" si="16"/>
        <v>1.2862523073758906E-2</v>
      </c>
      <c r="P96" s="304">
        <f t="shared" si="16"/>
        <v>1.1843943568890779E-2</v>
      </c>
      <c r="Q96" s="304">
        <f t="shared" si="16"/>
        <v>1.0591398331884798E-2</v>
      </c>
      <c r="R96" s="304">
        <f t="shared" si="16"/>
        <v>9.6292721531563586E-3</v>
      </c>
      <c r="S96" s="304">
        <f t="shared" si="16"/>
        <v>8.7239079094767625E-3</v>
      </c>
      <c r="T96" s="304">
        <f t="shared" si="16"/>
        <v>3.8431937134173811E-3</v>
      </c>
      <c r="U96" s="304">
        <f t="shared" si="16"/>
        <v>3.8491545740499816E-3</v>
      </c>
      <c r="V96" s="304">
        <f t="shared" si="16"/>
        <v>3.6472042799971702E-3</v>
      </c>
      <c r="W96" s="304">
        <f t="shared" si="16"/>
        <v>4.2927323099573797E-3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7.1304880452634104E-4</v>
      </c>
      <c r="C97" s="304">
        <f t="shared" si="17"/>
        <v>7.6254626170292085E-4</v>
      </c>
      <c r="D97" s="304">
        <f t="shared" si="17"/>
        <v>8.1370419103933003E-4</v>
      </c>
      <c r="E97" s="304">
        <f t="shared" si="17"/>
        <v>7.8430910739499347E-4</v>
      </c>
      <c r="F97" s="304">
        <f t="shared" si="17"/>
        <v>7.7572774091401887E-4</v>
      </c>
      <c r="G97" s="304">
        <f t="shared" si="17"/>
        <v>6.7977203624248442E-4</v>
      </c>
      <c r="H97" s="304">
        <f t="shared" si="17"/>
        <v>7.344318790750156E-4</v>
      </c>
      <c r="I97" s="304">
        <f t="shared" si="17"/>
        <v>7.3124793271109128E-4</v>
      </c>
      <c r="J97" s="304">
        <f t="shared" si="17"/>
        <v>7.4336892640942845E-4</v>
      </c>
      <c r="K97" s="304">
        <f t="shared" si="17"/>
        <v>7.4159488851941911E-4</v>
      </c>
      <c r="L97" s="304">
        <f t="shared" si="17"/>
        <v>7.5774653891947773E-4</v>
      </c>
      <c r="M97" s="304">
        <f t="shared" si="17"/>
        <v>7.8575452443704907E-4</v>
      </c>
      <c r="N97" s="304">
        <f t="shared" si="17"/>
        <v>7.7574419004511352E-4</v>
      </c>
      <c r="O97" s="304">
        <f t="shared" si="17"/>
        <v>7.7723279090161372E-4</v>
      </c>
      <c r="P97" s="304">
        <f t="shared" si="17"/>
        <v>7.4889718133469151E-4</v>
      </c>
      <c r="Q97" s="304">
        <f t="shared" si="17"/>
        <v>7.2795317247693317E-4</v>
      </c>
      <c r="R97" s="304">
        <f t="shared" si="17"/>
        <v>7.1113766113904491E-4</v>
      </c>
      <c r="S97" s="304">
        <f t="shared" si="17"/>
        <v>6.9176596965104164E-4</v>
      </c>
      <c r="T97" s="304">
        <f t="shared" si="17"/>
        <v>5.4634021339564076E-4</v>
      </c>
      <c r="U97" s="304">
        <f t="shared" si="17"/>
        <v>5.4372573721547476E-4</v>
      </c>
      <c r="V97" s="304">
        <f t="shared" si="17"/>
        <v>5.3261204048609464E-4</v>
      </c>
      <c r="W97" s="304">
        <f t="shared" si="17"/>
        <v>5.6733805026285401E-4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0.49083646947185694</v>
      </c>
      <c r="C98" s="303">
        <f t="shared" si="18"/>
        <v>0.47303308911891889</v>
      </c>
      <c r="D98" s="303">
        <f t="shared" si="18"/>
        <v>0.45365841415398678</v>
      </c>
      <c r="E98" s="303">
        <f t="shared" si="18"/>
        <v>0.46448977487204307</v>
      </c>
      <c r="F98" s="303">
        <f t="shared" si="18"/>
        <v>0.46778475559529492</v>
      </c>
      <c r="G98" s="303">
        <f t="shared" si="18"/>
        <v>0.50299893925589256</v>
      </c>
      <c r="H98" s="303">
        <f t="shared" si="18"/>
        <v>0.48336891765946621</v>
      </c>
      <c r="I98" s="303">
        <f t="shared" si="18"/>
        <v>0.48467887034758822</v>
      </c>
      <c r="J98" s="303">
        <f t="shared" si="18"/>
        <v>0.48030872375921158</v>
      </c>
      <c r="K98" s="303">
        <f t="shared" si="18"/>
        <v>0.48064104352631404</v>
      </c>
      <c r="L98" s="303">
        <f t="shared" si="18"/>
        <v>0.47461265556006293</v>
      </c>
      <c r="M98" s="303">
        <f t="shared" si="18"/>
        <v>0.464128679622834</v>
      </c>
      <c r="N98" s="303">
        <f t="shared" si="18"/>
        <v>0.46863249289844161</v>
      </c>
      <c r="O98" s="303">
        <f t="shared" si="18"/>
        <v>0.46789551657332984</v>
      </c>
      <c r="P98" s="303">
        <f t="shared" si="18"/>
        <v>0.47821638359679219</v>
      </c>
      <c r="Q98" s="303">
        <f t="shared" si="18"/>
        <v>0.48594894518201581</v>
      </c>
      <c r="R98" s="303">
        <f t="shared" si="18"/>
        <v>0.49210319507376832</v>
      </c>
      <c r="S98" s="303">
        <f t="shared" si="18"/>
        <v>0.49881520050163258</v>
      </c>
      <c r="T98" s="303">
        <f t="shared" si="18"/>
        <v>0.54589234101779627</v>
      </c>
      <c r="U98" s="303">
        <f t="shared" si="18"/>
        <v>0.54686959916064748</v>
      </c>
      <c r="V98" s="303">
        <f t="shared" si="18"/>
        <v>0.55028546419891367</v>
      </c>
      <c r="W98" s="303">
        <f t="shared" si="18"/>
        <v>0.53968000468738742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8.2476331947421197E-2</v>
      </c>
      <c r="C99" s="303">
        <f t="shared" si="19"/>
        <v>8.0791512031069032E-2</v>
      </c>
      <c r="D99" s="303">
        <f t="shared" si="19"/>
        <v>7.892052131318926E-2</v>
      </c>
      <c r="E99" s="303">
        <f t="shared" si="19"/>
        <v>7.9860002582417738E-2</v>
      </c>
      <c r="F99" s="303">
        <f t="shared" si="19"/>
        <v>8.0212991928890087E-2</v>
      </c>
      <c r="G99" s="303">
        <f t="shared" si="19"/>
        <v>8.340369116919745E-2</v>
      </c>
      <c r="H99" s="303">
        <f t="shared" si="19"/>
        <v>8.1500358741119591E-2</v>
      </c>
      <c r="I99" s="303">
        <f t="shared" si="19"/>
        <v>8.1487719293477479E-2</v>
      </c>
      <c r="J99" s="303">
        <f t="shared" si="19"/>
        <v>8.121761950069821E-2</v>
      </c>
      <c r="K99" s="303">
        <f t="shared" si="19"/>
        <v>8.1489117413472506E-2</v>
      </c>
      <c r="L99" s="303">
        <f t="shared" si="19"/>
        <v>8.0907673952635192E-2</v>
      </c>
      <c r="M99" s="303">
        <f t="shared" si="19"/>
        <v>7.9998697793327869E-2</v>
      </c>
      <c r="N99" s="303">
        <f t="shared" si="19"/>
        <v>8.04244796984947E-2</v>
      </c>
      <c r="O99" s="303">
        <f t="shared" si="19"/>
        <v>8.0343072819347536E-2</v>
      </c>
      <c r="P99" s="303">
        <f t="shared" si="19"/>
        <v>8.1329662982212989E-2</v>
      </c>
      <c r="Q99" s="303">
        <f t="shared" si="19"/>
        <v>8.2063398724833966E-2</v>
      </c>
      <c r="R99" s="303">
        <f t="shared" si="19"/>
        <v>8.2641660266391401E-2</v>
      </c>
      <c r="S99" s="303">
        <f t="shared" si="19"/>
        <v>8.3264398571541651E-2</v>
      </c>
      <c r="T99" s="303">
        <f t="shared" si="19"/>
        <v>8.7414935957570675E-2</v>
      </c>
      <c r="U99" s="303">
        <f t="shared" si="19"/>
        <v>8.7523022572578366E-2</v>
      </c>
      <c r="V99" s="303">
        <f t="shared" si="19"/>
        <v>8.7819680241139161E-2</v>
      </c>
      <c r="W99" s="303">
        <f t="shared" si="19"/>
        <v>8.6861408772948581E-2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3.627201614686449E-2</v>
      </c>
      <c r="C100" s="304">
        <f t="shared" si="20"/>
        <v>3.4944893782581414E-2</v>
      </c>
      <c r="D100" s="304">
        <f t="shared" si="20"/>
        <v>3.3510539882629801E-2</v>
      </c>
      <c r="E100" s="304">
        <f t="shared" si="20"/>
        <v>3.4219833170123885E-2</v>
      </c>
      <c r="F100" s="304">
        <f t="shared" si="20"/>
        <v>3.4496485891856311E-2</v>
      </c>
      <c r="G100" s="304">
        <f t="shared" si="20"/>
        <v>3.6945607584562286E-2</v>
      </c>
      <c r="H100" s="304">
        <f t="shared" si="20"/>
        <v>3.5435205084840542E-2</v>
      </c>
      <c r="I100" s="304">
        <f t="shared" si="20"/>
        <v>3.5388235005793335E-2</v>
      </c>
      <c r="J100" s="304">
        <f t="shared" si="20"/>
        <v>3.5206445688867057E-2</v>
      </c>
      <c r="K100" s="304">
        <f t="shared" si="20"/>
        <v>3.5486136864151113E-2</v>
      </c>
      <c r="L100" s="304">
        <f t="shared" si="20"/>
        <v>3.5036459388082551E-2</v>
      </c>
      <c r="M100" s="304">
        <f t="shared" si="20"/>
        <v>3.4358060854013474E-2</v>
      </c>
      <c r="N100" s="304">
        <f t="shared" si="20"/>
        <v>3.464942689725832E-2</v>
      </c>
      <c r="O100" s="304">
        <f t="shared" si="20"/>
        <v>3.4592628794222979E-2</v>
      </c>
      <c r="P100" s="304">
        <f t="shared" si="20"/>
        <v>3.5365581425845741E-2</v>
      </c>
      <c r="Q100" s="304">
        <f t="shared" si="20"/>
        <v>3.5934262674486336E-2</v>
      </c>
      <c r="R100" s="304">
        <f t="shared" si="20"/>
        <v>3.638372080403135E-2</v>
      </c>
      <c r="S100" s="304">
        <f t="shared" si="20"/>
        <v>3.6884037484118531E-2</v>
      </c>
      <c r="T100" s="304">
        <f t="shared" si="20"/>
        <v>4.0343064029211936E-2</v>
      </c>
      <c r="U100" s="304">
        <f t="shared" si="20"/>
        <v>4.0429722667387265E-2</v>
      </c>
      <c r="V100" s="304">
        <f t="shared" si="20"/>
        <v>4.0686031412717337E-2</v>
      </c>
      <c r="W100" s="304">
        <f t="shared" si="20"/>
        <v>3.984917536794156E-2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3.3731747274399822E-2</v>
      </c>
      <c r="C101" s="304">
        <f t="shared" si="21"/>
        <v>3.2508245835434803E-2</v>
      </c>
      <c r="D101" s="304">
        <f t="shared" si="21"/>
        <v>3.1176760340593836E-2</v>
      </c>
      <c r="E101" s="304">
        <f t="shared" si="21"/>
        <v>3.1921123779546243E-2</v>
      </c>
      <c r="F101" s="304">
        <f t="shared" si="21"/>
        <v>3.2147564689999297E-2</v>
      </c>
      <c r="G101" s="304">
        <f t="shared" si="21"/>
        <v>3.4567588501578941E-2</v>
      </c>
      <c r="H101" s="304">
        <f t="shared" si="21"/>
        <v>3.3218554824040333E-2</v>
      </c>
      <c r="I101" s="304">
        <f t="shared" si="21"/>
        <v>3.3308578682831241E-2</v>
      </c>
      <c r="J101" s="304">
        <f t="shared" si="21"/>
        <v>3.3008249164876283E-2</v>
      </c>
      <c r="K101" s="304">
        <f t="shared" si="21"/>
        <v>3.3031087171209117E-2</v>
      </c>
      <c r="L101" s="304">
        <f t="shared" si="21"/>
        <v>3.261679835610045E-2</v>
      </c>
      <c r="M101" s="304">
        <f t="shared" si="21"/>
        <v>3.189630823619144E-2</v>
      </c>
      <c r="N101" s="304">
        <f t="shared" si="21"/>
        <v>3.2205823727873124E-2</v>
      </c>
      <c r="O101" s="304">
        <f t="shared" si="21"/>
        <v>3.2155176515019035E-2</v>
      </c>
      <c r="P101" s="304">
        <f t="shared" si="21"/>
        <v>3.2864457303512028E-2</v>
      </c>
      <c r="Q101" s="304">
        <f t="shared" si="21"/>
        <v>3.3395862016485284E-2</v>
      </c>
      <c r="R101" s="304">
        <f t="shared" si="21"/>
        <v>3.3818800438798285E-2</v>
      </c>
      <c r="S101" s="304">
        <f t="shared" si="21"/>
        <v>3.4280069486391125E-2</v>
      </c>
      <c r="T101" s="304">
        <f t="shared" si="21"/>
        <v>3.7515351102692641E-2</v>
      </c>
      <c r="U101" s="304">
        <f t="shared" si="21"/>
        <v>3.7582511199276282E-2</v>
      </c>
      <c r="V101" s="304">
        <f t="shared" si="21"/>
        <v>3.7817259640683325E-2</v>
      </c>
      <c r="W101" s="304">
        <f t="shared" si="21"/>
        <v>3.7088420806933614E-2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4.8817087219226226E-3</v>
      </c>
      <c r="C102" s="304">
        <f t="shared" si="22"/>
        <v>5.220580573159243E-3</v>
      </c>
      <c r="D102" s="304">
        <f t="shared" si="22"/>
        <v>5.5708204280636294E-3</v>
      </c>
      <c r="E102" s="304">
        <f t="shared" si="22"/>
        <v>5.3695744049340821E-3</v>
      </c>
      <c r="F102" s="304">
        <f t="shared" si="22"/>
        <v>5.3108242445940529E-3</v>
      </c>
      <c r="G102" s="304">
        <f t="shared" si="22"/>
        <v>4.6538877243450299E-3</v>
      </c>
      <c r="H102" s="304">
        <f t="shared" si="22"/>
        <v>5.0281025463889953E-3</v>
      </c>
      <c r="I102" s="304">
        <f t="shared" si="22"/>
        <v>5.0063044609897399E-3</v>
      </c>
      <c r="J102" s="304">
        <f t="shared" si="22"/>
        <v>5.089287785945802E-3</v>
      </c>
      <c r="K102" s="304">
        <f t="shared" si="22"/>
        <v>5.077142283161553E-3</v>
      </c>
      <c r="L102" s="304">
        <f t="shared" si="22"/>
        <v>5.1877204822005189E-3</v>
      </c>
      <c r="M102" s="304">
        <f t="shared" si="22"/>
        <v>5.3794700880012503E-3</v>
      </c>
      <c r="N102" s="304">
        <f t="shared" si="22"/>
        <v>5.3109368594196097E-3</v>
      </c>
      <c r="O102" s="304">
        <f t="shared" si="22"/>
        <v>5.321128189576127E-3</v>
      </c>
      <c r="P102" s="304">
        <f t="shared" si="22"/>
        <v>5.1271355883884357E-3</v>
      </c>
      <c r="Q102" s="304">
        <f t="shared" si="22"/>
        <v>4.9837477163887601E-3</v>
      </c>
      <c r="R102" s="304">
        <f t="shared" si="22"/>
        <v>4.8686245609460051E-3</v>
      </c>
      <c r="S102" s="304">
        <f t="shared" si="22"/>
        <v>4.7360011630872868E-3</v>
      </c>
      <c r="T102" s="304">
        <f t="shared" si="22"/>
        <v>3.7403804170771044E-3</v>
      </c>
      <c r="U102" s="304">
        <f t="shared" si="22"/>
        <v>3.7224810656008014E-3</v>
      </c>
      <c r="V102" s="304">
        <f t="shared" si="22"/>
        <v>3.6463939451789997E-3</v>
      </c>
      <c r="W102" s="304">
        <f t="shared" si="22"/>
        <v>3.8841368089614953E-3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5.6715701053841926E-3</v>
      </c>
      <c r="C103" s="304">
        <f t="shared" si="23"/>
        <v>6.0652714854765458E-3</v>
      </c>
      <c r="D103" s="304">
        <f t="shared" si="23"/>
        <v>6.4721802143544666E-3</v>
      </c>
      <c r="E103" s="304">
        <f t="shared" si="23"/>
        <v>6.2383725470753215E-3</v>
      </c>
      <c r="F103" s="304">
        <f t="shared" si="23"/>
        <v>6.1701165998135172E-3</v>
      </c>
      <c r="G103" s="304">
        <f t="shared" si="23"/>
        <v>5.4068876278251868E-3</v>
      </c>
      <c r="H103" s="304">
        <f t="shared" si="23"/>
        <v>5.8416504780061246E-3</v>
      </c>
      <c r="I103" s="304">
        <f t="shared" si="23"/>
        <v>5.8163254583158174E-3</v>
      </c>
      <c r="J103" s="304">
        <f t="shared" si="23"/>
        <v>5.9127355007570275E-3</v>
      </c>
      <c r="K103" s="304">
        <f t="shared" si="23"/>
        <v>5.8986248533526324E-3</v>
      </c>
      <c r="L103" s="304">
        <f t="shared" si="23"/>
        <v>6.0270946256600708E-3</v>
      </c>
      <c r="M103" s="304">
        <f t="shared" si="23"/>
        <v>6.2498693535119818E-3</v>
      </c>
      <c r="N103" s="304">
        <f t="shared" si="23"/>
        <v>6.1702474357388975E-3</v>
      </c>
      <c r="O103" s="304">
        <f t="shared" si="23"/>
        <v>6.1820877250192046E-3</v>
      </c>
      <c r="P103" s="304">
        <f t="shared" si="23"/>
        <v>5.9567070847075711E-3</v>
      </c>
      <c r="Q103" s="304">
        <f t="shared" si="23"/>
        <v>5.7901190282231771E-3</v>
      </c>
      <c r="R103" s="304">
        <f t="shared" si="23"/>
        <v>5.6563689247164936E-3</v>
      </c>
      <c r="S103" s="304">
        <f t="shared" si="23"/>
        <v>5.5022870363006385E-3</v>
      </c>
      <c r="T103" s="304">
        <f t="shared" si="23"/>
        <v>4.3455746675324083E-3</v>
      </c>
      <c r="U103" s="304">
        <f t="shared" si="23"/>
        <v>4.3247791976423512E-3</v>
      </c>
      <c r="V103" s="304">
        <f t="shared" si="23"/>
        <v>4.2363811669177522E-3</v>
      </c>
      <c r="W103" s="304">
        <f t="shared" si="23"/>
        <v>4.5125908704877317E-3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1.9192896988500683E-3</v>
      </c>
      <c r="C104" s="304">
        <f t="shared" si="24"/>
        <v>2.0525203544170291E-3</v>
      </c>
      <c r="D104" s="304">
        <f t="shared" si="24"/>
        <v>2.1902204475475304E-3</v>
      </c>
      <c r="E104" s="304">
        <f t="shared" si="24"/>
        <v>2.1110986807381911E-3</v>
      </c>
      <c r="F104" s="304">
        <f t="shared" si="24"/>
        <v>2.0880005026268997E-3</v>
      </c>
      <c r="G104" s="304">
        <f t="shared" si="24"/>
        <v>1.829719730886021E-3</v>
      </c>
      <c r="H104" s="304">
        <f t="shared" si="24"/>
        <v>1.9768458078435842E-3</v>
      </c>
      <c r="I104" s="304">
        <f t="shared" si="24"/>
        <v>1.9682756855473544E-3</v>
      </c>
      <c r="J104" s="304">
        <f t="shared" si="24"/>
        <v>2.0009013602520455E-3</v>
      </c>
      <c r="K104" s="304">
        <f t="shared" si="24"/>
        <v>1.9961262415981022E-3</v>
      </c>
      <c r="L104" s="304">
        <f t="shared" si="24"/>
        <v>2.0396011005915948E-3</v>
      </c>
      <c r="M104" s="304">
        <f t="shared" si="24"/>
        <v>2.1149892616097233E-3</v>
      </c>
      <c r="N104" s="304">
        <f t="shared" si="24"/>
        <v>2.0880447782047639E-3</v>
      </c>
      <c r="O104" s="304">
        <f t="shared" si="24"/>
        <v>2.0920515955101765E-3</v>
      </c>
      <c r="P104" s="304">
        <f t="shared" si="24"/>
        <v>2.0157815797592115E-3</v>
      </c>
      <c r="Q104" s="304">
        <f t="shared" si="24"/>
        <v>1.9594072892504129E-3</v>
      </c>
      <c r="R104" s="304">
        <f t="shared" si="24"/>
        <v>1.9141455378992639E-3</v>
      </c>
      <c r="S104" s="304">
        <f t="shared" si="24"/>
        <v>1.862003401644053E-3</v>
      </c>
      <c r="T104" s="304">
        <f t="shared" si="24"/>
        <v>1.4705657410565996E-3</v>
      </c>
      <c r="U104" s="304">
        <f t="shared" si="24"/>
        <v>1.4635284426716536E-3</v>
      </c>
      <c r="V104" s="304">
        <f t="shared" si="24"/>
        <v>1.4336140756417383E-3</v>
      </c>
      <c r="W104" s="304">
        <f t="shared" si="24"/>
        <v>1.5270849186241825E-3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0.11135352401025514</v>
      </c>
      <c r="C105" s="303">
        <f t="shared" si="25"/>
        <v>0.11650682804244103</v>
      </c>
      <c r="D105" s="303">
        <f t="shared" si="25"/>
        <v>0.12180703704346178</v>
      </c>
      <c r="E105" s="303">
        <f t="shared" si="25"/>
        <v>0.11862324710095154</v>
      </c>
      <c r="F105" s="303">
        <f t="shared" si="25"/>
        <v>0.11768119121378511</v>
      </c>
      <c r="G105" s="303">
        <f t="shared" si="25"/>
        <v>0.10753250387293049</v>
      </c>
      <c r="H105" s="303">
        <f t="shared" si="25"/>
        <v>0.11322212068176889</v>
      </c>
      <c r="I105" s="303">
        <f t="shared" si="25"/>
        <v>0.11294038222877835</v>
      </c>
      <c r="J105" s="303">
        <f t="shared" si="25"/>
        <v>0.11427690725456843</v>
      </c>
      <c r="K105" s="303">
        <f t="shared" si="25"/>
        <v>0.11404201852882434</v>
      </c>
      <c r="L105" s="303">
        <f t="shared" si="25"/>
        <v>0.11573614592853382</v>
      </c>
      <c r="M105" s="303">
        <f t="shared" si="25"/>
        <v>0.11847106803876939</v>
      </c>
      <c r="N105" s="303">
        <f t="shared" si="25"/>
        <v>0.11739774281817737</v>
      </c>
      <c r="O105" s="303">
        <f t="shared" si="25"/>
        <v>0.11766100028363168</v>
      </c>
      <c r="P105" s="303">
        <f t="shared" si="25"/>
        <v>0.11462446849694737</v>
      </c>
      <c r="Q105" s="303">
        <f t="shared" si="25"/>
        <v>0.11240129358112201</v>
      </c>
      <c r="R105" s="303">
        <f t="shared" si="25"/>
        <v>0.11056446647216699</v>
      </c>
      <c r="S105" s="303">
        <f t="shared" si="25"/>
        <v>0.10851795084081864</v>
      </c>
      <c r="T105" s="303">
        <f t="shared" si="25"/>
        <v>9.2817424961371534E-2</v>
      </c>
      <c r="U105" s="303">
        <f t="shared" si="25"/>
        <v>9.2395986908505298E-2</v>
      </c>
      <c r="V105" s="303">
        <f t="shared" si="25"/>
        <v>9.1197604652045933E-2</v>
      </c>
      <c r="W105" s="303">
        <f t="shared" si="25"/>
        <v>9.491583205944816E-2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1.739356899017408E-2</v>
      </c>
      <c r="C106" s="304">
        <f t="shared" si="26"/>
        <v>1.6696020244526176E-2</v>
      </c>
      <c r="D106" s="304">
        <f t="shared" si="26"/>
        <v>1.5961709304356725E-2</v>
      </c>
      <c r="E106" s="304">
        <f t="shared" si="26"/>
        <v>1.6249222962254797E-2</v>
      </c>
      <c r="F106" s="304">
        <f t="shared" si="26"/>
        <v>1.6318830618241305E-2</v>
      </c>
      <c r="G106" s="304">
        <f t="shared" si="26"/>
        <v>1.7503529725668779E-2</v>
      </c>
      <c r="H106" s="304">
        <f t="shared" si="26"/>
        <v>1.6731682672064509E-2</v>
      </c>
      <c r="I106" s="304">
        <f t="shared" si="26"/>
        <v>1.6824170379764938E-2</v>
      </c>
      <c r="J106" s="304">
        <f t="shared" si="26"/>
        <v>1.6728066987800723E-2</v>
      </c>
      <c r="K106" s="304">
        <f t="shared" si="26"/>
        <v>1.6706836841649E-2</v>
      </c>
      <c r="L106" s="304">
        <f t="shared" si="26"/>
        <v>1.6494590404602862E-2</v>
      </c>
      <c r="M106" s="304">
        <f t="shared" si="26"/>
        <v>1.5924132581795036E-2</v>
      </c>
      <c r="N106" s="304">
        <f t="shared" si="26"/>
        <v>1.6022387260576702E-2</v>
      </c>
      <c r="O106" s="304">
        <f t="shared" si="26"/>
        <v>1.6112293590477195E-2</v>
      </c>
      <c r="P106" s="304">
        <f t="shared" si="26"/>
        <v>1.6423505483210303E-2</v>
      </c>
      <c r="Q106" s="304">
        <f t="shared" si="26"/>
        <v>1.6673438841891982E-2</v>
      </c>
      <c r="R106" s="304">
        <f t="shared" si="26"/>
        <v>1.6822919051531229E-2</v>
      </c>
      <c r="S106" s="304">
        <f t="shared" si="26"/>
        <v>1.7069546000473591E-2</v>
      </c>
      <c r="T106" s="304">
        <f t="shared" si="26"/>
        <v>1.8626791340257493E-2</v>
      </c>
      <c r="U106" s="304">
        <f t="shared" si="26"/>
        <v>1.8513920388858324E-2</v>
      </c>
      <c r="V106" s="304">
        <f t="shared" si="26"/>
        <v>1.8636762028718664E-2</v>
      </c>
      <c r="W106" s="304">
        <f t="shared" si="26"/>
        <v>1.8225797396820634E-2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6.3539025336819604E-3</v>
      </c>
      <c r="C107" s="304">
        <f t="shared" si="27"/>
        <v>6.1234368886691603E-3</v>
      </c>
      <c r="D107" s="304">
        <f t="shared" si="27"/>
        <v>5.8726307566769522E-3</v>
      </c>
      <c r="E107" s="304">
        <f t="shared" si="27"/>
        <v>6.0128432604131428E-3</v>
      </c>
      <c r="F107" s="304">
        <f t="shared" si="27"/>
        <v>6.0554969499167629E-3</v>
      </c>
      <c r="G107" s="304">
        <f t="shared" si="27"/>
        <v>6.5113463105467232E-3</v>
      </c>
      <c r="H107" s="304">
        <f t="shared" si="27"/>
        <v>6.2572347036973473E-3</v>
      </c>
      <c r="I107" s="304">
        <f t="shared" si="27"/>
        <v>6.2741921064612882E-3</v>
      </c>
      <c r="J107" s="304">
        <f t="shared" si="27"/>
        <v>6.2176203413063357E-3</v>
      </c>
      <c r="K107" s="304">
        <f t="shared" si="27"/>
        <v>6.2219222372360689E-3</v>
      </c>
      <c r="L107" s="304">
        <f t="shared" si="27"/>
        <v>6.1438844548887305E-3</v>
      </c>
      <c r="M107" s="304">
        <f t="shared" si="27"/>
        <v>6.0081688644349537E-3</v>
      </c>
      <c r="N107" s="304">
        <f t="shared" si="27"/>
        <v>6.0664709515107253E-3</v>
      </c>
      <c r="O107" s="304">
        <f t="shared" si="27"/>
        <v>6.0569307562916763E-3</v>
      </c>
      <c r="P107" s="304">
        <f t="shared" si="27"/>
        <v>6.1905348937363385E-3</v>
      </c>
      <c r="Q107" s="304">
        <f t="shared" si="27"/>
        <v>6.2906332884238208E-3</v>
      </c>
      <c r="R107" s="304">
        <f t="shared" si="27"/>
        <v>6.3703003596628375E-3</v>
      </c>
      <c r="S107" s="304">
        <f t="shared" si="27"/>
        <v>6.4571876040847541E-3</v>
      </c>
      <c r="T107" s="304">
        <f t="shared" si="27"/>
        <v>7.0666035318091413E-3</v>
      </c>
      <c r="U107" s="304">
        <f t="shared" si="27"/>
        <v>7.0792541871212917E-3</v>
      </c>
      <c r="V107" s="304">
        <f t="shared" si="27"/>
        <v>7.1234727301010183E-3</v>
      </c>
      <c r="W107" s="304">
        <f t="shared" si="27"/>
        <v>6.986184528729877E-3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8.7606052486399105E-2</v>
      </c>
      <c r="C108" s="304">
        <f t="shared" si="28"/>
        <v>9.3687370909245699E-2</v>
      </c>
      <c r="D108" s="304">
        <f t="shared" si="28"/>
        <v>9.9972696982428111E-2</v>
      </c>
      <c r="E108" s="304">
        <f t="shared" si="28"/>
        <v>9.6361180878283603E-2</v>
      </c>
      <c r="F108" s="304">
        <f t="shared" si="28"/>
        <v>9.530686364562703E-2</v>
      </c>
      <c r="G108" s="304">
        <f t="shared" si="28"/>
        <v>8.3517627836715E-2</v>
      </c>
      <c r="H108" s="304">
        <f t="shared" si="28"/>
        <v>9.0233203306007037E-2</v>
      </c>
      <c r="I108" s="304">
        <f t="shared" si="28"/>
        <v>8.984201974255214E-2</v>
      </c>
      <c r="J108" s="304">
        <f t="shared" si="28"/>
        <v>9.1331219925461379E-2</v>
      </c>
      <c r="K108" s="304">
        <f t="shared" si="28"/>
        <v>9.1113259449939268E-2</v>
      </c>
      <c r="L108" s="304">
        <f t="shared" si="28"/>
        <v>9.3097671069042223E-2</v>
      </c>
      <c r="M108" s="304">
        <f t="shared" si="28"/>
        <v>9.6538766592539391E-2</v>
      </c>
      <c r="N108" s="304">
        <f t="shared" si="28"/>
        <v>9.5308884606089952E-2</v>
      </c>
      <c r="O108" s="304">
        <f t="shared" si="28"/>
        <v>9.5491775936862797E-2</v>
      </c>
      <c r="P108" s="304">
        <f t="shared" si="28"/>
        <v>9.2010428120000737E-2</v>
      </c>
      <c r="Q108" s="304">
        <f t="shared" si="28"/>
        <v>8.9437221450806209E-2</v>
      </c>
      <c r="R108" s="304">
        <f t="shared" si="28"/>
        <v>8.7371247060972934E-2</v>
      </c>
      <c r="S108" s="304">
        <f t="shared" si="28"/>
        <v>8.4991217236260297E-2</v>
      </c>
      <c r="T108" s="304">
        <f t="shared" si="28"/>
        <v>6.7124030089304898E-2</v>
      </c>
      <c r="U108" s="304">
        <f t="shared" si="28"/>
        <v>6.6802812332525691E-2</v>
      </c>
      <c r="V108" s="304">
        <f t="shared" si="28"/>
        <v>6.5437369893226252E-2</v>
      </c>
      <c r="W108" s="304">
        <f t="shared" si="28"/>
        <v>6.9703850133897655E-2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8.5105493362403167E-2</v>
      </c>
      <c r="C109" s="237">
        <f t="shared" si="29"/>
        <v>9.1013231355170046E-2</v>
      </c>
      <c r="D109" s="237">
        <f t="shared" si="29"/>
        <v>9.7119153962341623E-2</v>
      </c>
      <c r="E109" s="237">
        <f t="shared" si="29"/>
        <v>9.361072216903378E-2</v>
      </c>
      <c r="F109" s="237">
        <f t="shared" si="29"/>
        <v>9.2586498548643453E-2</v>
      </c>
      <c r="G109" s="237">
        <f t="shared" si="29"/>
        <v>8.1133765530694291E-2</v>
      </c>
      <c r="H109" s="237">
        <f t="shared" si="29"/>
        <v>8.7657656829360886E-2</v>
      </c>
      <c r="I109" s="237">
        <f t="shared" si="29"/>
        <v>8.7277638905733312E-2</v>
      </c>
      <c r="J109" s="237">
        <f t="shared" si="29"/>
        <v>8.8724332515190865E-2</v>
      </c>
      <c r="K109" s="237">
        <f t="shared" si="29"/>
        <v>8.8512593334205691E-2</v>
      </c>
      <c r="L109" s="237">
        <f t="shared" si="29"/>
        <v>9.04403634492221E-2</v>
      </c>
      <c r="M109" s="237">
        <f t="shared" si="29"/>
        <v>9.378323901458166E-2</v>
      </c>
      <c r="N109" s="237">
        <f t="shared" si="29"/>
        <v>9.2588461824380464E-2</v>
      </c>
      <c r="O109" s="237">
        <f t="shared" si="29"/>
        <v>9.2766132847048113E-2</v>
      </c>
      <c r="P109" s="237">
        <f t="shared" si="29"/>
        <v>8.9384153918524098E-2</v>
      </c>
      <c r="Q109" s="237">
        <f t="shared" si="29"/>
        <v>8.6884394862045342E-2</v>
      </c>
      <c r="R109" s="237">
        <f t="shared" si="29"/>
        <v>8.4877390040681525E-2</v>
      </c>
      <c r="S109" s="237">
        <f t="shared" si="29"/>
        <v>8.2565293938864262E-2</v>
      </c>
      <c r="T109" s="237">
        <f t="shared" si="29"/>
        <v>6.520809390549788E-2</v>
      </c>
      <c r="U109" s="237">
        <f t="shared" si="29"/>
        <v>6.4896044738898262E-2</v>
      </c>
      <c r="V109" s="237">
        <f t="shared" si="29"/>
        <v>6.3569576428131963E-2</v>
      </c>
      <c r="W109" s="237">
        <f t="shared" si="29"/>
        <v>6.7714277570323625E-2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0.47733907945448528</v>
      </c>
      <c r="C113" s="324">
        <f>IF(C$5=0,0,C$5/FBT_fec!C$5)</f>
        <v>0.48387862211997162</v>
      </c>
      <c r="D113" s="324">
        <f>IF(D$5=0,0,D$5/FBT_fec!D$5)</f>
        <v>0.49036521332337746</v>
      </c>
      <c r="E113" s="324">
        <f>IF(E$5=0,0,E$5/FBT_fec!E$5)</f>
        <v>0.48619947616068826</v>
      </c>
      <c r="F113" s="324">
        <f>IF(F$5=0,0,F$5/FBT_fec!F$5)</f>
        <v>0.48740933821070115</v>
      </c>
      <c r="G113" s="324">
        <f>IF(G$5=0,0,G$5/FBT_fec!G$5)</f>
        <v>0.47831507465870937</v>
      </c>
      <c r="H113" s="324">
        <f>IF(H$5=0,0,H$5/FBT_fec!H$5)</f>
        <v>0.48205582252982576</v>
      </c>
      <c r="I113" s="324">
        <f>IF(I$5=0,0,I$5/FBT_fec!I$5)</f>
        <v>0.47741156604652246</v>
      </c>
      <c r="J113" s="324">
        <f>IF(J$5=0,0,J$5/FBT_fec!J$5)</f>
        <v>0.48049235473696095</v>
      </c>
      <c r="K113" s="324">
        <f>IF(K$5=0,0,K$5/FBT_fec!K$5)</f>
        <v>0.48687454708248851</v>
      </c>
      <c r="L113" s="324">
        <f>IF(L$5=0,0,L$5/FBT_fec!L$5)</f>
        <v>0.48775047527220733</v>
      </c>
      <c r="M113" s="324">
        <f>IF(M$5=0,0,M$5/FBT_fec!M$5)</f>
        <v>0.49700003479071608</v>
      </c>
      <c r="N113" s="324">
        <f>IF(N$5=0,0,N$5/FBT_fec!N$5)</f>
        <v>0.50010194147466502</v>
      </c>
      <c r="O113" s="324">
        <f>IF(O$5=0,0,O$5/FBT_fec!O$5)</f>
        <v>0.49699542092884363</v>
      </c>
      <c r="P113" s="324">
        <f>IF(P$5=0,0,P$5/FBT_fec!P$5)</f>
        <v>0.49409476540359454</v>
      </c>
      <c r="Q113" s="324">
        <f>IF(Q$5=0,0,Q$5/FBT_fec!Q$5)</f>
        <v>0.49370845696650401</v>
      </c>
      <c r="R113" s="324">
        <f>IF(R$5=0,0,R$5/FBT_fec!R$5)</f>
        <v>0.4951121390846237</v>
      </c>
      <c r="S113" s="324">
        <f>IF(S$5=0,0,S$5/FBT_fec!S$5)</f>
        <v>0.49345912310148438</v>
      </c>
      <c r="T113" s="324">
        <f>IF(T$5=0,0,T$5/FBT_fec!T$5)</f>
        <v>0.48649435459717555</v>
      </c>
      <c r="U113" s="324">
        <f>IF(U$5=0,0,U$5/FBT_fec!U$5)</f>
        <v>0.48987647985697014</v>
      </c>
      <c r="V113" s="324">
        <f>IF(V$5=0,0,V$5/FBT_fec!V$5)</f>
        <v>0.48810194540584062</v>
      </c>
      <c r="W113" s="324">
        <f>IF(W$5=0,0,W$5/FBT_fec!W$5)</f>
        <v>0.49460635414996557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0.48963769164261201</v>
      </c>
      <c r="C114" s="336">
        <f>IF(C$6=0,0,C$6/FBT_fec!C$6)</f>
        <v>0.48963769164261201</v>
      </c>
      <c r="D114" s="336">
        <f>IF(D$6=0,0,D$6/FBT_fec!D$6)</f>
        <v>0.48963769164261195</v>
      </c>
      <c r="E114" s="336">
        <f>IF(E$6=0,0,E$6/FBT_fec!E$6)</f>
        <v>0.48963769164261201</v>
      </c>
      <c r="F114" s="336">
        <f>IF(F$6=0,0,F$6/FBT_fec!F$6)</f>
        <v>0.48963769164261201</v>
      </c>
      <c r="G114" s="336">
        <f>IF(G$6=0,0,G$6/FBT_fec!G$6)</f>
        <v>0.48963769164261201</v>
      </c>
      <c r="H114" s="336">
        <f>IF(H$6=0,0,H$6/FBT_fec!H$6)</f>
        <v>0.48963769164261212</v>
      </c>
      <c r="I114" s="336">
        <f>IF(I$6=0,0,I$6/FBT_fec!I$6)</f>
        <v>0.48963769164261201</v>
      </c>
      <c r="J114" s="336">
        <f>IF(J$6=0,0,J$6/FBT_fec!J$6)</f>
        <v>0.48963769164261201</v>
      </c>
      <c r="K114" s="336">
        <f>IF(K$6=0,0,K$6/FBT_fec!K$6)</f>
        <v>0.48963769164261212</v>
      </c>
      <c r="L114" s="336">
        <f>IF(L$6=0,0,L$6/FBT_fec!L$6)</f>
        <v>0.48963769164261212</v>
      </c>
      <c r="M114" s="336">
        <f>IF(M$6=0,0,M$6/FBT_fec!M$6)</f>
        <v>0.48963769164261212</v>
      </c>
      <c r="N114" s="336">
        <f>IF(N$6=0,0,N$6/FBT_fec!N$6)</f>
        <v>0.48963769164261195</v>
      </c>
      <c r="O114" s="336">
        <f>IF(O$6=0,0,O$6/FBT_fec!O$6)</f>
        <v>0.48963769164261201</v>
      </c>
      <c r="P114" s="336">
        <f>IF(P$6=0,0,P$6/FBT_fec!P$6)</f>
        <v>0.48963769164261206</v>
      </c>
      <c r="Q114" s="336">
        <f>IF(Q$6=0,0,Q$6/FBT_fec!Q$6)</f>
        <v>0.48963769164261195</v>
      </c>
      <c r="R114" s="336">
        <f>IF(R$6=0,0,R$6/FBT_fec!R$6)</f>
        <v>0.48963769164261206</v>
      </c>
      <c r="S114" s="336">
        <f>IF(S$6=0,0,S$6/FBT_fec!S$6)</f>
        <v>0.48963769164261201</v>
      </c>
      <c r="T114" s="336">
        <f>IF(T$6=0,0,T$6/FBT_fec!T$6)</f>
        <v>0.48963769164261178</v>
      </c>
      <c r="U114" s="336">
        <f>IF(U$6=0,0,U$6/FBT_fec!U$6)</f>
        <v>0.48963769164261189</v>
      </c>
      <c r="V114" s="336">
        <f>IF(V$6=0,0,V$6/FBT_fec!V$6)</f>
        <v>0.48963769164261201</v>
      </c>
      <c r="W114" s="336">
        <f>IF(W$6=0,0,W$6/FBT_fec!W$6)</f>
        <v>0.48963769164261195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0.12689270647212825</v>
      </c>
      <c r="C115" s="337">
        <f>IF(C$7=0,0,C$7/FBT_fec!C$7)</f>
        <v>0.12689270647212825</v>
      </c>
      <c r="D115" s="337">
        <f>IF(D$7=0,0,D$7/FBT_fec!D$7)</f>
        <v>0.12689270647212825</v>
      </c>
      <c r="E115" s="337">
        <f>IF(E$7=0,0,E$7/FBT_fec!E$7)</f>
        <v>0.12689270647212825</v>
      </c>
      <c r="F115" s="337">
        <f>IF(F$7=0,0,F$7/FBT_fec!F$7)</f>
        <v>0.12689270647212825</v>
      </c>
      <c r="G115" s="337">
        <f>IF(G$7=0,0,G$7/FBT_fec!G$7)</f>
        <v>0.12689270647212827</v>
      </c>
      <c r="H115" s="337">
        <f>IF(H$7=0,0,H$7/FBT_fec!H$7)</f>
        <v>0.12689270647212825</v>
      </c>
      <c r="I115" s="337">
        <f>IF(I$7=0,0,I$7/FBT_fec!I$7)</f>
        <v>0.12689270647212827</v>
      </c>
      <c r="J115" s="337">
        <f>IF(J$7=0,0,J$7/FBT_fec!J$7)</f>
        <v>0.12689270647212825</v>
      </c>
      <c r="K115" s="337">
        <f>IF(K$7=0,0,K$7/FBT_fec!K$7)</f>
        <v>0.12689270647212827</v>
      </c>
      <c r="L115" s="337">
        <f>IF(L$7=0,0,L$7/FBT_fec!L$7)</f>
        <v>0.12689270647212827</v>
      </c>
      <c r="M115" s="337">
        <f>IF(M$7=0,0,M$7/FBT_fec!M$7)</f>
        <v>0.12689270647212827</v>
      </c>
      <c r="N115" s="337">
        <f>IF(N$7=0,0,N$7/FBT_fec!N$7)</f>
        <v>0.12689270647212827</v>
      </c>
      <c r="O115" s="337">
        <f>IF(O$7=0,0,O$7/FBT_fec!O$7)</f>
        <v>0.12689270647212827</v>
      </c>
      <c r="P115" s="337">
        <f>IF(P$7=0,0,P$7/FBT_fec!P$7)</f>
        <v>0.1268927064721283</v>
      </c>
      <c r="Q115" s="337">
        <f>IF(Q$7=0,0,Q$7/FBT_fec!Q$7)</f>
        <v>0.12689270647212827</v>
      </c>
      <c r="R115" s="337">
        <f>IF(R$7=0,0,R$7/FBT_fec!R$7)</f>
        <v>0.12689270647212827</v>
      </c>
      <c r="S115" s="337">
        <f>IF(S$7=0,0,S$7/FBT_fec!S$7)</f>
        <v>0.12689270647212833</v>
      </c>
      <c r="T115" s="337">
        <f>IF(T$7=0,0,T$7/FBT_fec!T$7)</f>
        <v>0.12689270647212827</v>
      </c>
      <c r="U115" s="337">
        <f>IF(U$7=0,0,U$7/FBT_fec!U$7)</f>
        <v>0.12689270647212827</v>
      </c>
      <c r="V115" s="337">
        <f>IF(V$7=0,0,V$7/FBT_fec!V$7)</f>
        <v>0.12689270647212827</v>
      </c>
      <c r="W115" s="337">
        <f>IF(W$7=0,0,W$7/FBT_fec!W$7)</f>
        <v>0.12689270647212827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0.69344803359831098</v>
      </c>
      <c r="C116" s="337">
        <f>IF(C$8=0,0,C$8/FBT_fec!C$8)</f>
        <v>0.69344803359831064</v>
      </c>
      <c r="D116" s="337">
        <f>IF(D$8=0,0,D$8/FBT_fec!D$8)</f>
        <v>0.69344803359831075</v>
      </c>
      <c r="E116" s="337">
        <f>IF(E$8=0,0,E$8/FBT_fec!E$8)</f>
        <v>0.69344803359831086</v>
      </c>
      <c r="F116" s="337">
        <f>IF(F$8=0,0,F$8/FBT_fec!F$8)</f>
        <v>0.69344803359831109</v>
      </c>
      <c r="G116" s="337">
        <f>IF(G$8=0,0,G$8/FBT_fec!G$8)</f>
        <v>0.69344803359831109</v>
      </c>
      <c r="H116" s="337">
        <f>IF(H$8=0,0,H$8/FBT_fec!H$8)</f>
        <v>0.69344803359831109</v>
      </c>
      <c r="I116" s="337">
        <f>IF(I$8=0,0,I$8/FBT_fec!I$8)</f>
        <v>0.69344803359831064</v>
      </c>
      <c r="J116" s="337">
        <f>IF(J$8=0,0,J$8/FBT_fec!J$8)</f>
        <v>0.69344803359831153</v>
      </c>
      <c r="K116" s="337">
        <f>IF(K$8=0,0,K$8/FBT_fec!K$8)</f>
        <v>0.69344803359831064</v>
      </c>
      <c r="L116" s="337">
        <f>IF(L$8=0,0,L$8/FBT_fec!L$8)</f>
        <v>0.69344803359831098</v>
      </c>
      <c r="M116" s="337">
        <f>IF(M$8=0,0,M$8/FBT_fec!M$8)</f>
        <v>0.69344803359831075</v>
      </c>
      <c r="N116" s="337">
        <f>IF(N$8=0,0,N$8/FBT_fec!N$8)</f>
        <v>0.69344803359831109</v>
      </c>
      <c r="O116" s="337">
        <f>IF(O$8=0,0,O$8/FBT_fec!O$8)</f>
        <v>0.69344803359831098</v>
      </c>
      <c r="P116" s="337">
        <f>IF(P$8=0,0,P$8/FBT_fec!P$8)</f>
        <v>0.69344803359831131</v>
      </c>
      <c r="Q116" s="337">
        <f>IF(Q$8=0,0,Q$8/FBT_fec!Q$8)</f>
        <v>0.69344803359831109</v>
      </c>
      <c r="R116" s="337">
        <f>IF(R$8=0,0,R$8/FBT_fec!R$8)</f>
        <v>0.69344803359831042</v>
      </c>
      <c r="S116" s="337">
        <f>IF(S$8=0,0,S$8/FBT_fec!S$8)</f>
        <v>0.69344803359831131</v>
      </c>
      <c r="T116" s="337">
        <f>IF(T$8=0,0,T$8/FBT_fec!T$8)</f>
        <v>0.69344803359831064</v>
      </c>
      <c r="U116" s="337">
        <f>IF(U$8=0,0,U$8/FBT_fec!U$8)</f>
        <v>0.69344803359831086</v>
      </c>
      <c r="V116" s="337">
        <f>IF(V$8=0,0,V$8/FBT_fec!V$8)</f>
        <v>0.6934480335983112</v>
      </c>
      <c r="W116" s="337">
        <f>IF(W$8=0,0,W$8/FBT_fec!W$8)</f>
        <v>0.6934480335983112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0.49006331466681985</v>
      </c>
      <c r="C117" s="337">
        <f>IF(C$9=0,0,C$9/FBT_fec!C$9)</f>
        <v>0.49006331466682002</v>
      </c>
      <c r="D117" s="337">
        <f>IF(D$9=0,0,D$9/FBT_fec!D$9)</f>
        <v>0.49006331466682002</v>
      </c>
      <c r="E117" s="337">
        <f>IF(E$9=0,0,E$9/FBT_fec!E$9)</f>
        <v>0.49006331466682018</v>
      </c>
      <c r="F117" s="337">
        <f>IF(F$9=0,0,F$9/FBT_fec!F$9)</f>
        <v>0.49006331466681979</v>
      </c>
      <c r="G117" s="337">
        <f>IF(G$9=0,0,G$9/FBT_fec!G$9)</f>
        <v>0.49006331466681985</v>
      </c>
      <c r="H117" s="337">
        <f>IF(H$9=0,0,H$9/FBT_fec!H$9)</f>
        <v>0.49006331466682002</v>
      </c>
      <c r="I117" s="337">
        <f>IF(I$9=0,0,I$9/FBT_fec!I$9)</f>
        <v>0.49006331466681974</v>
      </c>
      <c r="J117" s="337">
        <f>IF(J$9=0,0,J$9/FBT_fec!J$9)</f>
        <v>0.4900633146668199</v>
      </c>
      <c r="K117" s="337">
        <f>IF(K$9=0,0,K$9/FBT_fec!K$9)</f>
        <v>0.49006331466682018</v>
      </c>
      <c r="L117" s="337">
        <f>IF(L$9=0,0,L$9/FBT_fec!L$9)</f>
        <v>0.49006331466681974</v>
      </c>
      <c r="M117" s="337">
        <f>IF(M$9=0,0,M$9/FBT_fec!M$9)</f>
        <v>0.4900633146668199</v>
      </c>
      <c r="N117" s="337">
        <f>IF(N$9=0,0,N$9/FBT_fec!N$9)</f>
        <v>0.49006331466682007</v>
      </c>
      <c r="O117" s="337">
        <f>IF(O$9=0,0,O$9/FBT_fec!O$9)</f>
        <v>0.49006331466681974</v>
      </c>
      <c r="P117" s="337">
        <f>IF(P$9=0,0,P$9/FBT_fec!P$9)</f>
        <v>0.49006331466681996</v>
      </c>
      <c r="Q117" s="337">
        <f>IF(Q$9=0,0,Q$9/FBT_fec!Q$9)</f>
        <v>0.49006331466682018</v>
      </c>
      <c r="R117" s="337">
        <f>IF(R$9=0,0,R$9/FBT_fec!R$9)</f>
        <v>0.4900633146668199</v>
      </c>
      <c r="S117" s="337">
        <f>IF(S$9=0,0,S$9/FBT_fec!S$9)</f>
        <v>0.49006331466682018</v>
      </c>
      <c r="T117" s="337">
        <f>IF(T$9=0,0,T$9/FBT_fec!T$9)</f>
        <v>0.49006331466681979</v>
      </c>
      <c r="U117" s="337">
        <f>IF(U$9=0,0,U$9/FBT_fec!U$9)</f>
        <v>0.49006331466682002</v>
      </c>
      <c r="V117" s="337">
        <f>IF(V$9=0,0,V$9/FBT_fec!V$9)</f>
        <v>0.4900633146668199</v>
      </c>
      <c r="W117" s="337">
        <f>IF(W$9=0,0,W$9/FBT_fec!W$9)</f>
        <v>0.49006331466682007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0.74840969379147249</v>
      </c>
      <c r="C118" s="338">
        <f>IF(C$10=0,0,C$10/FBT_fec!C$10)</f>
        <v>0.7600895750728891</v>
      </c>
      <c r="D118" s="338">
        <f>IF(D$10=0,0,D$10/FBT_fec!D$10)</f>
        <v>0.7714709823993039</v>
      </c>
      <c r="E118" s="338">
        <f>IF(E$10=0,0,E$10/FBT_fec!E$10)</f>
        <v>0.76604671487472886</v>
      </c>
      <c r="F118" s="338">
        <f>IF(F$10=0,0,F$10/FBT_fec!F$10)</f>
        <v>0.76223204249767074</v>
      </c>
      <c r="G118" s="338">
        <f>IF(G$10=0,0,G$10/FBT_fec!G$10)</f>
        <v>0.74039312028302651</v>
      </c>
      <c r="H118" s="338">
        <f>IF(H$10=0,0,H$10/FBT_fec!H$10)</f>
        <v>0.75596361690557023</v>
      </c>
      <c r="I118" s="338">
        <f>IF(I$10=0,0,I$10/FBT_fec!I$10)</f>
        <v>0.76094805386870423</v>
      </c>
      <c r="J118" s="338">
        <f>IF(J$10=0,0,J$10/FBT_fec!J$10)</f>
        <v>0.75342859151045938</v>
      </c>
      <c r="K118" s="338">
        <f>IF(K$10=0,0,K$10/FBT_fec!K$10)</f>
        <v>0.75274695231743005</v>
      </c>
      <c r="L118" s="338">
        <f>IF(L$10=0,0,L$10/FBT_fec!L$10)</f>
        <v>0.75820562022833971</v>
      </c>
      <c r="M118" s="338">
        <f>IF(M$10=0,0,M$10/FBT_fec!M$10)</f>
        <v>0.76207695070724168</v>
      </c>
      <c r="N118" s="338">
        <f>IF(N$10=0,0,N$10/FBT_fec!N$10)</f>
        <v>0.7542847440578283</v>
      </c>
      <c r="O118" s="338">
        <f>IF(O$10=0,0,O$10/FBT_fec!O$10)</f>
        <v>0.75783205863506709</v>
      </c>
      <c r="P118" s="338">
        <f>IF(P$10=0,0,P$10/FBT_fec!P$10)</f>
        <v>0.7502201611666699</v>
      </c>
      <c r="Q118" s="338">
        <f>IF(Q$10=0,0,Q$10/FBT_fec!Q$10)</f>
        <v>0.74465882927082339</v>
      </c>
      <c r="R118" s="338">
        <f>IF(R$10=0,0,R$10/FBT_fec!R$10)</f>
        <v>0.73961872687941732</v>
      </c>
      <c r="S118" s="338">
        <f>IF(S$10=0,0,S$10/FBT_fec!S$10)</f>
        <v>0.73574200322761485</v>
      </c>
      <c r="T118" s="338">
        <f>IF(T$10=0,0,T$10/FBT_fec!T$10)</f>
        <v>0.70749649631158396</v>
      </c>
      <c r="U118" s="338">
        <f>IF(U$10=0,0,U$10/FBT_fec!U$10)</f>
        <v>0.70690037430675623</v>
      </c>
      <c r="V118" s="338">
        <f>IF(V$10=0,0,V$10/FBT_fec!V$10)</f>
        <v>0.70515225371597179</v>
      </c>
      <c r="W118" s="338">
        <f>IF(W$10=0,0,W$10/FBT_fec!W$10)</f>
        <v>0.70935629092383767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0.54505907734506998</v>
      </c>
      <c r="C119" s="351">
        <f>IF(C$16=0,0,C$16/FBT_fec!C$16)</f>
        <v>0.56062022213062823</v>
      </c>
      <c r="D119" s="351">
        <f>IF(D$16=0,0,D$16/FBT_fec!D$16)</f>
        <v>0.57708064501806688</v>
      </c>
      <c r="E119" s="351">
        <f>IF(E$16=0,0,E$16/FBT_fec!E$16)</f>
        <v>0.57599301459511798</v>
      </c>
      <c r="F119" s="351">
        <f>IF(F$16=0,0,F$16/FBT_fec!F$16)</f>
        <v>0.57686693636306396</v>
      </c>
      <c r="G119" s="351">
        <f>IF(G$16=0,0,G$16/FBT_fec!G$16)</f>
        <v>0.55379330237418189</v>
      </c>
      <c r="H119" s="351">
        <f>IF(H$16=0,0,H$16/FBT_fec!H$16)</f>
        <v>0.57096934238519981</v>
      </c>
      <c r="I119" s="351">
        <f>IF(I$16=0,0,I$16/FBT_fec!I$16)</f>
        <v>0.5643232075709812</v>
      </c>
      <c r="J119" s="351">
        <f>IF(J$16=0,0,J$16/FBT_fec!J$16)</f>
        <v>0.5650120516110686</v>
      </c>
      <c r="K119" s="351">
        <f>IF(K$16=0,0,K$16/FBT_fec!K$16)</f>
        <v>0.57053382913519113</v>
      </c>
      <c r="L119" s="351">
        <f>IF(L$16=0,0,L$16/FBT_fec!L$16)</f>
        <v>0.5740992941959433</v>
      </c>
      <c r="M119" s="351">
        <f>IF(M$16=0,0,M$16/FBT_fec!M$16)</f>
        <v>0.58988450090401434</v>
      </c>
      <c r="N119" s="351">
        <f>IF(N$16=0,0,N$16/FBT_fec!N$16)</f>
        <v>0.58688011904788162</v>
      </c>
      <c r="O119" s="351">
        <f>IF(O$16=0,0,O$16/FBT_fec!O$16)</f>
        <v>0.58249365502303319</v>
      </c>
      <c r="P119" s="351">
        <f>IF(P$16=0,0,P$16/FBT_fec!P$16)</f>
        <v>0.57973158863451224</v>
      </c>
      <c r="Q119" s="351">
        <f>IF(Q$16=0,0,Q$16/FBT_fec!Q$16)</f>
        <v>0.57493361893708506</v>
      </c>
      <c r="R119" s="351">
        <f>IF(R$16=0,0,R$16/FBT_fec!R$16)</f>
        <v>0.57271449837342958</v>
      </c>
      <c r="S119" s="351">
        <f>IF(S$16=0,0,S$16/FBT_fec!S$16)</f>
        <v>0.56847640723561255</v>
      </c>
      <c r="T119" s="351">
        <f>IF(T$16=0,0,T$16/FBT_fec!T$16)</f>
        <v>0.54961861136109447</v>
      </c>
      <c r="U119" s="351">
        <f>IF(U$16=0,0,U$16/FBT_fec!U$16)</f>
        <v>0.55450932704574174</v>
      </c>
      <c r="V119" s="351">
        <f>IF(V$16=0,0,V$16/FBT_fec!V$16)</f>
        <v>0.55358274019440101</v>
      </c>
      <c r="W119" s="351">
        <f>IF(W$16=0,0,W$16/FBT_fec!W$16)</f>
        <v>0.5572278148887444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0.29730495127912904</v>
      </c>
      <c r="C120" s="351">
        <f>IF(C$25=0,0,C$25/FBT_fec!C$25)</f>
        <v>0.30579284843488813</v>
      </c>
      <c r="D120" s="351">
        <f>IF(D$25=0,0,D$25/FBT_fec!D$25)</f>
        <v>0.31477126091894547</v>
      </c>
      <c r="E120" s="351">
        <f>IF(E$25=0,0,E$25/FBT_fec!E$25)</f>
        <v>0.3141780079609735</v>
      </c>
      <c r="F120" s="351">
        <f>IF(F$25=0,0,F$25/FBT_fec!F$25)</f>
        <v>0.31465469256167128</v>
      </c>
      <c r="G120" s="351">
        <f>IF(G$25=0,0,G$25/FBT_fec!G$25)</f>
        <v>0.302069074022281</v>
      </c>
      <c r="H120" s="351">
        <f>IF(H$25=0,0,H$25/FBT_fec!H$25)</f>
        <v>0.31143782311919982</v>
      </c>
      <c r="I120" s="351">
        <f>IF(I$25=0,0,I$25/FBT_fec!I$25)</f>
        <v>0.30781265867508051</v>
      </c>
      <c r="J120" s="351">
        <f>IF(J$25=0,0,J$25/FBT_fec!J$25)</f>
        <v>0.30818839178785551</v>
      </c>
      <c r="K120" s="351">
        <f>IF(K$25=0,0,K$25/FBT_fec!K$25)</f>
        <v>0.3112002704373768</v>
      </c>
      <c r="L120" s="351">
        <f>IF(L$25=0,0,L$25/FBT_fec!L$25)</f>
        <v>0.31314506956142374</v>
      </c>
      <c r="M120" s="351">
        <f>IF(M$25=0,0,M$25/FBT_fec!M$25)</f>
        <v>0.32175518231128059</v>
      </c>
      <c r="N120" s="351">
        <f>IF(N$25=0,0,N$25/FBT_fec!N$25)</f>
        <v>0.32011642857157185</v>
      </c>
      <c r="O120" s="351">
        <f>IF(O$25=0,0,O$25/FBT_fec!O$25)</f>
        <v>0.31772381183074538</v>
      </c>
      <c r="P120" s="351">
        <f>IF(P$25=0,0,P$25/FBT_fec!P$25)</f>
        <v>0.31621723016427955</v>
      </c>
      <c r="Q120" s="351">
        <f>IF(Q$25=0,0,Q$25/FBT_fec!Q$25)</f>
        <v>0.31360015578386463</v>
      </c>
      <c r="R120" s="351">
        <f>IF(R$25=0,0,R$25/FBT_fec!R$25)</f>
        <v>0.3123897263855071</v>
      </c>
      <c r="S120" s="351">
        <f>IF(S$25=0,0,S$25/FBT_fec!S$25)</f>
        <v>0.31007804031033415</v>
      </c>
      <c r="T120" s="351">
        <f>IF(T$25=0,0,T$25/FBT_fec!T$25)</f>
        <v>0.29979196983332407</v>
      </c>
      <c r="U120" s="351">
        <f>IF(U$25=0,0,U$25/FBT_fec!U$25)</f>
        <v>0.30245963293404093</v>
      </c>
      <c r="V120" s="351">
        <f>IF(V$25=0,0,V$25/FBT_fec!V$25)</f>
        <v>0.30195422192421878</v>
      </c>
      <c r="W120" s="351">
        <f>IF(W$25=0,0,W$25/FBT_fec!W$25)</f>
        <v>0.30394244448476954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0.4483920514994858</v>
      </c>
      <c r="C121" s="351">
        <f>IF(C$34=0,0,C$34/FBT_fec!C$34)</f>
        <v>0.4524301806985222</v>
      </c>
      <c r="D121" s="351">
        <f>IF(D$34=0,0,D$34/FBT_fec!D$34)</f>
        <v>0.45627585358899642</v>
      </c>
      <c r="E121" s="351">
        <f>IF(E$34=0,0,E$34/FBT_fec!E$34)</f>
        <v>0.45164034042325241</v>
      </c>
      <c r="F121" s="351">
        <f>IF(F$34=0,0,F$34/FBT_fec!F$34)</f>
        <v>0.45415815474824628</v>
      </c>
      <c r="G121" s="351">
        <f>IF(G$34=0,0,G$34/FBT_fec!G$34)</f>
        <v>0.45054832397951711</v>
      </c>
      <c r="H121" s="351">
        <f>IF(H$34=0,0,H$34/FBT_fec!H$34)</f>
        <v>0.44943849302965261</v>
      </c>
      <c r="I121" s="351">
        <f>IF(I$34=0,0,I$34/FBT_fec!I$34)</f>
        <v>0.44337063018549444</v>
      </c>
      <c r="J121" s="351">
        <f>IF(J$34=0,0,J$34/FBT_fec!J$34)</f>
        <v>0.44757206993086812</v>
      </c>
      <c r="K121" s="351">
        <f>IF(K$34=0,0,K$34/FBT_fec!K$34)</f>
        <v>0.45694851064681391</v>
      </c>
      <c r="L121" s="351">
        <f>IF(L$34=0,0,L$34/FBT_fec!L$34)</f>
        <v>0.456533606499683</v>
      </c>
      <c r="M121" s="351">
        <f>IF(M$34=0,0,M$34/FBT_fec!M$34)</f>
        <v>0.46708000127158239</v>
      </c>
      <c r="N121" s="351">
        <f>IF(N$34=0,0,N$34/FBT_fec!N$34)</f>
        <v>0.47389288494802506</v>
      </c>
      <c r="O121" s="351">
        <f>IF(O$34=0,0,O$34/FBT_fec!O$34)</f>
        <v>0.46925983950255329</v>
      </c>
      <c r="P121" s="351">
        <f>IF(P$34=0,0,P$34/FBT_fec!P$34)</f>
        <v>0.46675494818750035</v>
      </c>
      <c r="Q121" s="351">
        <f>IF(Q$34=0,0,Q$34/FBT_fec!Q$34)</f>
        <v>0.46842257103836848</v>
      </c>
      <c r="R121" s="351">
        <f>IF(R$34=0,0,R$34/FBT_fec!R$34)</f>
        <v>0.47227510938192235</v>
      </c>
      <c r="S121" s="351">
        <f>IF(S$34=0,0,S$34/FBT_fec!S$34)</f>
        <v>0.47152521012471432</v>
      </c>
      <c r="T121" s="351">
        <f>IF(T$34=0,0,T$34/FBT_fec!T$34)</f>
        <v>0.47232926891179178</v>
      </c>
      <c r="U121" s="351">
        <f>IF(U$34=0,0,U$34/FBT_fec!U$34)</f>
        <v>0.47674679146721449</v>
      </c>
      <c r="V121" s="351">
        <f>IF(V$34=0,0,V$34/FBT_fec!V$34)</f>
        <v>0.47472651115510595</v>
      </c>
      <c r="W121" s="351">
        <f>IF(W$34=0,0,W$34/FBT_fec!W$34)</f>
        <v>0.48252475383441806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0.40657364874278629</v>
      </c>
      <c r="C122" s="351">
        <f>IF(C$45=0,0,C$45/FBT_fec!C$45)</f>
        <v>0.40965747454258333</v>
      </c>
      <c r="D122" s="351">
        <f>IF(D$45=0,0,D$45/FBT_fec!D$45)</f>
        <v>0.41236229440026245</v>
      </c>
      <c r="E122" s="351">
        <f>IF(E$45=0,0,E$45/FBT_fec!E$45)</f>
        <v>0.41152163803539604</v>
      </c>
      <c r="F122" s="351">
        <f>IF(F$45=0,0,F$45/FBT_fec!F$45)</f>
        <v>0.41371917920634366</v>
      </c>
      <c r="G122" s="351">
        <f>IF(G$45=0,0,G$45/FBT_fec!G$45)</f>
        <v>0.4116304389698891</v>
      </c>
      <c r="H122" s="351">
        <f>IF(H$45=0,0,H$45/FBT_fec!H$45)</f>
        <v>0.41219874194657358</v>
      </c>
      <c r="I122" s="351">
        <f>IF(I$45=0,0,I$45/FBT_fec!I$45)</f>
        <v>0.40724977241384902</v>
      </c>
      <c r="J122" s="351">
        <f>IF(J$45=0,0,J$45/FBT_fec!J$45)</f>
        <v>0.40903743058535352</v>
      </c>
      <c r="K122" s="351">
        <f>IF(K$45=0,0,K$45/FBT_fec!K$45)</f>
        <v>0.41584728801646403</v>
      </c>
      <c r="L122" s="351">
        <f>IF(L$45=0,0,L$45/FBT_fec!L$45)</f>
        <v>0.41549520339264223</v>
      </c>
      <c r="M122" s="351">
        <f>IF(M$45=0,0,M$45/FBT_fec!M$45)</f>
        <v>0.42326480005528755</v>
      </c>
      <c r="N122" s="351">
        <f>IF(N$45=0,0,N$45/FBT_fec!N$45)</f>
        <v>0.42640236767517914</v>
      </c>
      <c r="O122" s="351">
        <f>IF(O$45=0,0,O$45/FBT_fec!O$45)</f>
        <v>0.42281999953559224</v>
      </c>
      <c r="P122" s="351">
        <f>IF(P$45=0,0,P$45/FBT_fec!P$45)</f>
        <v>0.42281270513914021</v>
      </c>
      <c r="Q122" s="351">
        <f>IF(Q$45=0,0,Q$45/FBT_fec!Q$45)</f>
        <v>0.42364602319265771</v>
      </c>
      <c r="R122" s="351">
        <f>IF(R$45=0,0,R$45/FBT_fec!R$45)</f>
        <v>0.42588787671822614</v>
      </c>
      <c r="S122" s="351">
        <f>IF(S$45=0,0,S$45/FBT_fec!S$45)</f>
        <v>0.42548488674268931</v>
      </c>
      <c r="T122" s="351">
        <f>IF(T$45=0,0,T$45/FBT_fec!T$45)</f>
        <v>0.42703984264374628</v>
      </c>
      <c r="U122" s="351">
        <f>IF(U$45=0,0,U$45/FBT_fec!U$45)</f>
        <v>0.43072297476595783</v>
      </c>
      <c r="V122" s="351">
        <f>IF(V$45=0,0,V$45/FBT_fec!V$45)</f>
        <v>0.4299894505128905</v>
      </c>
      <c r="W122" s="351">
        <f>IF(W$45=0,0,W$45/FBT_fec!W$45)</f>
        <v>0.43308409511082518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0.66232439855196346</v>
      </c>
      <c r="C123" s="351">
        <f>IF(C$66=0,0,C$66/FBT_fec!C$66)</f>
        <v>0.66920956953456701</v>
      </c>
      <c r="D123" s="351">
        <f>IF(D$66=0,0,D$66/FBT_fec!D$66)</f>
        <v>0.67583327007811778</v>
      </c>
      <c r="E123" s="351">
        <f>IF(E$66=0,0,E$66/FBT_fec!E$66)</f>
        <v>0.67212884094407011</v>
      </c>
      <c r="F123" s="351">
        <f>IF(F$66=0,0,F$66/FBT_fec!F$66)</f>
        <v>0.67149998148707357</v>
      </c>
      <c r="G123" s="351">
        <f>IF(G$66=0,0,G$66/FBT_fec!G$66)</f>
        <v>0.65888148131771773</v>
      </c>
      <c r="H123" s="351">
        <f>IF(H$66=0,0,H$66/FBT_fec!H$66)</f>
        <v>0.66610526352213029</v>
      </c>
      <c r="I123" s="351">
        <f>IF(I$66=0,0,I$66/FBT_fec!I$66)</f>
        <v>0.66478640463814775</v>
      </c>
      <c r="J123" s="351">
        <f>IF(J$66=0,0,J$66/FBT_fec!J$66)</f>
        <v>0.66672735694068852</v>
      </c>
      <c r="K123" s="351">
        <f>IF(K$66=0,0,K$66/FBT_fec!K$66)</f>
        <v>0.66779136873923106</v>
      </c>
      <c r="L123" s="351">
        <f>IF(L$66=0,0,L$66/FBT_fec!L$66)</f>
        <v>0.66974227719620416</v>
      </c>
      <c r="M123" s="351">
        <f>IF(M$66=0,0,M$66/FBT_fec!M$66)</f>
        <v>0.67477935020049773</v>
      </c>
      <c r="N123" s="351">
        <f>IF(N$66=0,0,N$66/FBT_fec!N$66)</f>
        <v>0.67441911402146992</v>
      </c>
      <c r="O123" s="351">
        <f>IF(O$66=0,0,O$66/FBT_fec!O$66)</f>
        <v>0.67382621312745572</v>
      </c>
      <c r="P123" s="351">
        <f>IF(P$66=0,0,P$66/FBT_fec!P$66)</f>
        <v>0.67030151909126934</v>
      </c>
      <c r="Q123" s="351">
        <f>IF(Q$66=0,0,Q$66/FBT_fec!Q$66)</f>
        <v>0.66796142200500463</v>
      </c>
      <c r="R123" s="351">
        <f>IF(R$66=0,0,R$66/FBT_fec!R$66)</f>
        <v>0.6664599531627603</v>
      </c>
      <c r="S123" s="351">
        <f>IF(S$66=0,0,S$66/FBT_fec!S$66)</f>
        <v>0.66387809204076964</v>
      </c>
      <c r="T123" s="351">
        <f>IF(T$66=0,0,T$66/FBT_fec!T$66)</f>
        <v>0.64343437700221817</v>
      </c>
      <c r="U123" s="351">
        <f>IF(U$66=0,0,U$66/FBT_fec!U$66)</f>
        <v>0.64400715783828955</v>
      </c>
      <c r="V123" s="351">
        <f>IF(V$66=0,0,V$66/FBT_fec!V$66)</f>
        <v>0.64190577383224456</v>
      </c>
      <c r="W123" s="351">
        <f>IF(W$66=0,0,W$66/FBT_fec!W$66)</f>
        <v>0.64859099354732375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0.53192504096203141</v>
      </c>
      <c r="C124" s="339">
        <f>IF(C$80=0,0,C$80/FBT_fec!C$80)</f>
        <v>0.53192504096203153</v>
      </c>
      <c r="D124" s="339">
        <f>IF(D$80=0,0,D$80/FBT_fec!D$80)</f>
        <v>0.5319250409620313</v>
      </c>
      <c r="E124" s="339">
        <f>IF(E$80=0,0,E$80/FBT_fec!E$80)</f>
        <v>0.53192504096203153</v>
      </c>
      <c r="F124" s="339">
        <f>IF(F$80=0,0,F$80/FBT_fec!F$80)</f>
        <v>0.5319250409620313</v>
      </c>
      <c r="G124" s="339">
        <f>IF(G$80=0,0,G$80/FBT_fec!G$80)</f>
        <v>0.5319250409620313</v>
      </c>
      <c r="H124" s="339">
        <f>IF(H$80=0,0,H$80/FBT_fec!H$80)</f>
        <v>0.5319250409620313</v>
      </c>
      <c r="I124" s="339">
        <f>IF(I$80=0,0,I$80/FBT_fec!I$80)</f>
        <v>0.53192504096203141</v>
      </c>
      <c r="J124" s="339">
        <f>IF(J$80=0,0,J$80/FBT_fec!J$80)</f>
        <v>0.53192504096203164</v>
      </c>
      <c r="K124" s="339">
        <f>IF(K$80=0,0,K$80/FBT_fec!K$80)</f>
        <v>0.53192504096203153</v>
      </c>
      <c r="L124" s="339">
        <f>IF(L$80=0,0,L$80/FBT_fec!L$80)</f>
        <v>0.53192504096203141</v>
      </c>
      <c r="M124" s="339">
        <f>IF(M$80=0,0,M$80/FBT_fec!M$80)</f>
        <v>0.53192504096203141</v>
      </c>
      <c r="N124" s="339">
        <f>IF(N$80=0,0,N$80/FBT_fec!N$80)</f>
        <v>0.53192504096203141</v>
      </c>
      <c r="O124" s="339">
        <f>IF(O$80=0,0,O$80/FBT_fec!O$80)</f>
        <v>0.53192504096203164</v>
      </c>
      <c r="P124" s="339">
        <f>IF(P$80=0,0,P$80/FBT_fec!P$80)</f>
        <v>0.53192504096203141</v>
      </c>
      <c r="Q124" s="339">
        <f>IF(Q$80=0,0,Q$80/FBT_fec!Q$80)</f>
        <v>0.53192504096203141</v>
      </c>
      <c r="R124" s="339">
        <f>IF(R$80=0,0,R$80/FBT_fec!R$80)</f>
        <v>0.5319250409620313</v>
      </c>
      <c r="S124" s="339">
        <f>IF(S$80=0,0,S$80/FBT_fec!S$80)</f>
        <v>0.53192504096203175</v>
      </c>
      <c r="T124" s="339">
        <f>IF(T$80=0,0,T$80/FBT_fec!T$80)</f>
        <v>0.53192504096203164</v>
      </c>
      <c r="U124" s="339">
        <f>IF(U$80=0,0,U$80/FBT_fec!U$80)</f>
        <v>0.53192504096203119</v>
      </c>
      <c r="V124" s="339">
        <f>IF(V$80=0,0,V$80/FBT_fec!V$80)</f>
        <v>0.53192504096203164</v>
      </c>
      <c r="W124" s="339">
        <f>IF(W$80=0,0,W$80/FBT_fec!W$80)</f>
        <v>0.53192504096203141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IE: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1160.9269153181419</v>
      </c>
      <c r="C5" s="225">
        <v>998.75863511842817</v>
      </c>
      <c r="D5" s="225">
        <v>871.93051308257213</v>
      </c>
      <c r="E5" s="225">
        <v>840.24624960151255</v>
      </c>
      <c r="F5" s="225">
        <v>771.54493859885542</v>
      </c>
      <c r="G5" s="225">
        <v>920.29747031799468</v>
      </c>
      <c r="H5" s="225">
        <v>722.3130575988273</v>
      </c>
      <c r="I5" s="225">
        <v>662.44174523869901</v>
      </c>
      <c r="J5" s="225">
        <v>664.94199383778573</v>
      </c>
      <c r="K5" s="225">
        <v>675.10410011810768</v>
      </c>
      <c r="L5" s="225">
        <v>686.82760379781621</v>
      </c>
      <c r="M5" s="225">
        <v>592.8289304409609</v>
      </c>
      <c r="N5" s="225">
        <v>702.76987908227068</v>
      </c>
      <c r="O5" s="225">
        <v>736.06805352196602</v>
      </c>
      <c r="P5" s="225">
        <v>754.61998967898921</v>
      </c>
      <c r="Q5" s="225">
        <v>787.60256327886373</v>
      </c>
      <c r="R5" s="225">
        <v>814.53504635817853</v>
      </c>
      <c r="S5" s="225">
        <v>884.13134975861385</v>
      </c>
      <c r="T5" s="225">
        <v>916.79555591867211</v>
      </c>
      <c r="U5" s="225">
        <v>843.72761987878118</v>
      </c>
      <c r="V5" s="225">
        <v>858.01460543860617</v>
      </c>
      <c r="W5" s="225">
        <v>901.91812607780889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15.91204405709578</v>
      </c>
      <c r="C10" s="262">
        <v>13.24027436703291</v>
      </c>
      <c r="D10" s="262">
        <v>11.13355714436862</v>
      </c>
      <c r="E10" s="262">
        <v>12.424908313371599</v>
      </c>
      <c r="F10" s="262">
        <v>12.10252170716336</v>
      </c>
      <c r="G10" s="262">
        <v>15.87873459140523</v>
      </c>
      <c r="H10" s="262">
        <v>12.232514310795221</v>
      </c>
      <c r="I10" s="262">
        <v>10.46523696833421</v>
      </c>
      <c r="J10" s="262">
        <v>10.778374842605411</v>
      </c>
      <c r="K10" s="262">
        <v>11.46548073647846</v>
      </c>
      <c r="L10" s="262">
        <v>11.195395644343609</v>
      </c>
      <c r="M10" s="262">
        <v>10.10947227567935</v>
      </c>
      <c r="N10" s="262">
        <v>12.184274920137099</v>
      </c>
      <c r="O10" s="262">
        <v>11.972986928984721</v>
      </c>
      <c r="P10" s="262">
        <v>13.643310965232461</v>
      </c>
      <c r="Q10" s="262">
        <v>14.45403103209838</v>
      </c>
      <c r="R10" s="262">
        <v>15.26288385006742</v>
      </c>
      <c r="S10" s="262">
        <v>16.842762262938219</v>
      </c>
      <c r="T10" s="262">
        <v>20.46873955433707</v>
      </c>
      <c r="U10" s="262">
        <v>19.730346555670518</v>
      </c>
      <c r="V10" s="262">
        <v>20.625540316909529</v>
      </c>
      <c r="W10" s="262">
        <v>20.05954009485226</v>
      </c>
      <c r="DA10" s="68" t="s">
        <v>2307</v>
      </c>
    </row>
    <row r="11" spans="1:105" ht="12" customHeight="1" x14ac:dyDescent="0.25">
      <c r="A11" s="37" t="s">
        <v>160</v>
      </c>
      <c r="B11" s="228">
        <v>3.1050209683782448</v>
      </c>
      <c r="C11" s="228">
        <v>2.5004142893916499</v>
      </c>
      <c r="D11" s="228">
        <v>2.1780406077773549</v>
      </c>
      <c r="E11" s="228">
        <v>2.309247995657187</v>
      </c>
      <c r="F11" s="228">
        <v>1.7789073519643359</v>
      </c>
      <c r="G11" s="228">
        <v>1.682903128527957</v>
      </c>
      <c r="H11" s="228">
        <v>1.568974217505767</v>
      </c>
      <c r="I11" s="228">
        <v>1.6830520085041849</v>
      </c>
      <c r="J11" s="228">
        <v>3.076250039632713</v>
      </c>
      <c r="K11" s="228">
        <v>1.222930245134848</v>
      </c>
      <c r="L11" s="228">
        <v>1.335373029183949</v>
      </c>
      <c r="M11" s="228">
        <v>0.69829760605282376</v>
      </c>
      <c r="N11" s="228">
        <v>0.93168832192212581</v>
      </c>
      <c r="O11" s="228">
        <v>0.99522703157472192</v>
      </c>
      <c r="P11" s="228">
        <v>1.270987196393655</v>
      </c>
      <c r="Q11" s="228">
        <v>1.1211588385393449</v>
      </c>
      <c r="R11" s="228">
        <v>0.9870813438175231</v>
      </c>
      <c r="S11" s="228">
        <v>0.84694180729403146</v>
      </c>
      <c r="T11" s="228">
        <v>1.075533020001753</v>
      </c>
      <c r="U11" s="228">
        <v>0.94238693577485788</v>
      </c>
      <c r="V11" s="228">
        <v>1.2012369795001061</v>
      </c>
      <c r="W11" s="228">
        <v>0.87365266919645546</v>
      </c>
      <c r="DA11" s="69" t="s">
        <v>2308</v>
      </c>
    </row>
    <row r="12" spans="1:105" ht="12" customHeight="1" x14ac:dyDescent="0.25">
      <c r="A12" s="37" t="s">
        <v>162</v>
      </c>
      <c r="B12" s="228">
        <v>12.807023088717539</v>
      </c>
      <c r="C12" s="228">
        <v>10.739860077641261</v>
      </c>
      <c r="D12" s="228">
        <v>8.9555165365912615</v>
      </c>
      <c r="E12" s="228">
        <v>10.11566031771441</v>
      </c>
      <c r="F12" s="228">
        <v>10.32361435519903</v>
      </c>
      <c r="G12" s="228">
        <v>14.195831462877271</v>
      </c>
      <c r="H12" s="228">
        <v>10.66354009328945</v>
      </c>
      <c r="I12" s="228">
        <v>8.7821849598300226</v>
      </c>
      <c r="J12" s="228">
        <v>7.7021248029726976</v>
      </c>
      <c r="K12" s="228">
        <v>10.242550491343611</v>
      </c>
      <c r="L12" s="228">
        <v>9.8600226151596591</v>
      </c>
      <c r="M12" s="228">
        <v>9.4111746696265275</v>
      </c>
      <c r="N12" s="228">
        <v>11.252586598214981</v>
      </c>
      <c r="O12" s="228">
        <v>10.977759897409999</v>
      </c>
      <c r="P12" s="228">
        <v>12.372323768838809</v>
      </c>
      <c r="Q12" s="228">
        <v>13.332872193559041</v>
      </c>
      <c r="R12" s="228">
        <v>14.275802506249899</v>
      </c>
      <c r="S12" s="228">
        <v>15.995820455644189</v>
      </c>
      <c r="T12" s="228">
        <v>19.39320653433532</v>
      </c>
      <c r="U12" s="228">
        <v>18.787959619895659</v>
      </c>
      <c r="V12" s="228">
        <v>19.42430333740943</v>
      </c>
      <c r="W12" s="228">
        <v>19.18588742565581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75.184194951028374</v>
      </c>
      <c r="C16" s="263">
        <f t="shared" si="0"/>
        <v>60.771061268694872</v>
      </c>
      <c r="D16" s="263">
        <f t="shared" si="0"/>
        <v>49.165054649374447</v>
      </c>
      <c r="E16" s="263">
        <f t="shared" si="0"/>
        <v>53.037247745553067</v>
      </c>
      <c r="F16" s="263">
        <f t="shared" si="0"/>
        <v>49.430352257795839</v>
      </c>
      <c r="G16" s="263">
        <f t="shared" si="0"/>
        <v>66.334575211683557</v>
      </c>
      <c r="H16" s="263">
        <f t="shared" si="0"/>
        <v>49.766788570480948</v>
      </c>
      <c r="I16" s="263">
        <f t="shared" si="0"/>
        <v>47.129509107916313</v>
      </c>
      <c r="J16" s="263">
        <f t="shared" si="0"/>
        <v>45.18224949537187</v>
      </c>
      <c r="K16" s="263">
        <f t="shared" si="0"/>
        <v>45.399030704379207</v>
      </c>
      <c r="L16" s="263">
        <f t="shared" si="0"/>
        <v>45.231877019606657</v>
      </c>
      <c r="M16" s="263">
        <f t="shared" si="0"/>
        <v>36.517276041508119</v>
      </c>
      <c r="N16" s="263">
        <f t="shared" si="0"/>
        <v>42.155235813253412</v>
      </c>
      <c r="O16" s="263">
        <f t="shared" si="0"/>
        <v>44.485860631756317</v>
      </c>
      <c r="P16" s="263">
        <f t="shared" si="0"/>
        <v>48.889707238080668</v>
      </c>
      <c r="Q16" s="263">
        <f t="shared" si="0"/>
        <v>51.767010030401558</v>
      </c>
      <c r="R16" s="263">
        <f t="shared" si="0"/>
        <v>53.620136118735722</v>
      </c>
      <c r="S16" s="263">
        <f t="shared" si="0"/>
        <v>59.47605188875464</v>
      </c>
      <c r="T16" s="263">
        <f t="shared" si="0"/>
        <v>69.11091392720833</v>
      </c>
      <c r="U16" s="263">
        <f t="shared" si="0"/>
        <v>63.497029025411251</v>
      </c>
      <c r="V16" s="263">
        <f t="shared" si="0"/>
        <v>66.182351519717145</v>
      </c>
      <c r="W16" s="263">
        <f t="shared" si="0"/>
        <v>64.289463939225854</v>
      </c>
      <c r="DA16" s="70"/>
    </row>
    <row r="17" spans="1:105" ht="12" customHeight="1" x14ac:dyDescent="0.25">
      <c r="A17" s="60" t="s">
        <v>2150</v>
      </c>
      <c r="B17" s="331">
        <v>75.184194951028374</v>
      </c>
      <c r="C17" s="331">
        <v>60.771061268694872</v>
      </c>
      <c r="D17" s="331">
        <v>49.165054649374447</v>
      </c>
      <c r="E17" s="331">
        <v>53.037247745553067</v>
      </c>
      <c r="F17" s="331">
        <v>49.430352257795839</v>
      </c>
      <c r="G17" s="331">
        <v>66.334575211683557</v>
      </c>
      <c r="H17" s="331">
        <v>49.766788570480948</v>
      </c>
      <c r="I17" s="331">
        <v>47.129509107916313</v>
      </c>
      <c r="J17" s="331">
        <v>45.18224949537187</v>
      </c>
      <c r="K17" s="331">
        <v>45.399030704379207</v>
      </c>
      <c r="L17" s="331">
        <v>45.231877019606657</v>
      </c>
      <c r="M17" s="331">
        <v>36.517276041508119</v>
      </c>
      <c r="N17" s="331">
        <v>42.155235813253412</v>
      </c>
      <c r="O17" s="331">
        <v>44.485860631756317</v>
      </c>
      <c r="P17" s="331">
        <v>48.889707238080668</v>
      </c>
      <c r="Q17" s="331">
        <v>51.767010030401558</v>
      </c>
      <c r="R17" s="331">
        <v>53.620136118735722</v>
      </c>
      <c r="S17" s="331">
        <v>59.47605188875464</v>
      </c>
      <c r="T17" s="331">
        <v>69.11091392720833</v>
      </c>
      <c r="U17" s="331">
        <v>63.497029025411251</v>
      </c>
      <c r="V17" s="331">
        <v>66.182351519717145</v>
      </c>
      <c r="W17" s="331">
        <v>64.289463939225854</v>
      </c>
      <c r="DA17" s="72" t="s">
        <v>2313</v>
      </c>
    </row>
    <row r="18" spans="1:105" ht="12" customHeight="1" x14ac:dyDescent="0.25">
      <c r="A18" s="59" t="s">
        <v>30</v>
      </c>
      <c r="B18" s="232">
        <v>7.8895003667850849</v>
      </c>
      <c r="C18" s="232">
        <v>4.9245791054945789</v>
      </c>
      <c r="D18" s="232">
        <v>3.6478859781912849</v>
      </c>
      <c r="E18" s="232">
        <v>6.6448504060125773</v>
      </c>
      <c r="F18" s="232">
        <v>6.4597691833393371</v>
      </c>
      <c r="G18" s="232">
        <v>13.847401449886769</v>
      </c>
      <c r="H18" s="232">
        <v>7.5593926713541464</v>
      </c>
      <c r="I18" s="232">
        <v>5.029687282142759</v>
      </c>
      <c r="J18" s="232">
        <v>4.8628748596202129</v>
      </c>
      <c r="K18" s="232">
        <v>4.5230002919917762</v>
      </c>
      <c r="L18" s="232">
        <v>4.8339515231273911</v>
      </c>
      <c r="M18" s="232">
        <v>4.5837624569741244</v>
      </c>
      <c r="N18" s="232">
        <v>4.6575235539006803</v>
      </c>
      <c r="O18" s="232">
        <v>5.2506961500114828</v>
      </c>
      <c r="P18" s="232">
        <v>5.7894126003796602</v>
      </c>
      <c r="Q18" s="232">
        <v>6.157548046382888</v>
      </c>
      <c r="R18" s="232">
        <v>5.7885654860137681</v>
      </c>
      <c r="S18" s="232">
        <v>6.155256321784913</v>
      </c>
      <c r="T18" s="232">
        <v>5.967497728965756</v>
      </c>
      <c r="U18" s="232">
        <v>0</v>
      </c>
      <c r="V18" s="232">
        <v>0</v>
      </c>
      <c r="W18" s="232">
        <v>0</v>
      </c>
      <c r="DA18" s="71" t="s">
        <v>2314</v>
      </c>
    </row>
    <row r="19" spans="1:105" ht="12" customHeight="1" x14ac:dyDescent="0.25">
      <c r="A19" s="59" t="s">
        <v>33</v>
      </c>
      <c r="B19" s="232">
        <v>1.862167071565588</v>
      </c>
      <c r="C19" s="232">
        <v>1.886442949332481</v>
      </c>
      <c r="D19" s="232">
        <v>1.2233478421477939</v>
      </c>
      <c r="E19" s="232">
        <v>0.90258274457127419</v>
      </c>
      <c r="F19" s="232">
        <v>0.50142198012877115</v>
      </c>
      <c r="G19" s="232">
        <v>2.3156651637803969</v>
      </c>
      <c r="H19" s="232">
        <v>1.0215100025956021</v>
      </c>
      <c r="I19" s="232">
        <v>0.98123242962816826</v>
      </c>
      <c r="J19" s="232">
        <v>1.033191047376127</v>
      </c>
      <c r="K19" s="232">
        <v>1.4697060877050241</v>
      </c>
      <c r="L19" s="232">
        <v>2.231919727864752</v>
      </c>
      <c r="M19" s="232">
        <v>2.70525167797024</v>
      </c>
      <c r="N19" s="232">
        <v>2.462169509432794</v>
      </c>
      <c r="O19" s="232">
        <v>3.5401732666258749</v>
      </c>
      <c r="P19" s="232">
        <v>3.40026884399275</v>
      </c>
      <c r="Q19" s="232">
        <v>4.2459348433161201</v>
      </c>
      <c r="R19" s="232">
        <v>5.4635909887246914</v>
      </c>
      <c r="S19" s="232">
        <v>5.9003956634571031</v>
      </c>
      <c r="T19" s="232">
        <v>6.6269136343050601</v>
      </c>
      <c r="U19" s="232">
        <v>7.5243222558541314</v>
      </c>
      <c r="V19" s="232">
        <v>7.2596343921902697</v>
      </c>
      <c r="W19" s="232">
        <v>7.8837353829838186</v>
      </c>
      <c r="DA19" s="71" t="s">
        <v>2315</v>
      </c>
    </row>
    <row r="20" spans="1:105" ht="12" customHeight="1" x14ac:dyDescent="0.25">
      <c r="A20" s="59" t="s">
        <v>160</v>
      </c>
      <c r="B20" s="232">
        <v>5.6267983848613357</v>
      </c>
      <c r="C20" s="232">
        <v>5.0078126033168644</v>
      </c>
      <c r="D20" s="232">
        <v>4.7967307785749824</v>
      </c>
      <c r="E20" s="232">
        <v>5.2621158453239456</v>
      </c>
      <c r="F20" s="232">
        <v>4.1997856122030131</v>
      </c>
      <c r="G20" s="232">
        <v>3.617135947800882</v>
      </c>
      <c r="H20" s="232">
        <v>3.65280809006464</v>
      </c>
      <c r="I20" s="232">
        <v>3.5557812989675379</v>
      </c>
      <c r="J20" s="232">
        <v>6.763884230412998</v>
      </c>
      <c r="K20" s="232">
        <v>2.8596839781134822</v>
      </c>
      <c r="L20" s="232">
        <v>3.1044292546757908</v>
      </c>
      <c r="M20" s="232">
        <v>1.8195385890551321</v>
      </c>
      <c r="N20" s="232">
        <v>2.4857773473966231</v>
      </c>
      <c r="O20" s="232">
        <v>2.479704134941116</v>
      </c>
      <c r="P20" s="232">
        <v>3.2518385161737089</v>
      </c>
      <c r="Q20" s="232">
        <v>2.8288782658884588</v>
      </c>
      <c r="R20" s="232">
        <v>2.4975994074869461</v>
      </c>
      <c r="S20" s="232">
        <v>2.110046465173899</v>
      </c>
      <c r="T20" s="232">
        <v>2.659101596325705</v>
      </c>
      <c r="U20" s="232">
        <v>2.435873444443585</v>
      </c>
      <c r="V20" s="232">
        <v>3.1285563873526709</v>
      </c>
      <c r="W20" s="232">
        <v>2.28259765251723</v>
      </c>
      <c r="DA20" s="71" t="s">
        <v>2316</v>
      </c>
    </row>
    <row r="21" spans="1:105" ht="12" customHeight="1" x14ac:dyDescent="0.25">
      <c r="A21" s="59" t="s">
        <v>70</v>
      </c>
      <c r="B21" s="232">
        <v>36.597339373168097</v>
      </c>
      <c r="C21" s="232">
        <v>27.44250844790319</v>
      </c>
      <c r="D21" s="232">
        <v>19.774224620076389</v>
      </c>
      <c r="E21" s="232">
        <v>17.17700149068283</v>
      </c>
      <c r="F21" s="232">
        <v>13.896567653194801</v>
      </c>
      <c r="G21" s="232">
        <v>16.04266260412944</v>
      </c>
      <c r="H21" s="232">
        <v>12.706751735016541</v>
      </c>
      <c r="I21" s="232">
        <v>19.008699913681429</v>
      </c>
      <c r="J21" s="232">
        <v>15.587303884798761</v>
      </c>
      <c r="K21" s="232">
        <v>12.59559518136906</v>
      </c>
      <c r="L21" s="232">
        <v>12.13933532042574</v>
      </c>
      <c r="M21" s="232">
        <v>2.8862341505784408</v>
      </c>
      <c r="N21" s="232">
        <v>2.5274669500161742</v>
      </c>
      <c r="O21" s="232">
        <v>5.8631395335760352</v>
      </c>
      <c r="P21" s="232">
        <v>4.793423893419047</v>
      </c>
      <c r="Q21" s="232">
        <v>4.8934991342779144</v>
      </c>
      <c r="R21" s="232">
        <v>3.7484981805550328</v>
      </c>
      <c r="S21" s="232">
        <v>5.4588263094261116</v>
      </c>
      <c r="T21" s="232">
        <v>5.910470939149195</v>
      </c>
      <c r="U21" s="232">
        <v>4.9738809155994401</v>
      </c>
      <c r="V21" s="232">
        <v>5.2046190317450209</v>
      </c>
      <c r="W21" s="232">
        <v>3.9960459152005621</v>
      </c>
      <c r="DA21" s="71" t="s">
        <v>2317</v>
      </c>
    </row>
    <row r="22" spans="1:105" ht="12" customHeight="1" x14ac:dyDescent="0.25">
      <c r="A22" s="59" t="s">
        <v>162</v>
      </c>
      <c r="B22" s="232">
        <v>23.20838975464827</v>
      </c>
      <c r="C22" s="232">
        <v>21.509718162647751</v>
      </c>
      <c r="D22" s="232">
        <v>19.722865430384001</v>
      </c>
      <c r="E22" s="232">
        <v>23.050697258962451</v>
      </c>
      <c r="F22" s="232">
        <v>24.372807828929918</v>
      </c>
      <c r="G22" s="232">
        <v>30.511710046086069</v>
      </c>
      <c r="H22" s="232">
        <v>24.82632607145003</v>
      </c>
      <c r="I22" s="232">
        <v>18.554108183496421</v>
      </c>
      <c r="J22" s="232">
        <v>16.93499547316377</v>
      </c>
      <c r="K22" s="232">
        <v>23.951045165199869</v>
      </c>
      <c r="L22" s="232">
        <v>22.922241193512981</v>
      </c>
      <c r="M22" s="232">
        <v>24.522489166930178</v>
      </c>
      <c r="N22" s="232">
        <v>30.02229845250713</v>
      </c>
      <c r="O22" s="232">
        <v>27.35214754660181</v>
      </c>
      <c r="P22" s="232">
        <v>31.654763384115508</v>
      </c>
      <c r="Q22" s="232">
        <v>33.641149740536179</v>
      </c>
      <c r="R22" s="232">
        <v>36.121882055955282</v>
      </c>
      <c r="S22" s="232">
        <v>39.851527128912608</v>
      </c>
      <c r="T22" s="232">
        <v>47.94693002846261</v>
      </c>
      <c r="U22" s="232">
        <v>48.562952409514097</v>
      </c>
      <c r="V22" s="232">
        <v>50.589541708429167</v>
      </c>
      <c r="W22" s="232">
        <v>50.127084988524253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62.653495792523671</v>
      </c>
      <c r="C25" s="263">
        <f t="shared" si="1"/>
        <v>50.642551057245711</v>
      </c>
      <c r="D25" s="263">
        <f t="shared" si="1"/>
        <v>40.9708788744787</v>
      </c>
      <c r="E25" s="263">
        <f t="shared" si="1"/>
        <v>44.197706454627557</v>
      </c>
      <c r="F25" s="263">
        <f t="shared" si="1"/>
        <v>41.191960214829862</v>
      </c>
      <c r="G25" s="263">
        <f t="shared" si="1"/>
        <v>55.278812676402971</v>
      </c>
      <c r="H25" s="263">
        <f t="shared" si="1"/>
        <v>41.472323808734131</v>
      </c>
      <c r="I25" s="263">
        <f t="shared" si="1"/>
        <v>39.274590923263602</v>
      </c>
      <c r="J25" s="263">
        <f t="shared" si="1"/>
        <v>37.651874579476562</v>
      </c>
      <c r="K25" s="263">
        <f t="shared" si="1"/>
        <v>37.832525586982683</v>
      </c>
      <c r="L25" s="263">
        <f t="shared" si="1"/>
        <v>37.693230849672219</v>
      </c>
      <c r="M25" s="263">
        <f t="shared" si="1"/>
        <v>30.431063367923429</v>
      </c>
      <c r="N25" s="263">
        <f t="shared" si="1"/>
        <v>35.129363177711177</v>
      </c>
      <c r="O25" s="263">
        <f t="shared" si="1"/>
        <v>37.071550526463611</v>
      </c>
      <c r="P25" s="263">
        <f t="shared" si="1"/>
        <v>40.741422698400562</v>
      </c>
      <c r="Q25" s="263">
        <f t="shared" si="1"/>
        <v>43.139175025334637</v>
      </c>
      <c r="R25" s="263">
        <f t="shared" si="1"/>
        <v>44.683446765613091</v>
      </c>
      <c r="S25" s="263">
        <f t="shared" si="1"/>
        <v>49.563376573962209</v>
      </c>
      <c r="T25" s="263">
        <f t="shared" si="1"/>
        <v>57.592428272673629</v>
      </c>
      <c r="U25" s="263">
        <f t="shared" si="1"/>
        <v>52.914190854509378</v>
      </c>
      <c r="V25" s="263">
        <f t="shared" si="1"/>
        <v>55.15195959976429</v>
      </c>
      <c r="W25" s="263">
        <f t="shared" si="1"/>
        <v>53.574553282688221</v>
      </c>
      <c r="DA25" s="70"/>
    </row>
    <row r="26" spans="1:105" ht="12" customHeight="1" x14ac:dyDescent="0.25">
      <c r="A26" s="60" t="s">
        <v>2162</v>
      </c>
      <c r="B26" s="331">
        <v>62.653495792523671</v>
      </c>
      <c r="C26" s="331">
        <v>50.642551057245711</v>
      </c>
      <c r="D26" s="331">
        <v>40.9708788744787</v>
      </c>
      <c r="E26" s="331">
        <v>44.197706454627557</v>
      </c>
      <c r="F26" s="331">
        <v>41.191960214829862</v>
      </c>
      <c r="G26" s="331">
        <v>55.278812676402971</v>
      </c>
      <c r="H26" s="331">
        <v>41.472323808734131</v>
      </c>
      <c r="I26" s="331">
        <v>39.274590923263602</v>
      </c>
      <c r="J26" s="331">
        <v>37.651874579476562</v>
      </c>
      <c r="K26" s="331">
        <v>37.832525586982683</v>
      </c>
      <c r="L26" s="331">
        <v>37.693230849672219</v>
      </c>
      <c r="M26" s="331">
        <v>30.431063367923429</v>
      </c>
      <c r="N26" s="331">
        <v>35.129363177711177</v>
      </c>
      <c r="O26" s="331">
        <v>37.071550526463611</v>
      </c>
      <c r="P26" s="331">
        <v>40.741422698400562</v>
      </c>
      <c r="Q26" s="331">
        <v>43.139175025334637</v>
      </c>
      <c r="R26" s="331">
        <v>44.683446765613091</v>
      </c>
      <c r="S26" s="331">
        <v>49.563376573962209</v>
      </c>
      <c r="T26" s="331">
        <v>57.592428272673629</v>
      </c>
      <c r="U26" s="331">
        <v>52.914190854509378</v>
      </c>
      <c r="V26" s="331">
        <v>55.15195959976429</v>
      </c>
      <c r="W26" s="331">
        <v>53.574553282688221</v>
      </c>
      <c r="DA26" s="72" t="s">
        <v>2321</v>
      </c>
    </row>
    <row r="27" spans="1:105" ht="12" customHeight="1" x14ac:dyDescent="0.25">
      <c r="A27" s="59" t="s">
        <v>30</v>
      </c>
      <c r="B27" s="232">
        <v>6.5745836389875727</v>
      </c>
      <c r="C27" s="232">
        <v>4.1038159212454826</v>
      </c>
      <c r="D27" s="232">
        <v>3.0399049818260702</v>
      </c>
      <c r="E27" s="232">
        <v>5.5373753383438142</v>
      </c>
      <c r="F27" s="232">
        <v>5.3831409861161132</v>
      </c>
      <c r="G27" s="232">
        <v>11.539501208238979</v>
      </c>
      <c r="H27" s="232">
        <v>6.2994938927951232</v>
      </c>
      <c r="I27" s="232">
        <v>4.1914060684522987</v>
      </c>
      <c r="J27" s="232">
        <v>4.0523957163501789</v>
      </c>
      <c r="K27" s="232">
        <v>3.7691669099931482</v>
      </c>
      <c r="L27" s="232">
        <v>4.0282929359394926</v>
      </c>
      <c r="M27" s="232">
        <v>3.819802047478436</v>
      </c>
      <c r="N27" s="232">
        <v>3.8812696282505681</v>
      </c>
      <c r="O27" s="232">
        <v>4.3755801250095718</v>
      </c>
      <c r="P27" s="232">
        <v>4.8245105003163822</v>
      </c>
      <c r="Q27" s="232">
        <v>5.1312900386524083</v>
      </c>
      <c r="R27" s="232">
        <v>4.8238045716781386</v>
      </c>
      <c r="S27" s="232">
        <v>5.1293802681540948</v>
      </c>
      <c r="T27" s="232">
        <v>4.9729147741381317</v>
      </c>
      <c r="U27" s="232">
        <v>0</v>
      </c>
      <c r="V27" s="232">
        <v>0</v>
      </c>
      <c r="W27" s="232">
        <v>0</v>
      </c>
      <c r="DA27" s="71" t="s">
        <v>2322</v>
      </c>
    </row>
    <row r="28" spans="1:105" ht="12" customHeight="1" x14ac:dyDescent="0.25">
      <c r="A28" s="59" t="s">
        <v>33</v>
      </c>
      <c r="B28" s="232">
        <v>1.5518058929713241</v>
      </c>
      <c r="C28" s="232">
        <v>1.572035791110401</v>
      </c>
      <c r="D28" s="232">
        <v>1.019456535123161</v>
      </c>
      <c r="E28" s="232">
        <v>0.75215228714272842</v>
      </c>
      <c r="F28" s="232">
        <v>0.41785165010730929</v>
      </c>
      <c r="G28" s="232">
        <v>1.9297209698169979</v>
      </c>
      <c r="H28" s="232">
        <v>0.85125833549633478</v>
      </c>
      <c r="I28" s="232">
        <v>0.81769369135680692</v>
      </c>
      <c r="J28" s="232">
        <v>0.86099253948010612</v>
      </c>
      <c r="K28" s="232">
        <v>1.2247550730875201</v>
      </c>
      <c r="L28" s="232">
        <v>1.859933106553961</v>
      </c>
      <c r="M28" s="232">
        <v>2.254376398308533</v>
      </c>
      <c r="N28" s="232">
        <v>2.0518079245273291</v>
      </c>
      <c r="O28" s="232">
        <v>2.9501443888548948</v>
      </c>
      <c r="P28" s="232">
        <v>2.833557369993958</v>
      </c>
      <c r="Q28" s="232">
        <v>3.5382790360967671</v>
      </c>
      <c r="R28" s="232">
        <v>4.5529924906039092</v>
      </c>
      <c r="S28" s="232">
        <v>4.9169963862142536</v>
      </c>
      <c r="T28" s="232">
        <v>5.5224280285875533</v>
      </c>
      <c r="U28" s="232">
        <v>6.2702685465451093</v>
      </c>
      <c r="V28" s="232">
        <v>6.0496953268252254</v>
      </c>
      <c r="W28" s="232">
        <v>6.5697794858198506</v>
      </c>
      <c r="DA28" s="71" t="s">
        <v>2323</v>
      </c>
    </row>
    <row r="29" spans="1:105" ht="12" customHeight="1" x14ac:dyDescent="0.25">
      <c r="A29" s="59" t="s">
        <v>160</v>
      </c>
      <c r="B29" s="232">
        <v>4.6889986540511153</v>
      </c>
      <c r="C29" s="232">
        <v>4.1731771694307191</v>
      </c>
      <c r="D29" s="232">
        <v>3.9972756488124852</v>
      </c>
      <c r="E29" s="232">
        <v>4.3850965377699547</v>
      </c>
      <c r="F29" s="232">
        <v>3.4998213435025112</v>
      </c>
      <c r="G29" s="232">
        <v>3.0142799565007352</v>
      </c>
      <c r="H29" s="232">
        <v>3.044006741720533</v>
      </c>
      <c r="I29" s="232">
        <v>2.9631510824729479</v>
      </c>
      <c r="J29" s="232">
        <v>5.6365701920108329</v>
      </c>
      <c r="K29" s="232">
        <v>2.3830699817612362</v>
      </c>
      <c r="L29" s="232">
        <v>2.5870243788964928</v>
      </c>
      <c r="M29" s="232">
        <v>1.5162821575459431</v>
      </c>
      <c r="N29" s="232">
        <v>2.071481122830519</v>
      </c>
      <c r="O29" s="232">
        <v>2.0664201124509289</v>
      </c>
      <c r="P29" s="232">
        <v>2.709865430144756</v>
      </c>
      <c r="Q29" s="232">
        <v>2.3573985549070491</v>
      </c>
      <c r="R29" s="232">
        <v>2.0813328395724549</v>
      </c>
      <c r="S29" s="232">
        <v>1.7583720543115819</v>
      </c>
      <c r="T29" s="232">
        <v>2.2159179969380882</v>
      </c>
      <c r="U29" s="232">
        <v>2.0298945370363208</v>
      </c>
      <c r="V29" s="232">
        <v>2.6071303227938931</v>
      </c>
      <c r="W29" s="232">
        <v>1.902164710431026</v>
      </c>
      <c r="DA29" s="71" t="s">
        <v>2324</v>
      </c>
    </row>
    <row r="30" spans="1:105" ht="12" customHeight="1" x14ac:dyDescent="0.25">
      <c r="A30" s="59" t="s">
        <v>70</v>
      </c>
      <c r="B30" s="232">
        <v>30.49778281097343</v>
      </c>
      <c r="C30" s="232">
        <v>22.86875703991932</v>
      </c>
      <c r="D30" s="232">
        <v>16.47852051673032</v>
      </c>
      <c r="E30" s="232">
        <v>14.314167908902361</v>
      </c>
      <c r="F30" s="232">
        <v>11.580473044329</v>
      </c>
      <c r="G30" s="232">
        <v>13.3688855034412</v>
      </c>
      <c r="H30" s="232">
        <v>10.588959779180451</v>
      </c>
      <c r="I30" s="232">
        <v>15.840583261401189</v>
      </c>
      <c r="J30" s="232">
        <v>12.98941990399897</v>
      </c>
      <c r="K30" s="232">
        <v>10.49632931780755</v>
      </c>
      <c r="L30" s="232">
        <v>10.11611276702145</v>
      </c>
      <c r="M30" s="232">
        <v>2.405195125482035</v>
      </c>
      <c r="N30" s="232">
        <v>2.1062224583468132</v>
      </c>
      <c r="O30" s="232">
        <v>4.8859496113133636</v>
      </c>
      <c r="P30" s="232">
        <v>3.9945199111825391</v>
      </c>
      <c r="Q30" s="232">
        <v>4.077915945231597</v>
      </c>
      <c r="R30" s="232">
        <v>3.1237484837958611</v>
      </c>
      <c r="S30" s="232">
        <v>4.549021924521762</v>
      </c>
      <c r="T30" s="232">
        <v>4.9253924492909977</v>
      </c>
      <c r="U30" s="232">
        <v>4.1449007629995336</v>
      </c>
      <c r="V30" s="232">
        <v>4.3371825264541837</v>
      </c>
      <c r="W30" s="232">
        <v>3.3300382626671361</v>
      </c>
      <c r="DA30" s="71" t="s">
        <v>2325</v>
      </c>
    </row>
    <row r="31" spans="1:105" ht="12" customHeight="1" x14ac:dyDescent="0.25">
      <c r="A31" s="59" t="s">
        <v>162</v>
      </c>
      <c r="B31" s="232">
        <v>19.34032479554023</v>
      </c>
      <c r="C31" s="232">
        <v>17.92476513553979</v>
      </c>
      <c r="D31" s="232">
        <v>16.435721191986659</v>
      </c>
      <c r="E31" s="232">
        <v>19.208914382468709</v>
      </c>
      <c r="F31" s="232">
        <v>20.310673190774931</v>
      </c>
      <c r="G31" s="232">
        <v>25.426425038405061</v>
      </c>
      <c r="H31" s="232">
        <v>20.68860505954169</v>
      </c>
      <c r="I31" s="232">
        <v>15.46175681958035</v>
      </c>
      <c r="J31" s="232">
        <v>14.11249622763648</v>
      </c>
      <c r="K31" s="232">
        <v>19.95920430433323</v>
      </c>
      <c r="L31" s="232">
        <v>19.101867661260819</v>
      </c>
      <c r="M31" s="232">
        <v>20.43540763910848</v>
      </c>
      <c r="N31" s="232">
        <v>25.018582043755949</v>
      </c>
      <c r="O31" s="232">
        <v>22.79345628883485</v>
      </c>
      <c r="P31" s="232">
        <v>26.378969486762919</v>
      </c>
      <c r="Q31" s="232">
        <v>28.03429145044683</v>
      </c>
      <c r="R31" s="232">
        <v>30.101568379962721</v>
      </c>
      <c r="S31" s="232">
        <v>33.209605940760518</v>
      </c>
      <c r="T31" s="232">
        <v>39.955775023718857</v>
      </c>
      <c r="U31" s="232">
        <v>40.469127007928407</v>
      </c>
      <c r="V31" s="232">
        <v>42.157951423690989</v>
      </c>
      <c r="W31" s="232">
        <v>41.772570823770209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841.22743377612619</v>
      </c>
      <c r="C34" s="263">
        <v>729.72836199833239</v>
      </c>
      <c r="D34" s="263">
        <v>643.02728756629506</v>
      </c>
      <c r="E34" s="263">
        <v>600.98338052134272</v>
      </c>
      <c r="F34" s="263">
        <v>549.28967579305049</v>
      </c>
      <c r="G34" s="263">
        <v>642.78279863182797</v>
      </c>
      <c r="H34" s="263">
        <v>504.61348956784991</v>
      </c>
      <c r="I34" s="263">
        <v>460.01748368755528</v>
      </c>
      <c r="J34" s="263">
        <v>468.27349909263461</v>
      </c>
      <c r="K34" s="263">
        <v>476.33802667123132</v>
      </c>
      <c r="L34" s="263">
        <v>486.46911636922198</v>
      </c>
      <c r="M34" s="263">
        <v>423.44093338565858</v>
      </c>
      <c r="N34" s="263">
        <v>507.36940562721969</v>
      </c>
      <c r="O34" s="263">
        <v>531.95530017670808</v>
      </c>
      <c r="P34" s="263">
        <v>535.46527218364986</v>
      </c>
      <c r="Q34" s="263">
        <v>558.88325397544395</v>
      </c>
      <c r="R34" s="263">
        <v>579.12305747483117</v>
      </c>
      <c r="S34" s="263">
        <v>626.44246567876621</v>
      </c>
      <c r="T34" s="263">
        <v>635.24864128522427</v>
      </c>
      <c r="U34" s="263">
        <v>583.2889415296213</v>
      </c>
      <c r="V34" s="263">
        <v>588.54506365539862</v>
      </c>
      <c r="W34" s="263">
        <v>633.68792343002747</v>
      </c>
      <c r="DA34" s="70" t="s">
        <v>2329</v>
      </c>
    </row>
    <row r="35" spans="1:105" ht="12" customHeight="1" x14ac:dyDescent="0.25">
      <c r="A35" s="64" t="s">
        <v>30</v>
      </c>
      <c r="B35" s="231">
        <v>84.943204939962243</v>
      </c>
      <c r="C35" s="231">
        <v>56.679589426235601</v>
      </c>
      <c r="D35" s="231">
        <v>45.953525592345983</v>
      </c>
      <c r="E35" s="231">
        <v>72.954512528220903</v>
      </c>
      <c r="F35" s="231">
        <v>69.999097357770935</v>
      </c>
      <c r="G35" s="231">
        <v>126.689038833715</v>
      </c>
      <c r="H35" s="231">
        <v>70.732135637431043</v>
      </c>
      <c r="I35" s="231">
        <v>45.914085705104462</v>
      </c>
      <c r="J35" s="231">
        <v>47.910847081086622</v>
      </c>
      <c r="K35" s="231">
        <v>47.0267097883088</v>
      </c>
      <c r="L35" s="231">
        <v>51.422167157122821</v>
      </c>
      <c r="M35" s="231">
        <v>52.634059379314976</v>
      </c>
      <c r="N35" s="231">
        <v>55.501914191018287</v>
      </c>
      <c r="O35" s="231">
        <v>62.509690863506677</v>
      </c>
      <c r="P35" s="231">
        <v>62.881886423087849</v>
      </c>
      <c r="Q35" s="231">
        <v>65.923539763536326</v>
      </c>
      <c r="R35" s="231">
        <v>62.130057456320372</v>
      </c>
      <c r="S35" s="231">
        <v>64.39041161529137</v>
      </c>
      <c r="T35" s="231">
        <v>54.487487795046277</v>
      </c>
      <c r="U35" s="231">
        <v>0</v>
      </c>
      <c r="V35" s="231">
        <v>0</v>
      </c>
      <c r="W35" s="231">
        <v>0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20.049234024803219</v>
      </c>
      <c r="C37" s="231">
        <v>21.712071134136789</v>
      </c>
      <c r="D37" s="231">
        <v>15.410883648384701</v>
      </c>
      <c r="E37" s="231">
        <v>9.909551024203509</v>
      </c>
      <c r="F37" s="231">
        <v>5.4334891864071064</v>
      </c>
      <c r="G37" s="231">
        <v>21.18588060884553</v>
      </c>
      <c r="H37" s="231">
        <v>9.5581202352915398</v>
      </c>
      <c r="I37" s="231">
        <v>8.9572944287268417</v>
      </c>
      <c r="J37" s="231">
        <v>10.179381478110111</v>
      </c>
      <c r="K37" s="231">
        <v>15.28088374944118</v>
      </c>
      <c r="L37" s="231">
        <v>23.742511437783151</v>
      </c>
      <c r="M37" s="231">
        <v>31.063646685625109</v>
      </c>
      <c r="N37" s="231">
        <v>29.34072565705689</v>
      </c>
      <c r="O37" s="231">
        <v>42.145866029507339</v>
      </c>
      <c r="P37" s="231">
        <v>36.932126627474211</v>
      </c>
      <c r="Q37" s="231">
        <v>45.457551020029747</v>
      </c>
      <c r="R37" s="231">
        <v>58.642028472767613</v>
      </c>
      <c r="S37" s="231">
        <v>61.72430287239618</v>
      </c>
      <c r="T37" s="231">
        <v>60.508422821067981</v>
      </c>
      <c r="U37" s="231">
        <v>68.628010310745026</v>
      </c>
      <c r="V37" s="231">
        <v>64.188532615677588</v>
      </c>
      <c r="W37" s="231">
        <v>77.327235269879324</v>
      </c>
      <c r="DA37" s="73" t="s">
        <v>2332</v>
      </c>
    </row>
    <row r="38" spans="1:105" ht="12" customHeight="1" x14ac:dyDescent="0.25">
      <c r="A38" s="64" t="s">
        <v>160</v>
      </c>
      <c r="B38" s="231">
        <v>60.581566150036132</v>
      </c>
      <c r="C38" s="231">
        <v>57.637567840637132</v>
      </c>
      <c r="D38" s="231">
        <v>60.425871836633533</v>
      </c>
      <c r="E38" s="231">
        <v>57.773324139136228</v>
      </c>
      <c r="F38" s="231">
        <v>45.509552060866781</v>
      </c>
      <c r="G38" s="231">
        <v>33.092958142086601</v>
      </c>
      <c r="H38" s="231">
        <v>34.178792995241302</v>
      </c>
      <c r="I38" s="231">
        <v>32.459363405959223</v>
      </c>
      <c r="J38" s="231">
        <v>66.640296613102521</v>
      </c>
      <c r="K38" s="231">
        <v>29.732814468998829</v>
      </c>
      <c r="L38" s="231">
        <v>33.024013438620869</v>
      </c>
      <c r="M38" s="231">
        <v>20.893251567513211</v>
      </c>
      <c r="N38" s="231">
        <v>29.622051168724251</v>
      </c>
      <c r="O38" s="231">
        <v>29.520950075884571</v>
      </c>
      <c r="P38" s="231">
        <v>35.319945969449137</v>
      </c>
      <c r="Q38" s="231">
        <v>30.286352204275619</v>
      </c>
      <c r="R38" s="231">
        <v>26.807331637686271</v>
      </c>
      <c r="S38" s="231">
        <v>22.073290423190549</v>
      </c>
      <c r="T38" s="231">
        <v>24.27948402431916</v>
      </c>
      <c r="U38" s="231">
        <v>22.217170155209949</v>
      </c>
      <c r="V38" s="231">
        <v>27.662197964901331</v>
      </c>
      <c r="W38" s="231">
        <v>22.388748115981301</v>
      </c>
      <c r="DA38" s="73" t="s">
        <v>2333</v>
      </c>
    </row>
    <row r="39" spans="1:105" ht="12" customHeight="1" x14ac:dyDescent="0.25">
      <c r="A39" s="64" t="s">
        <v>70</v>
      </c>
      <c r="B39" s="231">
        <v>394.0294257060969</v>
      </c>
      <c r="C39" s="231">
        <v>315.85036575363148</v>
      </c>
      <c r="D39" s="231">
        <v>249.10190246626979</v>
      </c>
      <c r="E39" s="231">
        <v>188.5881086676367</v>
      </c>
      <c r="F39" s="231">
        <v>150.58544113366881</v>
      </c>
      <c r="G39" s="231">
        <v>146.77335043733839</v>
      </c>
      <c r="H39" s="231">
        <v>118.89522429999001</v>
      </c>
      <c r="I39" s="231">
        <v>173.523129375861</v>
      </c>
      <c r="J39" s="231">
        <v>153.57190024201969</v>
      </c>
      <c r="K39" s="231">
        <v>130.9593988428467</v>
      </c>
      <c r="L39" s="231">
        <v>129.13471039929729</v>
      </c>
      <c r="M39" s="231">
        <v>33.141817685822119</v>
      </c>
      <c r="N39" s="231">
        <v>30.11885010499806</v>
      </c>
      <c r="O39" s="231">
        <v>69.800847213876793</v>
      </c>
      <c r="P39" s="231">
        <v>52.063923864042017</v>
      </c>
      <c r="Q39" s="231">
        <v>52.390461646645683</v>
      </c>
      <c r="R39" s="231">
        <v>40.23352726949571</v>
      </c>
      <c r="S39" s="231">
        <v>57.105026115045987</v>
      </c>
      <c r="T39" s="231">
        <v>53.966792747432237</v>
      </c>
      <c r="U39" s="231">
        <v>45.365886674324507</v>
      </c>
      <c r="V39" s="231">
        <v>46.018413658783288</v>
      </c>
      <c r="W39" s="231">
        <v>39.195022108543057</v>
      </c>
      <c r="DA39" s="73" t="s">
        <v>2334</v>
      </c>
    </row>
    <row r="40" spans="1:105" ht="12" customHeight="1" x14ac:dyDescent="0.25">
      <c r="A40" s="64" t="s">
        <v>34</v>
      </c>
      <c r="B40" s="231">
        <v>31.748229382136699</v>
      </c>
      <c r="C40" s="231">
        <v>30.282028023705109</v>
      </c>
      <c r="D40" s="231">
        <v>23.68018883944826</v>
      </c>
      <c r="E40" s="231">
        <v>18.681850961824651</v>
      </c>
      <c r="F40" s="231">
        <v>13.654432192334429</v>
      </c>
      <c r="G40" s="231">
        <v>35.891779733861377</v>
      </c>
      <c r="H40" s="231">
        <v>38.952901152347103</v>
      </c>
      <c r="I40" s="231">
        <v>29.790274909975629</v>
      </c>
      <c r="J40" s="231">
        <v>23.121215959169881</v>
      </c>
      <c r="K40" s="231">
        <v>4.3135067114519474</v>
      </c>
      <c r="L40" s="231">
        <v>5.3055941856461724</v>
      </c>
      <c r="M40" s="231">
        <v>4.1232890746621784</v>
      </c>
      <c r="N40" s="231">
        <v>5.0216979382627116</v>
      </c>
      <c r="O40" s="231">
        <v>2.3498314081436038</v>
      </c>
      <c r="P40" s="231">
        <v>4.4481846122095723</v>
      </c>
      <c r="Q40" s="231">
        <v>4.6586635261247951</v>
      </c>
      <c r="R40" s="231">
        <v>3.6053154846794069</v>
      </c>
      <c r="S40" s="231">
        <v>4.2608273909880863</v>
      </c>
      <c r="T40" s="231">
        <v>4.2169676852580018</v>
      </c>
      <c r="U40" s="231">
        <v>4.143788719717671</v>
      </c>
      <c r="V40" s="231">
        <v>3.3712381421396418</v>
      </c>
      <c r="W40" s="231">
        <v>3.1078415397849271</v>
      </c>
      <c r="DA40" s="73" t="s">
        <v>2335</v>
      </c>
    </row>
    <row r="41" spans="1:105" ht="12" customHeight="1" x14ac:dyDescent="0.25">
      <c r="A41" s="64" t="s">
        <v>162</v>
      </c>
      <c r="B41" s="231">
        <v>249.87577357309101</v>
      </c>
      <c r="C41" s="231">
        <v>247.5667398199862</v>
      </c>
      <c r="D41" s="231">
        <v>248.45491518321279</v>
      </c>
      <c r="E41" s="231">
        <v>253.07603320032069</v>
      </c>
      <c r="F41" s="231">
        <v>264.10766386200248</v>
      </c>
      <c r="G41" s="231">
        <v>279.14979087598113</v>
      </c>
      <c r="H41" s="231">
        <v>232.2963152475489</v>
      </c>
      <c r="I41" s="231">
        <v>169.37333586192821</v>
      </c>
      <c r="J41" s="231">
        <v>166.84985771914569</v>
      </c>
      <c r="K41" s="231">
        <v>249.02471311018391</v>
      </c>
      <c r="L41" s="231">
        <v>243.84011975075171</v>
      </c>
      <c r="M41" s="231">
        <v>281.584868992721</v>
      </c>
      <c r="N41" s="231">
        <v>357.76416656715958</v>
      </c>
      <c r="O41" s="231">
        <v>325.62811458578909</v>
      </c>
      <c r="P41" s="231">
        <v>343.81920468738701</v>
      </c>
      <c r="Q41" s="231">
        <v>360.16668581483179</v>
      </c>
      <c r="R41" s="231">
        <v>387.70479715388183</v>
      </c>
      <c r="S41" s="231">
        <v>416.88860726185402</v>
      </c>
      <c r="T41" s="231">
        <v>437.78948621210048</v>
      </c>
      <c r="U41" s="231">
        <v>442.93408566962421</v>
      </c>
      <c r="V41" s="231">
        <v>447.30468127389668</v>
      </c>
      <c r="W41" s="231">
        <v>491.66907639583877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132.39329087024586</v>
      </c>
      <c r="C45" s="263">
        <f t="shared" si="2"/>
        <v>114.77000017037372</v>
      </c>
      <c r="D45" s="263">
        <f t="shared" si="2"/>
        <v>101.15411225355464</v>
      </c>
      <c r="E45" s="263">
        <f t="shared" si="2"/>
        <v>102.27697748110354</v>
      </c>
      <c r="F45" s="263">
        <f t="shared" si="2"/>
        <v>94.017346027877139</v>
      </c>
      <c r="G45" s="263">
        <f t="shared" si="2"/>
        <v>110.44643119862157</v>
      </c>
      <c r="H45" s="263">
        <f t="shared" si="2"/>
        <v>89.594924501108707</v>
      </c>
      <c r="I45" s="263">
        <f t="shared" si="2"/>
        <v>83.212394261273687</v>
      </c>
      <c r="J45" s="263">
        <f t="shared" si="2"/>
        <v>81.409449896260355</v>
      </c>
      <c r="K45" s="263">
        <f t="shared" si="2"/>
        <v>81.571268081656285</v>
      </c>
      <c r="L45" s="263">
        <f t="shared" si="2"/>
        <v>83.359569536594933</v>
      </c>
      <c r="M45" s="263">
        <f t="shared" si="2"/>
        <v>71.769657423636119</v>
      </c>
      <c r="N45" s="263">
        <f t="shared" si="2"/>
        <v>82.340615674284464</v>
      </c>
      <c r="O45" s="263">
        <f t="shared" si="2"/>
        <v>86.349493867827192</v>
      </c>
      <c r="P45" s="263">
        <f t="shared" si="2"/>
        <v>90.170862343683126</v>
      </c>
      <c r="Q45" s="263">
        <f t="shared" si="2"/>
        <v>92.914343876140208</v>
      </c>
      <c r="R45" s="263">
        <f t="shared" si="2"/>
        <v>94.740843674800544</v>
      </c>
      <c r="S45" s="263">
        <f t="shared" si="2"/>
        <v>102.50314110667554</v>
      </c>
      <c r="T45" s="263">
        <f t="shared" si="2"/>
        <v>104.31625263020537</v>
      </c>
      <c r="U45" s="263">
        <f t="shared" si="2"/>
        <v>95.868312549554602</v>
      </c>
      <c r="V45" s="263">
        <f t="shared" si="2"/>
        <v>98.287279787458303</v>
      </c>
      <c r="W45" s="263">
        <f t="shared" si="2"/>
        <v>100.65951909662149</v>
      </c>
      <c r="DA45" s="70"/>
    </row>
    <row r="46" spans="1:105" ht="12" customHeight="1" x14ac:dyDescent="0.25">
      <c r="A46" s="165" t="s">
        <v>2186</v>
      </c>
      <c r="B46" s="348">
        <v>71.597089874633866</v>
      </c>
      <c r="C46" s="348">
        <v>62.031929124469123</v>
      </c>
      <c r="D46" s="348">
        <v>54.681999420691938</v>
      </c>
      <c r="E46" s="348">
        <v>58.843412513794647</v>
      </c>
      <c r="F46" s="348">
        <v>54.319727769725901</v>
      </c>
      <c r="G46" s="348">
        <v>63.991987782856128</v>
      </c>
      <c r="H46" s="348">
        <v>53.126091097574488</v>
      </c>
      <c r="I46" s="348">
        <v>49.966551012648537</v>
      </c>
      <c r="J46" s="348">
        <v>47.566937599721527</v>
      </c>
      <c r="K46" s="348">
        <v>47.14592572047944</v>
      </c>
      <c r="L46" s="348">
        <v>48.202044960652692</v>
      </c>
      <c r="M46" s="348">
        <v>41.167231655939233</v>
      </c>
      <c r="N46" s="348">
        <v>45.672609942381939</v>
      </c>
      <c r="O46" s="348">
        <v>47.904645243416972</v>
      </c>
      <c r="P46" s="348">
        <v>51.472345145169072</v>
      </c>
      <c r="Q46" s="348">
        <v>52.523389804122587</v>
      </c>
      <c r="R46" s="348">
        <v>52.887142297768243</v>
      </c>
      <c r="S46" s="348">
        <v>57.229627040884147</v>
      </c>
      <c r="T46" s="348">
        <v>58.406308984639537</v>
      </c>
      <c r="U46" s="348">
        <v>53.713539293324843</v>
      </c>
      <c r="V46" s="348">
        <v>55.752642246748643</v>
      </c>
      <c r="W46" s="348">
        <v>54.862369818681152</v>
      </c>
      <c r="DA46" s="167" t="s">
        <v>2340</v>
      </c>
    </row>
    <row r="47" spans="1:105" ht="12" customHeight="1" x14ac:dyDescent="0.25">
      <c r="A47" s="59" t="s">
        <v>30</v>
      </c>
      <c r="B47" s="232">
        <v>7.5130852594032094</v>
      </c>
      <c r="C47" s="232">
        <v>5.0267534524239847</v>
      </c>
      <c r="D47" s="232">
        <v>4.0572252053571969</v>
      </c>
      <c r="E47" s="232">
        <v>7.3722843879325897</v>
      </c>
      <c r="F47" s="232">
        <v>7.0987336214848993</v>
      </c>
      <c r="G47" s="232">
        <v>13.35838424498399</v>
      </c>
      <c r="H47" s="232">
        <v>8.0696584054633167</v>
      </c>
      <c r="I47" s="232">
        <v>5.3324579635530807</v>
      </c>
      <c r="J47" s="232">
        <v>5.1195340556583657</v>
      </c>
      <c r="K47" s="232">
        <v>4.6970393969090161</v>
      </c>
      <c r="L47" s="232">
        <v>5.1513747385367354</v>
      </c>
      <c r="M47" s="232">
        <v>5.1674393979320978</v>
      </c>
      <c r="N47" s="232">
        <v>5.0461408285583298</v>
      </c>
      <c r="O47" s="232">
        <v>5.6542176047667221</v>
      </c>
      <c r="P47" s="232">
        <v>6.095242953764747</v>
      </c>
      <c r="Q47" s="232">
        <v>6.2475174070870176</v>
      </c>
      <c r="R47" s="232">
        <v>5.7094350876104887</v>
      </c>
      <c r="S47" s="232">
        <v>5.9227708035441839</v>
      </c>
      <c r="T47" s="232">
        <v>5.0431906687011976</v>
      </c>
      <c r="U47" s="232">
        <v>0</v>
      </c>
      <c r="V47" s="232">
        <v>0</v>
      </c>
      <c r="W47" s="232">
        <v>0</v>
      </c>
      <c r="DA47" s="71" t="s">
        <v>2341</v>
      </c>
    </row>
    <row r="48" spans="1:105" ht="12" customHeight="1" x14ac:dyDescent="0.25">
      <c r="A48" s="59" t="s">
        <v>33</v>
      </c>
      <c r="B48" s="232">
        <v>1.773321417770152</v>
      </c>
      <c r="C48" s="232">
        <v>1.9255825533958151</v>
      </c>
      <c r="D48" s="232">
        <v>1.3606230374948141</v>
      </c>
      <c r="E48" s="232">
        <v>1.0013914941710671</v>
      </c>
      <c r="F48" s="232">
        <v>0.55101985347587923</v>
      </c>
      <c r="G48" s="232">
        <v>2.2338880801896051</v>
      </c>
      <c r="H48" s="232">
        <v>1.0904628370408229</v>
      </c>
      <c r="I48" s="232">
        <v>1.0402994043077269</v>
      </c>
      <c r="J48" s="232">
        <v>1.087722161424594</v>
      </c>
      <c r="K48" s="232">
        <v>1.5262584457600259</v>
      </c>
      <c r="L48" s="232">
        <v>2.3784795626427462</v>
      </c>
      <c r="M48" s="232">
        <v>3.049726994643049</v>
      </c>
      <c r="N48" s="232">
        <v>2.6676095020442281</v>
      </c>
      <c r="O48" s="232">
        <v>3.812239260509628</v>
      </c>
      <c r="P48" s="232">
        <v>3.5798907666199979</v>
      </c>
      <c r="Q48" s="232">
        <v>4.3079731807463792</v>
      </c>
      <c r="R48" s="232">
        <v>5.3889030314587743</v>
      </c>
      <c r="S48" s="232">
        <v>5.6775362938498306</v>
      </c>
      <c r="T48" s="232">
        <v>5.6004694967195698</v>
      </c>
      <c r="U48" s="232">
        <v>6.3649903837818469</v>
      </c>
      <c r="V48" s="232">
        <v>6.1155850436863792</v>
      </c>
      <c r="W48" s="232">
        <v>6.7277027934585103</v>
      </c>
      <c r="DA48" s="71" t="s">
        <v>2342</v>
      </c>
    </row>
    <row r="49" spans="1:105" ht="12" customHeight="1" x14ac:dyDescent="0.25">
      <c r="A49" s="59" t="s">
        <v>160</v>
      </c>
      <c r="B49" s="232">
        <v>5.3583388095033557</v>
      </c>
      <c r="C49" s="232">
        <v>5.1117138649937948</v>
      </c>
      <c r="D49" s="232">
        <v>5.3349850117290494</v>
      </c>
      <c r="E49" s="232">
        <v>5.83817725360257</v>
      </c>
      <c r="F49" s="232">
        <v>4.6152050456023197</v>
      </c>
      <c r="G49" s="232">
        <v>3.4893977784881511</v>
      </c>
      <c r="H49" s="232">
        <v>3.8993758875941809</v>
      </c>
      <c r="I49" s="232">
        <v>3.7698276733130678</v>
      </c>
      <c r="J49" s="232">
        <v>7.1208773957293072</v>
      </c>
      <c r="K49" s="232">
        <v>2.9697208580089418</v>
      </c>
      <c r="L49" s="232">
        <v>3.3082827503749992</v>
      </c>
      <c r="M49" s="232">
        <v>2.0512309438801148</v>
      </c>
      <c r="N49" s="232">
        <v>2.693187145108102</v>
      </c>
      <c r="O49" s="232">
        <v>2.6702719741964538</v>
      </c>
      <c r="P49" s="232">
        <v>3.4236194879578621</v>
      </c>
      <c r="Q49" s="232">
        <v>2.870211661450234</v>
      </c>
      <c r="R49" s="232">
        <v>2.4634569180145949</v>
      </c>
      <c r="S49" s="232">
        <v>2.0303495004460812</v>
      </c>
      <c r="T49" s="232">
        <v>2.2472327542959012</v>
      </c>
      <c r="U49" s="232">
        <v>2.0605591470953022</v>
      </c>
      <c r="V49" s="232">
        <v>2.6355256500804281</v>
      </c>
      <c r="W49" s="232">
        <v>1.9478886412559759</v>
      </c>
      <c r="DA49" s="71" t="s">
        <v>2343</v>
      </c>
    </row>
    <row r="50" spans="1:105" ht="12" customHeight="1" x14ac:dyDescent="0.25">
      <c r="A50" s="59" t="s">
        <v>70</v>
      </c>
      <c r="B50" s="232">
        <v>34.851247632297117</v>
      </c>
      <c r="C50" s="232">
        <v>28.01188104172358</v>
      </c>
      <c r="D50" s="232">
        <v>21.993144255223719</v>
      </c>
      <c r="E50" s="232">
        <v>19.057425251691392</v>
      </c>
      <c r="F50" s="232">
        <v>15.27113883223579</v>
      </c>
      <c r="G50" s="232">
        <v>15.47612035038882</v>
      </c>
      <c r="H50" s="232">
        <v>13.564468787707989</v>
      </c>
      <c r="I50" s="232">
        <v>20.152961316576789</v>
      </c>
      <c r="J50" s="232">
        <v>16.40999108094578</v>
      </c>
      <c r="K50" s="232">
        <v>13.08025712471375</v>
      </c>
      <c r="L50" s="232">
        <v>12.93646926599928</v>
      </c>
      <c r="M50" s="232">
        <v>3.2537550105075872</v>
      </c>
      <c r="N50" s="232">
        <v>2.738355270072002</v>
      </c>
      <c r="O50" s="232">
        <v>6.313727898704796</v>
      </c>
      <c r="P50" s="232">
        <v>5.0466403463546596</v>
      </c>
      <c r="Q50" s="232">
        <v>4.9649991835509066</v>
      </c>
      <c r="R50" s="232">
        <v>3.697255751812027</v>
      </c>
      <c r="S50" s="232">
        <v>5.2526451209934839</v>
      </c>
      <c r="T50" s="232">
        <v>4.994996771136246</v>
      </c>
      <c r="U50" s="232">
        <v>4.2075157231915652</v>
      </c>
      <c r="V50" s="232">
        <v>4.3844205629510036</v>
      </c>
      <c r="W50" s="232">
        <v>3.4100851893773512</v>
      </c>
      <c r="DA50" s="71" t="s">
        <v>2344</v>
      </c>
    </row>
    <row r="51" spans="1:105" ht="12" customHeight="1" x14ac:dyDescent="0.25">
      <c r="A51" s="59" t="s">
        <v>162</v>
      </c>
      <c r="B51" s="232">
        <v>22.10109675566002</v>
      </c>
      <c r="C51" s="232">
        <v>21.955998211931949</v>
      </c>
      <c r="D51" s="232">
        <v>21.93602191088716</v>
      </c>
      <c r="E51" s="232">
        <v>25.574134126397031</v>
      </c>
      <c r="F51" s="232">
        <v>26.783630416927011</v>
      </c>
      <c r="G51" s="232">
        <v>29.43419732880556</v>
      </c>
      <c r="H51" s="232">
        <v>26.502125179768171</v>
      </c>
      <c r="I51" s="232">
        <v>19.671004654897871</v>
      </c>
      <c r="J51" s="232">
        <v>17.828812905963471</v>
      </c>
      <c r="K51" s="232">
        <v>24.872649895087701</v>
      </c>
      <c r="L51" s="232">
        <v>24.427438643098931</v>
      </c>
      <c r="M51" s="232">
        <v>27.645079308976371</v>
      </c>
      <c r="N51" s="232">
        <v>32.527317196599277</v>
      </c>
      <c r="O51" s="232">
        <v>29.454188505239369</v>
      </c>
      <c r="P51" s="232">
        <v>33.326951590471808</v>
      </c>
      <c r="Q51" s="232">
        <v>34.132688371288047</v>
      </c>
      <c r="R51" s="232">
        <v>35.628091508872359</v>
      </c>
      <c r="S51" s="232">
        <v>38.346325322050568</v>
      </c>
      <c r="T51" s="232">
        <v>40.520419293786617</v>
      </c>
      <c r="U51" s="232">
        <v>41.080474039256117</v>
      </c>
      <c r="V51" s="232">
        <v>42.617110990030831</v>
      </c>
      <c r="W51" s="232">
        <v>42.776693194589313</v>
      </c>
      <c r="DA51" s="71" t="s">
        <v>2345</v>
      </c>
    </row>
    <row r="52" spans="1:105" ht="12" customHeight="1" x14ac:dyDescent="0.25">
      <c r="A52" s="165" t="s">
        <v>2193</v>
      </c>
      <c r="B52" s="348">
        <v>60.796200995611997</v>
      </c>
      <c r="C52" s="348">
        <v>52.73807104590459</v>
      </c>
      <c r="D52" s="348">
        <v>46.472112832862713</v>
      </c>
      <c r="E52" s="348">
        <v>43.433564967308897</v>
      </c>
      <c r="F52" s="348">
        <v>39.697618258151238</v>
      </c>
      <c r="G52" s="348">
        <v>46.454443415765439</v>
      </c>
      <c r="H52" s="348">
        <v>36.468833403534219</v>
      </c>
      <c r="I52" s="348">
        <v>33.24584324862515</v>
      </c>
      <c r="J52" s="348">
        <v>33.842512296538821</v>
      </c>
      <c r="K52" s="348">
        <v>34.425342361176853</v>
      </c>
      <c r="L52" s="348">
        <v>35.157524575942247</v>
      </c>
      <c r="M52" s="348">
        <v>30.602425767696889</v>
      </c>
      <c r="N52" s="348">
        <v>36.668005731902532</v>
      </c>
      <c r="O52" s="348">
        <v>38.444848624410227</v>
      </c>
      <c r="P52" s="348">
        <v>38.698517198514061</v>
      </c>
      <c r="Q52" s="348">
        <v>40.390954072017621</v>
      </c>
      <c r="R52" s="348">
        <v>41.853701377032301</v>
      </c>
      <c r="S52" s="348">
        <v>45.273514065791389</v>
      </c>
      <c r="T52" s="348">
        <v>45.909943645565832</v>
      </c>
      <c r="U52" s="348">
        <v>42.15477325622976</v>
      </c>
      <c r="V52" s="348">
        <v>42.53463754070966</v>
      </c>
      <c r="W52" s="348">
        <v>45.797149277940342</v>
      </c>
      <c r="DA52" s="167" t="s">
        <v>2346</v>
      </c>
    </row>
    <row r="53" spans="1:105" ht="12" customHeight="1" x14ac:dyDescent="0.25">
      <c r="A53" s="64" t="s">
        <v>30</v>
      </c>
      <c r="B53" s="231">
        <v>6.1389155338884853</v>
      </c>
      <c r="C53" s="231">
        <v>4.0962807116716489</v>
      </c>
      <c r="D53" s="231">
        <v>3.3210992250078881</v>
      </c>
      <c r="E53" s="231">
        <v>5.2724828377185133</v>
      </c>
      <c r="F53" s="231">
        <v>5.0588925439241086</v>
      </c>
      <c r="G53" s="231">
        <v>9.1559214067728636</v>
      </c>
      <c r="H53" s="231">
        <v>5.1118698254514641</v>
      </c>
      <c r="I53" s="231">
        <v>3.3182488718029082</v>
      </c>
      <c r="J53" s="231">
        <v>3.4625564645897522</v>
      </c>
      <c r="K53" s="231">
        <v>3.3986591326659079</v>
      </c>
      <c r="L53" s="231">
        <v>3.7163224647597319</v>
      </c>
      <c r="M53" s="231">
        <v>3.8039069159641872</v>
      </c>
      <c r="N53" s="231">
        <v>4.0111691503588727</v>
      </c>
      <c r="O53" s="231">
        <v>4.5176269547608472</v>
      </c>
      <c r="P53" s="231">
        <v>4.5445258350653068</v>
      </c>
      <c r="Q53" s="231">
        <v>4.7643486325872573</v>
      </c>
      <c r="R53" s="231">
        <v>4.4901905350706999</v>
      </c>
      <c r="S53" s="231">
        <v>4.6535481958559766</v>
      </c>
      <c r="T53" s="231">
        <v>3.9378557174053981</v>
      </c>
      <c r="U53" s="231">
        <v>0</v>
      </c>
      <c r="V53" s="231">
        <v>0</v>
      </c>
      <c r="W53" s="231">
        <v>0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1.448974691788746</v>
      </c>
      <c r="C55" s="231">
        <v>1.569149302200832</v>
      </c>
      <c r="D55" s="231">
        <v>1.1137572815492931</v>
      </c>
      <c r="E55" s="231">
        <v>0.71617143195080502</v>
      </c>
      <c r="F55" s="231">
        <v>0.39268274835197808</v>
      </c>
      <c r="G55" s="231">
        <v>1.531121078615691</v>
      </c>
      <c r="H55" s="231">
        <v>0.690773238762036</v>
      </c>
      <c r="I55" s="231">
        <v>0.64735106179463675</v>
      </c>
      <c r="J55" s="231">
        <v>0.73567230157509378</v>
      </c>
      <c r="K55" s="231">
        <v>1.104362081549572</v>
      </c>
      <c r="L55" s="231">
        <v>1.7158908988888539</v>
      </c>
      <c r="M55" s="231">
        <v>2.2449953861805909</v>
      </c>
      <c r="N55" s="231">
        <v>2.1204784613316132</v>
      </c>
      <c r="O55" s="231">
        <v>3.0459165255254441</v>
      </c>
      <c r="P55" s="231">
        <v>2.6691152754736032</v>
      </c>
      <c r="Q55" s="231">
        <v>3.2852547332847659</v>
      </c>
      <c r="R55" s="231">
        <v>4.2381078013791722</v>
      </c>
      <c r="S55" s="231">
        <v>4.4608663163770537</v>
      </c>
      <c r="T55" s="231">
        <v>4.3729936614693461</v>
      </c>
      <c r="U55" s="231">
        <v>4.9598029513280917</v>
      </c>
      <c r="V55" s="231">
        <v>4.638958233921163</v>
      </c>
      <c r="W55" s="231">
        <v>5.5885031195424348</v>
      </c>
      <c r="DA55" s="73" t="s">
        <v>2349</v>
      </c>
    </row>
    <row r="56" spans="1:105" ht="12" customHeight="1" x14ac:dyDescent="0.25">
      <c r="A56" s="64" t="s">
        <v>160</v>
      </c>
      <c r="B56" s="231">
        <v>4.3782797902270323</v>
      </c>
      <c r="C56" s="231">
        <v>4.1655146024043566</v>
      </c>
      <c r="D56" s="231">
        <v>4.3670276336859519</v>
      </c>
      <c r="E56" s="231">
        <v>4.1753258221513434</v>
      </c>
      <c r="F56" s="231">
        <v>3.289012891428182</v>
      </c>
      <c r="G56" s="231">
        <v>2.391655400150801</v>
      </c>
      <c r="H56" s="231">
        <v>2.470129581246042</v>
      </c>
      <c r="I56" s="231">
        <v>2.34586498559614</v>
      </c>
      <c r="J56" s="231">
        <v>4.8161492417228908</v>
      </c>
      <c r="K56" s="231">
        <v>2.1488150434042521</v>
      </c>
      <c r="L56" s="231">
        <v>2.3866727095237601</v>
      </c>
      <c r="M56" s="231">
        <v>1.509972536259989</v>
      </c>
      <c r="N56" s="231">
        <v>2.140810088268394</v>
      </c>
      <c r="O56" s="231">
        <v>2.1335034288391279</v>
      </c>
      <c r="P56" s="231">
        <v>2.5526016486098659</v>
      </c>
      <c r="Q56" s="231">
        <v>2.1888196724276781</v>
      </c>
      <c r="R56" s="231">
        <v>1.9373879844657249</v>
      </c>
      <c r="S56" s="231">
        <v>1.5952549183743641</v>
      </c>
      <c r="T56" s="231">
        <v>1.754698350939764</v>
      </c>
      <c r="U56" s="231">
        <v>1.6056532253670179</v>
      </c>
      <c r="V56" s="231">
        <v>1.999169879547833</v>
      </c>
      <c r="W56" s="231">
        <v>1.6180533062139391</v>
      </c>
      <c r="DA56" s="73" t="s">
        <v>2350</v>
      </c>
    </row>
    <row r="57" spans="1:105" ht="12" customHeight="1" x14ac:dyDescent="0.25">
      <c r="A57" s="64" t="s">
        <v>70</v>
      </c>
      <c r="B57" s="231">
        <v>28.476831831174749</v>
      </c>
      <c r="C57" s="231">
        <v>22.826766638718141</v>
      </c>
      <c r="D57" s="231">
        <v>18.002800102164809</v>
      </c>
      <c r="E57" s="231">
        <v>13.62941827571357</v>
      </c>
      <c r="F57" s="231">
        <v>10.882934125293669</v>
      </c>
      <c r="G57" s="231">
        <v>10.60743118413629</v>
      </c>
      <c r="H57" s="231">
        <v>8.5926559973366672</v>
      </c>
      <c r="I57" s="231">
        <v>12.54065978752894</v>
      </c>
      <c r="J57" s="231">
        <v>11.09876799010412</v>
      </c>
      <c r="K57" s="231">
        <v>9.4645438494259686</v>
      </c>
      <c r="L57" s="231">
        <v>9.3326721094965688</v>
      </c>
      <c r="M57" s="231">
        <v>2.395186519705669</v>
      </c>
      <c r="N57" s="231">
        <v>2.1767141574551649</v>
      </c>
      <c r="O57" s="231">
        <v>5.0445648423874427</v>
      </c>
      <c r="P57" s="231">
        <v>3.762702751680481</v>
      </c>
      <c r="Q57" s="231">
        <v>3.7863019067564392</v>
      </c>
      <c r="R57" s="231">
        <v>2.9077102248779698</v>
      </c>
      <c r="S57" s="231">
        <v>4.127027372331205</v>
      </c>
      <c r="T57" s="231">
        <v>3.900224656528005</v>
      </c>
      <c r="U57" s="231">
        <v>3.2786300753600832</v>
      </c>
      <c r="V57" s="231">
        <v>3.3257887391284982</v>
      </c>
      <c r="W57" s="231">
        <v>2.832656599704519</v>
      </c>
      <c r="DA57" s="73" t="s">
        <v>2351</v>
      </c>
    </row>
    <row r="58" spans="1:105" ht="12" customHeight="1" x14ac:dyDescent="0.25">
      <c r="A58" s="64" t="s">
        <v>34</v>
      </c>
      <c r="B58" s="231">
        <v>2.2944707427181341</v>
      </c>
      <c r="C58" s="231">
        <v>2.1885071603286308</v>
      </c>
      <c r="D58" s="231">
        <v>1.711386793265564</v>
      </c>
      <c r="E58" s="231">
        <v>1.3501527891771341</v>
      </c>
      <c r="F58" s="231">
        <v>0.98681708502987486</v>
      </c>
      <c r="G58" s="231">
        <v>2.5939285467606181</v>
      </c>
      <c r="H58" s="231">
        <v>2.815158318351445</v>
      </c>
      <c r="I58" s="231">
        <v>2.152967756902004</v>
      </c>
      <c r="J58" s="231">
        <v>1.670989361826656</v>
      </c>
      <c r="K58" s="231">
        <v>0.3117406904434652</v>
      </c>
      <c r="L58" s="231">
        <v>0.38343967108131333</v>
      </c>
      <c r="M58" s="231">
        <v>0.2979935048253381</v>
      </c>
      <c r="N58" s="231">
        <v>0.36292225495242109</v>
      </c>
      <c r="O58" s="231">
        <v>0.16982425543829771</v>
      </c>
      <c r="P58" s="231">
        <v>0.32147397349555668</v>
      </c>
      <c r="Q58" s="231">
        <v>0.33668545833537888</v>
      </c>
      <c r="R58" s="231">
        <v>0.26055912593727171</v>
      </c>
      <c r="S58" s="231">
        <v>0.30793351247156192</v>
      </c>
      <c r="T58" s="231">
        <v>0.30476373533625722</v>
      </c>
      <c r="U58" s="231">
        <v>0.29947503109408802</v>
      </c>
      <c r="V58" s="231">
        <v>0.24364216318240081</v>
      </c>
      <c r="W58" s="231">
        <v>0.22460627332032559</v>
      </c>
      <c r="DA58" s="73" t="s">
        <v>2352</v>
      </c>
    </row>
    <row r="59" spans="1:105" ht="12" customHeight="1" x14ac:dyDescent="0.25">
      <c r="A59" s="64" t="s">
        <v>162</v>
      </c>
      <c r="B59" s="231">
        <v>18.058728405814861</v>
      </c>
      <c r="C59" s="231">
        <v>17.891852630580981</v>
      </c>
      <c r="D59" s="231">
        <v>17.956041797189211</v>
      </c>
      <c r="E59" s="231">
        <v>18.290013810597539</v>
      </c>
      <c r="F59" s="231">
        <v>19.087278864123419</v>
      </c>
      <c r="G59" s="231">
        <v>20.17438579932918</v>
      </c>
      <c r="H59" s="231">
        <v>16.788246442386558</v>
      </c>
      <c r="I59" s="231">
        <v>12.24075078500052</v>
      </c>
      <c r="J59" s="231">
        <v>12.058376936720309</v>
      </c>
      <c r="K59" s="231">
        <v>17.997221563687692</v>
      </c>
      <c r="L59" s="231">
        <v>17.622526722192021</v>
      </c>
      <c r="M59" s="231">
        <v>20.350370904761121</v>
      </c>
      <c r="N59" s="231">
        <v>25.855911619536059</v>
      </c>
      <c r="O59" s="231">
        <v>23.533412617459071</v>
      </c>
      <c r="P59" s="231">
        <v>24.848097714189251</v>
      </c>
      <c r="Q59" s="231">
        <v>26.029543668626101</v>
      </c>
      <c r="R59" s="231">
        <v>28.01974570530146</v>
      </c>
      <c r="S59" s="231">
        <v>30.128883750381231</v>
      </c>
      <c r="T59" s="231">
        <v>31.639407523887058</v>
      </c>
      <c r="U59" s="231">
        <v>32.011211973080478</v>
      </c>
      <c r="V59" s="231">
        <v>32.327078524929767</v>
      </c>
      <c r="W59" s="231">
        <v>35.53332997915912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33.556455871122928</v>
      </c>
      <c r="C66" s="263">
        <f t="shared" si="3"/>
        <v>29.6063862567485</v>
      </c>
      <c r="D66" s="263">
        <f t="shared" si="3"/>
        <v>26.479622594500562</v>
      </c>
      <c r="E66" s="263">
        <f t="shared" si="3"/>
        <v>27.326029085514055</v>
      </c>
      <c r="F66" s="263">
        <f t="shared" si="3"/>
        <v>25.513082598138858</v>
      </c>
      <c r="G66" s="263">
        <f t="shared" si="3"/>
        <v>29.576118008053292</v>
      </c>
      <c r="H66" s="263">
        <f t="shared" si="3"/>
        <v>24.633016839858399</v>
      </c>
      <c r="I66" s="263">
        <f t="shared" si="3"/>
        <v>22.342530290355899</v>
      </c>
      <c r="J66" s="263">
        <f t="shared" si="3"/>
        <v>21.646545931436897</v>
      </c>
      <c r="K66" s="263">
        <f t="shared" si="3"/>
        <v>22.497768337379743</v>
      </c>
      <c r="L66" s="263">
        <f t="shared" si="3"/>
        <v>22.87841437837681</v>
      </c>
      <c r="M66" s="263">
        <f t="shared" si="3"/>
        <v>20.560527946555283</v>
      </c>
      <c r="N66" s="263">
        <f t="shared" si="3"/>
        <v>23.590983869664754</v>
      </c>
      <c r="O66" s="263">
        <f t="shared" si="3"/>
        <v>24.232861390225949</v>
      </c>
      <c r="P66" s="263">
        <f t="shared" si="3"/>
        <v>25.709414249942469</v>
      </c>
      <c r="Q66" s="263">
        <f t="shared" si="3"/>
        <v>26.444749339444911</v>
      </c>
      <c r="R66" s="263">
        <f t="shared" si="3"/>
        <v>27.10467847413052</v>
      </c>
      <c r="S66" s="263">
        <f t="shared" si="3"/>
        <v>29.303552247516979</v>
      </c>
      <c r="T66" s="263">
        <f t="shared" si="3"/>
        <v>30.058580249023457</v>
      </c>
      <c r="U66" s="263">
        <f t="shared" si="3"/>
        <v>28.428799364014004</v>
      </c>
      <c r="V66" s="263">
        <f t="shared" si="3"/>
        <v>29.222410559358238</v>
      </c>
      <c r="W66" s="263">
        <f t="shared" si="3"/>
        <v>29.647126234393763</v>
      </c>
      <c r="DA66" s="70"/>
    </row>
    <row r="67" spans="1:105" ht="12" customHeight="1" x14ac:dyDescent="0.25">
      <c r="A67" s="165" t="s">
        <v>2212</v>
      </c>
      <c r="B67" s="348">
        <v>22.10453989411014</v>
      </c>
      <c r="C67" s="348">
        <v>19.672345173309409</v>
      </c>
      <c r="D67" s="348">
        <v>17.725872808808969</v>
      </c>
      <c r="E67" s="348">
        <v>19.14463734651958</v>
      </c>
      <c r="F67" s="348">
        <v>18.03541489300234</v>
      </c>
      <c r="G67" s="348">
        <v>20.825696533615481</v>
      </c>
      <c r="H67" s="348">
        <v>17.763541295702371</v>
      </c>
      <c r="I67" s="348">
        <v>16.080155384797699</v>
      </c>
      <c r="J67" s="348">
        <v>15.27177907225507</v>
      </c>
      <c r="K67" s="348">
        <v>16.013216313667758</v>
      </c>
      <c r="L67" s="348">
        <v>16.255944375152229</v>
      </c>
      <c r="M67" s="348">
        <v>14.79608209557637</v>
      </c>
      <c r="N67" s="348">
        <v>16.68399110022051</v>
      </c>
      <c r="O67" s="348">
        <v>16.991172452663911</v>
      </c>
      <c r="P67" s="348">
        <v>18.419942866288849</v>
      </c>
      <c r="Q67" s="348">
        <v>18.836480982388959</v>
      </c>
      <c r="R67" s="348">
        <v>19.220878768761551</v>
      </c>
      <c r="S67" s="348">
        <v>20.775577298836051</v>
      </c>
      <c r="T67" s="348">
        <v>21.410723828252049</v>
      </c>
      <c r="U67" s="348">
        <v>20.488288058131388</v>
      </c>
      <c r="V67" s="348">
        <v>21.21034587024949</v>
      </c>
      <c r="W67" s="348">
        <v>21.02051639810583</v>
      </c>
      <c r="DA67" s="167" t="s">
        <v>2360</v>
      </c>
    </row>
    <row r="68" spans="1:105" ht="12" customHeight="1" x14ac:dyDescent="0.25">
      <c r="A68" s="165" t="s">
        <v>2214</v>
      </c>
      <c r="B68" s="348">
        <v>11.45191597701279</v>
      </c>
      <c r="C68" s="348">
        <v>9.9340410834390909</v>
      </c>
      <c r="D68" s="348">
        <v>8.7537497856915909</v>
      </c>
      <c r="E68" s="348">
        <v>8.1813917389944741</v>
      </c>
      <c r="F68" s="348">
        <v>7.4776677051365201</v>
      </c>
      <c r="G68" s="348">
        <v>8.750421474437811</v>
      </c>
      <c r="H68" s="348">
        <v>6.8694755441560291</v>
      </c>
      <c r="I68" s="348">
        <v>6.2623749055582003</v>
      </c>
      <c r="J68" s="348">
        <v>6.3747668591818272</v>
      </c>
      <c r="K68" s="348">
        <v>6.4845520237119842</v>
      </c>
      <c r="L68" s="348">
        <v>6.6224700032245796</v>
      </c>
      <c r="M68" s="348">
        <v>5.7644458509789143</v>
      </c>
      <c r="N68" s="348">
        <v>6.9069927694442423</v>
      </c>
      <c r="O68" s="348">
        <v>7.2416889375620404</v>
      </c>
      <c r="P68" s="348">
        <v>7.289471383653618</v>
      </c>
      <c r="Q68" s="348">
        <v>7.6082683570559517</v>
      </c>
      <c r="R68" s="348">
        <v>7.8837997053689683</v>
      </c>
      <c r="S68" s="348">
        <v>8.527974948680928</v>
      </c>
      <c r="T68" s="348">
        <v>8.6478564207714061</v>
      </c>
      <c r="U68" s="348">
        <v>7.9405113058826142</v>
      </c>
      <c r="V68" s="348">
        <v>8.0120646891087475</v>
      </c>
      <c r="W68" s="348">
        <v>8.6266098362879333</v>
      </c>
      <c r="DA68" s="167" t="s">
        <v>2361</v>
      </c>
    </row>
    <row r="69" spans="1:105" ht="12" customHeight="1" x14ac:dyDescent="0.25">
      <c r="A69" s="64" t="s">
        <v>30</v>
      </c>
      <c r="B69" s="231">
        <v>1.1563608207878591</v>
      </c>
      <c r="C69" s="231">
        <v>0.77159858280795601</v>
      </c>
      <c r="D69" s="231">
        <v>0.62558101745300931</v>
      </c>
      <c r="E69" s="231">
        <v>0.99315466195251767</v>
      </c>
      <c r="F69" s="231">
        <v>0.95292158722116149</v>
      </c>
      <c r="G69" s="231">
        <v>1.724661096012617</v>
      </c>
      <c r="H69" s="231">
        <v>0.96290068734265777</v>
      </c>
      <c r="I69" s="231">
        <v>0.62504410881606032</v>
      </c>
      <c r="J69" s="231">
        <v>0.65222670247119974</v>
      </c>
      <c r="K69" s="231">
        <v>0.64019063994814884</v>
      </c>
      <c r="L69" s="231">
        <v>0.70002750028715188</v>
      </c>
      <c r="M69" s="231">
        <v>0.71652540245308782</v>
      </c>
      <c r="N69" s="231">
        <v>0.75556648815624183</v>
      </c>
      <c r="O69" s="231">
        <v>0.85096574217101839</v>
      </c>
      <c r="P69" s="231">
        <v>0.85603256726991905</v>
      </c>
      <c r="Q69" s="231">
        <v>0.8974396316230846</v>
      </c>
      <c r="R69" s="231">
        <v>0.84579766311581073</v>
      </c>
      <c r="S69" s="231">
        <v>0.87656863523048856</v>
      </c>
      <c r="T69" s="231">
        <v>0.74175675563315013</v>
      </c>
      <c r="U69" s="231">
        <v>0</v>
      </c>
      <c r="V69" s="231">
        <v>0</v>
      </c>
      <c r="W69" s="231">
        <v>0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0.27293706105715992</v>
      </c>
      <c r="C71" s="231">
        <v>0.29557382977744212</v>
      </c>
      <c r="D71" s="231">
        <v>0.20979361536108579</v>
      </c>
      <c r="E71" s="231">
        <v>0.1349020979851932</v>
      </c>
      <c r="F71" s="231">
        <v>7.3967941517824098E-2</v>
      </c>
      <c r="G71" s="231">
        <v>0.28841061868661211</v>
      </c>
      <c r="H71" s="231">
        <v>0.13011795079174079</v>
      </c>
      <c r="I71" s="231">
        <v>0.12193870416076261</v>
      </c>
      <c r="J71" s="231">
        <v>0.1385753919864442</v>
      </c>
      <c r="K71" s="231">
        <v>0.20802388239714931</v>
      </c>
      <c r="L71" s="231">
        <v>0.32321490616188953</v>
      </c>
      <c r="M71" s="231">
        <v>0.42288001734149622</v>
      </c>
      <c r="N71" s="231">
        <v>0.39942530573559448</v>
      </c>
      <c r="O71" s="231">
        <v>0.57374604912944649</v>
      </c>
      <c r="P71" s="231">
        <v>0.50276963637729888</v>
      </c>
      <c r="Q71" s="231">
        <v>0.61882914643591147</v>
      </c>
      <c r="R71" s="231">
        <v>0.79831393488582769</v>
      </c>
      <c r="S71" s="231">
        <v>0.8402739875724089</v>
      </c>
      <c r="T71" s="231">
        <v>0.82372179772829823</v>
      </c>
      <c r="U71" s="231">
        <v>0.93425651160750744</v>
      </c>
      <c r="V71" s="231">
        <v>0.87382038755301716</v>
      </c>
      <c r="W71" s="231">
        <v>1.052682028057855</v>
      </c>
      <c r="DA71" s="73" t="s">
        <v>2364</v>
      </c>
    </row>
    <row r="72" spans="1:105" ht="12" customHeight="1" x14ac:dyDescent="0.25">
      <c r="A72" s="64" t="s">
        <v>160</v>
      </c>
      <c r="B72" s="231">
        <v>0.82471752281284805</v>
      </c>
      <c r="C72" s="231">
        <v>0.78463986970497579</v>
      </c>
      <c r="D72" s="231">
        <v>0.8225980030211768</v>
      </c>
      <c r="E72" s="231">
        <v>0.78648796649942199</v>
      </c>
      <c r="F72" s="231">
        <v>0.61953705434104256</v>
      </c>
      <c r="G72" s="231">
        <v>0.45050572634419511</v>
      </c>
      <c r="H72" s="231">
        <v>0.46528756655050091</v>
      </c>
      <c r="I72" s="231">
        <v>0.44188038509844191</v>
      </c>
      <c r="J72" s="231">
        <v>0.90719708708353619</v>
      </c>
      <c r="K72" s="231">
        <v>0.40476294446395888</v>
      </c>
      <c r="L72" s="231">
        <v>0.44956715858065288</v>
      </c>
      <c r="M72" s="231">
        <v>0.28442695973872362</v>
      </c>
      <c r="N72" s="231">
        <v>0.40325508587881098</v>
      </c>
      <c r="O72" s="231">
        <v>0.40187876221900481</v>
      </c>
      <c r="P72" s="231">
        <v>0.4808224712062904</v>
      </c>
      <c r="Q72" s="231">
        <v>0.41229844245175118</v>
      </c>
      <c r="R72" s="231">
        <v>0.3649373488744303</v>
      </c>
      <c r="S72" s="231">
        <v>0.30049123116193011</v>
      </c>
      <c r="T72" s="231">
        <v>0.330524897129928</v>
      </c>
      <c r="U72" s="231">
        <v>0.30244991502758228</v>
      </c>
      <c r="V72" s="231">
        <v>0.37657493575970258</v>
      </c>
      <c r="W72" s="231">
        <v>0.3047856643283875</v>
      </c>
      <c r="DA72" s="73" t="s">
        <v>2365</v>
      </c>
    </row>
    <row r="73" spans="1:105" ht="12" customHeight="1" x14ac:dyDescent="0.25">
      <c r="A73" s="64" t="s">
        <v>70</v>
      </c>
      <c r="B73" s="231">
        <v>5.3640569654290378</v>
      </c>
      <c r="C73" s="231">
        <v>4.299778757431671</v>
      </c>
      <c r="D73" s="231">
        <v>3.3911091605185781</v>
      </c>
      <c r="E73" s="231">
        <v>2.5673142458407829</v>
      </c>
      <c r="F73" s="231">
        <v>2.049970970969444</v>
      </c>
      <c r="G73" s="231">
        <v>1.9980756801143149</v>
      </c>
      <c r="H73" s="231">
        <v>1.6185612404955489</v>
      </c>
      <c r="I73" s="231">
        <v>2.3622295444652859</v>
      </c>
      <c r="J73" s="231">
        <v>2.0906266574157351</v>
      </c>
      <c r="K73" s="231">
        <v>1.782794963326775</v>
      </c>
      <c r="L73" s="231">
        <v>1.7579548571904899</v>
      </c>
      <c r="M73" s="231">
        <v>0.45117086797779898</v>
      </c>
      <c r="N73" s="231">
        <v>0.41001817924363232</v>
      </c>
      <c r="O73" s="231">
        <v>0.95022274039431065</v>
      </c>
      <c r="P73" s="231">
        <v>0.70876395322513186</v>
      </c>
      <c r="Q73" s="231">
        <v>0.71320922343334603</v>
      </c>
      <c r="R73" s="231">
        <v>0.5477127293398949</v>
      </c>
      <c r="S73" s="231">
        <v>0.77739019755823235</v>
      </c>
      <c r="T73" s="231">
        <v>0.73466835635430583</v>
      </c>
      <c r="U73" s="231">
        <v>0.61758128843347826</v>
      </c>
      <c r="V73" s="231">
        <v>0.62646436083306911</v>
      </c>
      <c r="W73" s="231">
        <v>0.53357520437647454</v>
      </c>
      <c r="DA73" s="73" t="s">
        <v>2366</v>
      </c>
    </row>
    <row r="74" spans="1:105" ht="12" customHeight="1" x14ac:dyDescent="0.25">
      <c r="A74" s="64" t="s">
        <v>34</v>
      </c>
      <c r="B74" s="231">
        <v>0.43219947508264012</v>
      </c>
      <c r="C74" s="231">
        <v>0.41223957590677801</v>
      </c>
      <c r="D74" s="231">
        <v>0.32236648737412288</v>
      </c>
      <c r="E74" s="231">
        <v>0.25432240904167608</v>
      </c>
      <c r="F74" s="231">
        <v>0.18588244260950551</v>
      </c>
      <c r="G74" s="231">
        <v>0.48860703927900828</v>
      </c>
      <c r="H74" s="231">
        <v>0.53027912921855458</v>
      </c>
      <c r="I74" s="231">
        <v>0.40554517304525289</v>
      </c>
      <c r="J74" s="231">
        <v>0.31475699890363601</v>
      </c>
      <c r="K74" s="231">
        <v>5.8721238089073771E-2</v>
      </c>
      <c r="L74" s="231">
        <v>7.2226863250773723E-2</v>
      </c>
      <c r="M74" s="231">
        <v>5.6131740521116309E-2</v>
      </c>
      <c r="N74" s="231">
        <v>6.8362086805442202E-2</v>
      </c>
      <c r="O74" s="231">
        <v>3.198905642605053E-2</v>
      </c>
      <c r="P74" s="231">
        <v>6.0554654287251687E-2</v>
      </c>
      <c r="Q74" s="231">
        <v>6.3419975531317924E-2</v>
      </c>
      <c r="R74" s="231">
        <v>4.9080389373225723E-2</v>
      </c>
      <c r="S74" s="231">
        <v>5.8004096532039362E-2</v>
      </c>
      <c r="T74" s="231">
        <v>5.7407019398519388E-2</v>
      </c>
      <c r="U74" s="231">
        <v>5.6410809181157852E-2</v>
      </c>
      <c r="V74" s="231">
        <v>4.5893814671477177E-2</v>
      </c>
      <c r="W74" s="231">
        <v>4.2308106885823107E-2</v>
      </c>
      <c r="DA74" s="73" t="s">
        <v>2367</v>
      </c>
    </row>
    <row r="75" spans="1:105" ht="12" customHeight="1" x14ac:dyDescent="0.25">
      <c r="A75" s="64" t="s">
        <v>162</v>
      </c>
      <c r="B75" s="231">
        <v>3.4016441318432431</v>
      </c>
      <c r="C75" s="231">
        <v>3.3702104678102671</v>
      </c>
      <c r="D75" s="231">
        <v>3.3823015019636191</v>
      </c>
      <c r="E75" s="231">
        <v>3.445210357674882</v>
      </c>
      <c r="F75" s="231">
        <v>3.5953877084775412</v>
      </c>
      <c r="G75" s="231">
        <v>3.8001613140010631</v>
      </c>
      <c r="H75" s="231">
        <v>3.1623289697570249</v>
      </c>
      <c r="I75" s="231">
        <v>2.305736989972397</v>
      </c>
      <c r="J75" s="231">
        <v>2.2713840213212761</v>
      </c>
      <c r="K75" s="231">
        <v>3.390058355486878</v>
      </c>
      <c r="L75" s="231">
        <v>3.319478717753622</v>
      </c>
      <c r="M75" s="231">
        <v>3.8333108629466919</v>
      </c>
      <c r="N75" s="231">
        <v>4.8703656236245214</v>
      </c>
      <c r="O75" s="231">
        <v>4.4328865872222094</v>
      </c>
      <c r="P75" s="231">
        <v>4.6805281012877256</v>
      </c>
      <c r="Q75" s="231">
        <v>4.9030719375805401</v>
      </c>
      <c r="R75" s="231">
        <v>5.2779576397797783</v>
      </c>
      <c r="S75" s="231">
        <v>5.6752468006258274</v>
      </c>
      <c r="T75" s="231">
        <v>5.9597775945272042</v>
      </c>
      <c r="U75" s="231">
        <v>6.0298127816328888</v>
      </c>
      <c r="V75" s="231">
        <v>6.0893111902914807</v>
      </c>
      <c r="W75" s="231">
        <v>6.6932588326393923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1.0000000000000009</v>
      </c>
      <c r="C84" s="234">
        <f t="shared" si="4"/>
        <v>0.99999999999999989</v>
      </c>
      <c r="D84" s="234">
        <f t="shared" si="4"/>
        <v>0.99999999999999978</v>
      </c>
      <c r="E84" s="234">
        <f t="shared" si="4"/>
        <v>1</v>
      </c>
      <c r="F84" s="234">
        <f t="shared" si="4"/>
        <v>1.0000000000000002</v>
      </c>
      <c r="G84" s="234">
        <f t="shared" si="4"/>
        <v>1</v>
      </c>
      <c r="H84" s="234">
        <f t="shared" si="4"/>
        <v>1.0000000000000002</v>
      </c>
      <c r="I84" s="234">
        <f t="shared" si="4"/>
        <v>0.99999999999999989</v>
      </c>
      <c r="J84" s="234">
        <f t="shared" si="4"/>
        <v>0.99999999999999989</v>
      </c>
      <c r="K84" s="234">
        <f t="shared" si="4"/>
        <v>1</v>
      </c>
      <c r="L84" s="234">
        <f t="shared" si="4"/>
        <v>1</v>
      </c>
      <c r="M84" s="234">
        <f t="shared" si="4"/>
        <v>1</v>
      </c>
      <c r="N84" s="234">
        <f t="shared" si="4"/>
        <v>0.99999999999999978</v>
      </c>
      <c r="O84" s="234">
        <f t="shared" si="4"/>
        <v>0.99999999999999978</v>
      </c>
      <c r="P84" s="234">
        <f t="shared" si="4"/>
        <v>0.99999999999999978</v>
      </c>
      <c r="Q84" s="234">
        <f t="shared" si="4"/>
        <v>0.99999999999999989</v>
      </c>
      <c r="R84" s="234">
        <f t="shared" si="4"/>
        <v>0.99999999999999989</v>
      </c>
      <c r="S84" s="234">
        <f t="shared" si="4"/>
        <v>0.99999999999999989</v>
      </c>
      <c r="T84" s="234">
        <f t="shared" si="4"/>
        <v>1</v>
      </c>
      <c r="U84" s="234">
        <f t="shared" si="4"/>
        <v>1</v>
      </c>
      <c r="V84" s="234">
        <f t="shared" si="4"/>
        <v>1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1.3706327114256992E-2</v>
      </c>
      <c r="C89" s="302">
        <f t="shared" si="9"/>
        <v>1.3256730807101297E-2</v>
      </c>
      <c r="D89" s="302">
        <f t="shared" si="9"/>
        <v>1.2768858271753437E-2</v>
      </c>
      <c r="E89" s="302">
        <f t="shared" si="9"/>
        <v>1.4787222578219327E-2</v>
      </c>
      <c r="F89" s="302">
        <f t="shared" si="9"/>
        <v>1.5686087876024223E-2</v>
      </c>
      <c r="G89" s="302">
        <f t="shared" si="9"/>
        <v>1.7253915286672011E-2</v>
      </c>
      <c r="H89" s="302">
        <f t="shared" si="9"/>
        <v>1.6935197532576187E-2</v>
      </c>
      <c r="I89" s="302">
        <f t="shared" si="9"/>
        <v>1.5797973246029731E-2</v>
      </c>
      <c r="J89" s="302">
        <f t="shared" si="9"/>
        <v>1.6209496380875026E-2</v>
      </c>
      <c r="K89" s="302">
        <f t="shared" si="9"/>
        <v>1.6983278185501473E-2</v>
      </c>
      <c r="L89" s="302">
        <f t="shared" si="9"/>
        <v>1.6300153899520959E-2</v>
      </c>
      <c r="M89" s="302">
        <f t="shared" si="9"/>
        <v>1.7052933412274048E-2</v>
      </c>
      <c r="N89" s="302">
        <f t="shared" si="9"/>
        <v>1.7337503047296556E-2</v>
      </c>
      <c r="O89" s="302">
        <f t="shared" si="9"/>
        <v>1.6266141251064931E-2</v>
      </c>
      <c r="P89" s="302">
        <f t="shared" si="9"/>
        <v>1.8079710518980874E-2</v>
      </c>
      <c r="Q89" s="302">
        <f t="shared" si="9"/>
        <v>1.8351934980918402E-2</v>
      </c>
      <c r="R89" s="302">
        <f t="shared" si="9"/>
        <v>1.8738154875359181E-2</v>
      </c>
      <c r="S89" s="302">
        <f t="shared" si="9"/>
        <v>1.9050067919813771E-2</v>
      </c>
      <c r="T89" s="302">
        <f t="shared" si="9"/>
        <v>2.2326394824008972E-2</v>
      </c>
      <c r="U89" s="302">
        <f t="shared" si="9"/>
        <v>2.338473470680643E-2</v>
      </c>
      <c r="V89" s="302">
        <f t="shared" si="9"/>
        <v>2.4038682076240433E-2</v>
      </c>
      <c r="W89" s="302">
        <f t="shared" si="9"/>
        <v>2.2240976774782897E-2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6.4762211952356014E-2</v>
      </c>
      <c r="C90" s="303">
        <f t="shared" si="10"/>
        <v>6.0846594093766131E-2</v>
      </c>
      <c r="D90" s="303">
        <f t="shared" si="10"/>
        <v>5.6386436661746343E-2</v>
      </c>
      <c r="E90" s="303">
        <f t="shared" si="10"/>
        <v>6.3121076435278381E-2</v>
      </c>
      <c r="F90" s="303">
        <f t="shared" si="10"/>
        <v>6.4066718326948754E-2</v>
      </c>
      <c r="G90" s="303">
        <f t="shared" si="10"/>
        <v>7.2079493154276156E-2</v>
      </c>
      <c r="H90" s="303">
        <f t="shared" si="10"/>
        <v>6.8899195503844018E-2</v>
      </c>
      <c r="I90" s="303">
        <f t="shared" si="10"/>
        <v>7.1145137586300575E-2</v>
      </c>
      <c r="J90" s="303">
        <f t="shared" si="10"/>
        <v>6.7949159346362767E-2</v>
      </c>
      <c r="K90" s="303">
        <f t="shared" si="10"/>
        <v>6.7247452202462948E-2</v>
      </c>
      <c r="L90" s="303">
        <f t="shared" si="10"/>
        <v>6.5856230543875641E-2</v>
      </c>
      <c r="M90" s="303">
        <f t="shared" si="10"/>
        <v>6.1598336664078893E-2</v>
      </c>
      <c r="N90" s="303">
        <f t="shared" si="10"/>
        <v>5.9984408933836011E-2</v>
      </c>
      <c r="O90" s="303">
        <f t="shared" si="10"/>
        <v>6.0437157160806942E-2</v>
      </c>
      <c r="P90" s="303">
        <f t="shared" si="10"/>
        <v>6.4787188130118384E-2</v>
      </c>
      <c r="Q90" s="303">
        <f t="shared" si="10"/>
        <v>6.5727325486207938E-2</v>
      </c>
      <c r="R90" s="303">
        <f t="shared" si="10"/>
        <v>6.5829133268695647E-2</v>
      </c>
      <c r="S90" s="303">
        <f t="shared" si="10"/>
        <v>6.7270606234009045E-2</v>
      </c>
      <c r="T90" s="303">
        <f t="shared" si="10"/>
        <v>7.5383124930133369E-2</v>
      </c>
      <c r="U90" s="303">
        <f t="shared" si="10"/>
        <v>7.5257734284595187E-2</v>
      </c>
      <c r="V90" s="303">
        <f t="shared" si="10"/>
        <v>7.7134294801293704E-2</v>
      </c>
      <c r="W90" s="303">
        <f t="shared" si="10"/>
        <v>7.1280820376460177E-2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6.4762211952356014E-2</v>
      </c>
      <c r="C91" s="304">
        <f t="shared" si="11"/>
        <v>6.0846594093766131E-2</v>
      </c>
      <c r="D91" s="304">
        <f t="shared" si="11"/>
        <v>5.6386436661746343E-2</v>
      </c>
      <c r="E91" s="304">
        <f t="shared" si="11"/>
        <v>6.3121076435278381E-2</v>
      </c>
      <c r="F91" s="304">
        <f t="shared" si="11"/>
        <v>6.4066718326948754E-2</v>
      </c>
      <c r="G91" s="304">
        <f t="shared" si="11"/>
        <v>7.2079493154276156E-2</v>
      </c>
      <c r="H91" s="304">
        <f t="shared" si="11"/>
        <v>6.8899195503844018E-2</v>
      </c>
      <c r="I91" s="304">
        <f t="shared" si="11"/>
        <v>7.1145137586300575E-2</v>
      </c>
      <c r="J91" s="304">
        <f t="shared" si="11"/>
        <v>6.7949159346362767E-2</v>
      </c>
      <c r="K91" s="304">
        <f t="shared" si="11"/>
        <v>6.7247452202462948E-2</v>
      </c>
      <c r="L91" s="304">
        <f t="shared" si="11"/>
        <v>6.5856230543875641E-2</v>
      </c>
      <c r="M91" s="304">
        <f t="shared" si="11"/>
        <v>6.1598336664078893E-2</v>
      </c>
      <c r="N91" s="304">
        <f t="shared" si="11"/>
        <v>5.9984408933836011E-2</v>
      </c>
      <c r="O91" s="304">
        <f t="shared" si="11"/>
        <v>6.0437157160806942E-2</v>
      </c>
      <c r="P91" s="304">
        <f t="shared" si="11"/>
        <v>6.4787188130118384E-2</v>
      </c>
      <c r="Q91" s="304">
        <f t="shared" si="11"/>
        <v>6.5727325486207938E-2</v>
      </c>
      <c r="R91" s="304">
        <f t="shared" si="11"/>
        <v>6.5829133268695647E-2</v>
      </c>
      <c r="S91" s="304">
        <f t="shared" si="11"/>
        <v>6.7270606234009045E-2</v>
      </c>
      <c r="T91" s="304">
        <f t="shared" si="11"/>
        <v>7.5383124930133369E-2</v>
      </c>
      <c r="U91" s="304">
        <f t="shared" si="11"/>
        <v>7.5257734284595187E-2</v>
      </c>
      <c r="V91" s="304">
        <f t="shared" si="11"/>
        <v>7.7134294801293704E-2</v>
      </c>
      <c r="W91" s="304">
        <f t="shared" si="11"/>
        <v>7.1280820376460177E-2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5.3968509960296701E-2</v>
      </c>
      <c r="C94" s="303">
        <f t="shared" si="14"/>
        <v>5.0705495078138423E-2</v>
      </c>
      <c r="D94" s="303">
        <f t="shared" si="14"/>
        <v>4.6988697218121947E-2</v>
      </c>
      <c r="E94" s="303">
        <f t="shared" si="14"/>
        <v>5.2600897029398651E-2</v>
      </c>
      <c r="F94" s="303">
        <f t="shared" si="14"/>
        <v>5.3388931939123953E-2</v>
      </c>
      <c r="G94" s="303">
        <f t="shared" si="14"/>
        <v>6.0066244295230137E-2</v>
      </c>
      <c r="H94" s="303">
        <f t="shared" si="14"/>
        <v>5.7415996253203358E-2</v>
      </c>
      <c r="I94" s="303">
        <f t="shared" si="14"/>
        <v>5.9287614655250488E-2</v>
      </c>
      <c r="J94" s="303">
        <f t="shared" si="14"/>
        <v>5.6624299455302313E-2</v>
      </c>
      <c r="K94" s="303">
        <f t="shared" si="14"/>
        <v>5.6039543502052473E-2</v>
      </c>
      <c r="L94" s="303">
        <f t="shared" si="14"/>
        <v>5.4880192119896372E-2</v>
      </c>
      <c r="M94" s="303">
        <f t="shared" si="14"/>
        <v>5.1331947220065739E-2</v>
      </c>
      <c r="N94" s="303">
        <f t="shared" si="14"/>
        <v>4.9987007444863348E-2</v>
      </c>
      <c r="O94" s="303">
        <f t="shared" si="14"/>
        <v>5.0364297634005802E-2</v>
      </c>
      <c r="P94" s="303">
        <f t="shared" si="14"/>
        <v>5.3989323441765331E-2</v>
      </c>
      <c r="Q94" s="303">
        <f t="shared" si="14"/>
        <v>5.4772771238506622E-2</v>
      </c>
      <c r="R94" s="303">
        <f t="shared" si="14"/>
        <v>5.4857611057246361E-2</v>
      </c>
      <c r="S94" s="303">
        <f t="shared" si="14"/>
        <v>5.6058838528340878E-2</v>
      </c>
      <c r="T94" s="303">
        <f t="shared" si="14"/>
        <v>6.2819270775111166E-2</v>
      </c>
      <c r="U94" s="303">
        <f t="shared" si="14"/>
        <v>6.2714778570495996E-2</v>
      </c>
      <c r="V94" s="303">
        <f t="shared" si="14"/>
        <v>6.4278579001078084E-2</v>
      </c>
      <c r="W94" s="303">
        <f t="shared" si="14"/>
        <v>5.9400683647050152E-2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5.3968509960296701E-2</v>
      </c>
      <c r="C95" s="304">
        <f t="shared" si="15"/>
        <v>5.0705495078138423E-2</v>
      </c>
      <c r="D95" s="304">
        <f t="shared" si="15"/>
        <v>4.6988697218121947E-2</v>
      </c>
      <c r="E95" s="304">
        <f t="shared" si="15"/>
        <v>5.2600897029398651E-2</v>
      </c>
      <c r="F95" s="304">
        <f t="shared" si="15"/>
        <v>5.3388931939123953E-2</v>
      </c>
      <c r="G95" s="304">
        <f t="shared" si="15"/>
        <v>6.0066244295230137E-2</v>
      </c>
      <c r="H95" s="304">
        <f t="shared" si="15"/>
        <v>5.7415996253203358E-2</v>
      </c>
      <c r="I95" s="304">
        <f t="shared" si="15"/>
        <v>5.9287614655250488E-2</v>
      </c>
      <c r="J95" s="304">
        <f t="shared" si="15"/>
        <v>5.6624299455302313E-2</v>
      </c>
      <c r="K95" s="304">
        <f t="shared" si="15"/>
        <v>5.6039543502052473E-2</v>
      </c>
      <c r="L95" s="304">
        <f t="shared" si="15"/>
        <v>5.4880192119896372E-2</v>
      </c>
      <c r="M95" s="304">
        <f t="shared" si="15"/>
        <v>5.1331947220065739E-2</v>
      </c>
      <c r="N95" s="304">
        <f t="shared" si="15"/>
        <v>4.9987007444863348E-2</v>
      </c>
      <c r="O95" s="304">
        <f t="shared" si="15"/>
        <v>5.0364297634005802E-2</v>
      </c>
      <c r="P95" s="304">
        <f t="shared" si="15"/>
        <v>5.3989323441765331E-2</v>
      </c>
      <c r="Q95" s="304">
        <f t="shared" si="15"/>
        <v>5.4772771238506622E-2</v>
      </c>
      <c r="R95" s="304">
        <f t="shared" si="15"/>
        <v>5.4857611057246361E-2</v>
      </c>
      <c r="S95" s="304">
        <f t="shared" si="15"/>
        <v>5.6058838528340878E-2</v>
      </c>
      <c r="T95" s="304">
        <f t="shared" si="15"/>
        <v>6.2819270775111166E-2</v>
      </c>
      <c r="U95" s="304">
        <f t="shared" si="15"/>
        <v>6.2714778570495996E-2</v>
      </c>
      <c r="V95" s="304">
        <f t="shared" si="15"/>
        <v>6.4278579001078084E-2</v>
      </c>
      <c r="W95" s="304">
        <f t="shared" si="15"/>
        <v>5.9400683647050152E-2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0.72461704753015832</v>
      </c>
      <c r="C98" s="303">
        <f t="shared" si="18"/>
        <v>0.73063534705940703</v>
      </c>
      <c r="D98" s="303">
        <f t="shared" si="18"/>
        <v>0.73747538125827705</v>
      </c>
      <c r="E98" s="303">
        <f t="shared" si="18"/>
        <v>0.7152467277376835</v>
      </c>
      <c r="F98" s="303">
        <f t="shared" si="18"/>
        <v>0.71193477957430973</v>
      </c>
      <c r="G98" s="303">
        <f t="shared" si="18"/>
        <v>0.69845111973384455</v>
      </c>
      <c r="H98" s="303">
        <f t="shared" si="18"/>
        <v>0.69860773560612033</v>
      </c>
      <c r="I98" s="303">
        <f t="shared" si="18"/>
        <v>0.69442707527708147</v>
      </c>
      <c r="J98" s="303">
        <f t="shared" si="18"/>
        <v>0.70423210360040989</v>
      </c>
      <c r="K98" s="303">
        <f t="shared" si="18"/>
        <v>0.70557714963943674</v>
      </c>
      <c r="L98" s="303">
        <f t="shared" si="18"/>
        <v>0.70828416574885589</v>
      </c>
      <c r="M98" s="303">
        <f t="shared" si="18"/>
        <v>0.71427170916016647</v>
      </c>
      <c r="N98" s="303">
        <f t="shared" si="18"/>
        <v>0.72195667561873955</v>
      </c>
      <c r="O98" s="303">
        <f t="shared" si="18"/>
        <v>0.72269852988645333</v>
      </c>
      <c r="P98" s="303">
        <f t="shared" si="18"/>
        <v>0.70958267672107855</v>
      </c>
      <c r="Q98" s="303">
        <f t="shared" si="18"/>
        <v>0.70960060318844098</v>
      </c>
      <c r="R98" s="303">
        <f t="shared" si="18"/>
        <v>0.71098605279676474</v>
      </c>
      <c r="S98" s="303">
        <f t="shared" si="18"/>
        <v>0.70854004424772177</v>
      </c>
      <c r="T98" s="303">
        <f t="shared" si="18"/>
        <v>0.69290109139837108</v>
      </c>
      <c r="U98" s="303">
        <f t="shared" si="18"/>
        <v>0.69132374926095552</v>
      </c>
      <c r="V98" s="303">
        <f t="shared" si="18"/>
        <v>0.68593828114912081</v>
      </c>
      <c r="W98" s="303">
        <f t="shared" si="18"/>
        <v>0.70260027502247901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0.11404102112144125</v>
      </c>
      <c r="C99" s="303">
        <f t="shared" si="19"/>
        <v>0.11491264869691448</v>
      </c>
      <c r="D99" s="303">
        <f t="shared" si="19"/>
        <v>0.11601166691132338</v>
      </c>
      <c r="E99" s="303">
        <f t="shared" si="19"/>
        <v>0.12172262301629848</v>
      </c>
      <c r="F99" s="303">
        <f t="shared" si="19"/>
        <v>0.12185595591957994</v>
      </c>
      <c r="G99" s="303">
        <f t="shared" si="19"/>
        <v>0.12001166444634309</v>
      </c>
      <c r="H99" s="303">
        <f t="shared" si="19"/>
        <v>0.12403891021844123</v>
      </c>
      <c r="I99" s="303">
        <f t="shared" si="19"/>
        <v>0.1256146594917408</v>
      </c>
      <c r="J99" s="303">
        <f t="shared" si="19"/>
        <v>0.12243090472658641</v>
      </c>
      <c r="K99" s="303">
        <f t="shared" si="19"/>
        <v>0.12082768874812878</v>
      </c>
      <c r="L99" s="303">
        <f t="shared" si="19"/>
        <v>0.12136898557317416</v>
      </c>
      <c r="M99" s="303">
        <f t="shared" si="19"/>
        <v>0.12106301453650729</v>
      </c>
      <c r="N99" s="303">
        <f t="shared" si="19"/>
        <v>0.11716582927801485</v>
      </c>
      <c r="O99" s="303">
        <f t="shared" si="19"/>
        <v>0.11731183476128178</v>
      </c>
      <c r="P99" s="303">
        <f t="shared" si="19"/>
        <v>0.11949174892920776</v>
      </c>
      <c r="Q99" s="303">
        <f t="shared" si="19"/>
        <v>0.11797110396559533</v>
      </c>
      <c r="R99" s="303">
        <f t="shared" si="19"/>
        <v>0.11631278985280125</v>
      </c>
      <c r="S99" s="303">
        <f t="shared" si="19"/>
        <v>0.11593655301857696</v>
      </c>
      <c r="T99" s="303">
        <f t="shared" si="19"/>
        <v>0.11378354962211351</v>
      </c>
      <c r="U99" s="303">
        <f t="shared" si="19"/>
        <v>0.11362471761126898</v>
      </c>
      <c r="V99" s="303">
        <f t="shared" si="19"/>
        <v>0.11455198916714837</v>
      </c>
      <c r="W99" s="303">
        <f t="shared" si="19"/>
        <v>0.11160604958053316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6.167234899107607E-2</v>
      </c>
      <c r="C100" s="304">
        <f t="shared" si="20"/>
        <v>6.210902909201247E-2</v>
      </c>
      <c r="D100" s="304">
        <f t="shared" si="20"/>
        <v>6.2713712389043927E-2</v>
      </c>
      <c r="E100" s="304">
        <f t="shared" si="20"/>
        <v>7.0031151631680805E-2</v>
      </c>
      <c r="F100" s="304">
        <f t="shared" si="20"/>
        <v>7.0403841762440772E-2</v>
      </c>
      <c r="G100" s="304">
        <f t="shared" si="20"/>
        <v>6.9534025515407188E-2</v>
      </c>
      <c r="H100" s="304">
        <f t="shared" si="20"/>
        <v>7.3549952529143842E-2</v>
      </c>
      <c r="I100" s="304">
        <f t="shared" si="20"/>
        <v>7.5427841575177276E-2</v>
      </c>
      <c r="J100" s="304">
        <f t="shared" si="20"/>
        <v>7.1535469319938302E-2</v>
      </c>
      <c r="K100" s="304">
        <f t="shared" si="20"/>
        <v>6.9835045754027242E-2</v>
      </c>
      <c r="L100" s="304">
        <f t="shared" si="20"/>
        <v>7.0180704290449702E-2</v>
      </c>
      <c r="M100" s="304">
        <f t="shared" si="20"/>
        <v>6.9442008549275791E-2</v>
      </c>
      <c r="N100" s="304">
        <f t="shared" si="20"/>
        <v>6.4989424421582551E-2</v>
      </c>
      <c r="O100" s="304">
        <f t="shared" si="20"/>
        <v>6.5081815484588731E-2</v>
      </c>
      <c r="P100" s="304">
        <f t="shared" si="20"/>
        <v>6.8209623186718249E-2</v>
      </c>
      <c r="Q100" s="304">
        <f t="shared" si="20"/>
        <v>6.668768266251289E-2</v>
      </c>
      <c r="R100" s="304">
        <f t="shared" si="20"/>
        <v>6.4929240962962792E-2</v>
      </c>
      <c r="S100" s="304">
        <f t="shared" si="20"/>
        <v>6.4729779185535061E-2</v>
      </c>
      <c r="T100" s="304">
        <f t="shared" si="20"/>
        <v>6.3707015820025081E-2</v>
      </c>
      <c r="U100" s="304">
        <f t="shared" si="20"/>
        <v>6.3662179627403809E-2</v>
      </c>
      <c r="V100" s="304">
        <f t="shared" si="20"/>
        <v>6.4978663408938819E-2</v>
      </c>
      <c r="W100" s="304">
        <f t="shared" si="20"/>
        <v>6.0828547772137968E-2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5.2368672130365182E-2</v>
      </c>
      <c r="C101" s="304">
        <f t="shared" si="21"/>
        <v>5.2803619604901993E-2</v>
      </c>
      <c r="D101" s="304">
        <f t="shared" si="21"/>
        <v>5.3297954522279443E-2</v>
      </c>
      <c r="E101" s="304">
        <f t="shared" si="21"/>
        <v>5.1691471384617667E-2</v>
      </c>
      <c r="F101" s="304">
        <f t="shared" si="21"/>
        <v>5.1452114157139163E-2</v>
      </c>
      <c r="G101" s="304">
        <f t="shared" si="21"/>
        <v>5.0477638930935903E-2</v>
      </c>
      <c r="H101" s="304">
        <f t="shared" si="21"/>
        <v>5.0488957689297391E-2</v>
      </c>
      <c r="I101" s="304">
        <f t="shared" si="21"/>
        <v>5.0186817916563528E-2</v>
      </c>
      <c r="J101" s="304">
        <f t="shared" si="21"/>
        <v>5.08954354066481E-2</v>
      </c>
      <c r="K101" s="304">
        <f t="shared" si="21"/>
        <v>5.0992642994101549E-2</v>
      </c>
      <c r="L101" s="304">
        <f t="shared" si="21"/>
        <v>5.1188281282724464E-2</v>
      </c>
      <c r="M101" s="304">
        <f t="shared" si="21"/>
        <v>5.1621005987231502E-2</v>
      </c>
      <c r="N101" s="304">
        <f t="shared" si="21"/>
        <v>5.2176404856432303E-2</v>
      </c>
      <c r="O101" s="304">
        <f t="shared" si="21"/>
        <v>5.2230019276693067E-2</v>
      </c>
      <c r="P101" s="304">
        <f t="shared" si="21"/>
        <v>5.1282125742489512E-2</v>
      </c>
      <c r="Q101" s="304">
        <f t="shared" si="21"/>
        <v>5.1283421303082444E-2</v>
      </c>
      <c r="R101" s="304">
        <f t="shared" si="21"/>
        <v>5.1383548889838461E-2</v>
      </c>
      <c r="S101" s="304">
        <f t="shared" si="21"/>
        <v>5.1206773833041883E-2</v>
      </c>
      <c r="T101" s="304">
        <f t="shared" si="21"/>
        <v>5.0076533802088423E-2</v>
      </c>
      <c r="U101" s="304">
        <f t="shared" si="21"/>
        <v>4.9962537983865171E-2</v>
      </c>
      <c r="V101" s="304">
        <f t="shared" si="21"/>
        <v>4.9573325758209552E-2</v>
      </c>
      <c r="W101" s="304">
        <f t="shared" si="21"/>
        <v>5.0777501808395187E-2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2.890488232149142E-2</v>
      </c>
      <c r="C105" s="303">
        <f t="shared" si="25"/>
        <v>2.9643184264672627E-2</v>
      </c>
      <c r="D105" s="303">
        <f t="shared" si="25"/>
        <v>3.0368959678777674E-2</v>
      </c>
      <c r="E105" s="303">
        <f t="shared" si="25"/>
        <v>3.2521453203121636E-2</v>
      </c>
      <c r="F105" s="303">
        <f t="shared" si="25"/>
        <v>3.3067526364013541E-2</v>
      </c>
      <c r="G105" s="303">
        <f t="shared" si="25"/>
        <v>3.2137563083633948E-2</v>
      </c>
      <c r="H105" s="303">
        <f t="shared" si="25"/>
        <v>3.4102964885814893E-2</v>
      </c>
      <c r="I105" s="303">
        <f t="shared" si="25"/>
        <v>3.3727539743596879E-2</v>
      </c>
      <c r="J105" s="303">
        <f t="shared" si="25"/>
        <v>3.2554036490463595E-2</v>
      </c>
      <c r="K105" s="303">
        <f t="shared" si="25"/>
        <v>3.3324887722417651E-2</v>
      </c>
      <c r="L105" s="303">
        <f t="shared" si="25"/>
        <v>3.3310272114676985E-2</v>
      </c>
      <c r="M105" s="303">
        <f t="shared" si="25"/>
        <v>3.4682059006907524E-2</v>
      </c>
      <c r="N105" s="303">
        <f t="shared" si="25"/>
        <v>3.35685756772496E-2</v>
      </c>
      <c r="O105" s="303">
        <f t="shared" si="25"/>
        <v>3.292203930638702E-2</v>
      </c>
      <c r="P105" s="303">
        <f t="shared" si="25"/>
        <v>3.4069352258848988E-2</v>
      </c>
      <c r="Q105" s="303">
        <f t="shared" si="25"/>
        <v>3.3576261140330632E-2</v>
      </c>
      <c r="R105" s="303">
        <f t="shared" si="25"/>
        <v>3.3276258149132702E-2</v>
      </c>
      <c r="S105" s="303">
        <f t="shared" si="25"/>
        <v>3.314389005153754E-2</v>
      </c>
      <c r="T105" s="303">
        <f t="shared" si="25"/>
        <v>3.2786568450261906E-2</v>
      </c>
      <c r="U105" s="303">
        <f t="shared" si="25"/>
        <v>3.3694285565877752E-2</v>
      </c>
      <c r="V105" s="303">
        <f t="shared" si="25"/>
        <v>3.4058173805118518E-2</v>
      </c>
      <c r="W105" s="303">
        <f t="shared" si="25"/>
        <v>3.2871194598694753E-2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1.9040423305245347E-2</v>
      </c>
      <c r="C106" s="304">
        <f t="shared" si="26"/>
        <v>1.9696796084247875E-2</v>
      </c>
      <c r="D106" s="304">
        <f t="shared" si="26"/>
        <v>2.0329455779844147E-2</v>
      </c>
      <c r="E106" s="304">
        <f t="shared" si="26"/>
        <v>2.2784555546185348E-2</v>
      </c>
      <c r="F106" s="304">
        <f t="shared" si="26"/>
        <v>2.3375715387045498E-2</v>
      </c>
      <c r="G106" s="304">
        <f t="shared" si="26"/>
        <v>2.262930976700336E-2</v>
      </c>
      <c r="H106" s="304">
        <f t="shared" si="26"/>
        <v>2.4592579503897385E-2</v>
      </c>
      <c r="I106" s="304">
        <f t="shared" si="26"/>
        <v>2.4274067116654165E-2</v>
      </c>
      <c r="J106" s="304">
        <f t="shared" si="26"/>
        <v>2.2967084668712709E-2</v>
      </c>
      <c r="K106" s="304">
        <f t="shared" si="26"/>
        <v>2.3719625330176915E-2</v>
      </c>
      <c r="L106" s="304">
        <f t="shared" si="26"/>
        <v>2.3668158188845226E-2</v>
      </c>
      <c r="M106" s="304">
        <f t="shared" si="26"/>
        <v>2.4958434610420709E-2</v>
      </c>
      <c r="N106" s="304">
        <f t="shared" si="26"/>
        <v>2.3740333211218032E-2</v>
      </c>
      <c r="O106" s="304">
        <f t="shared" si="26"/>
        <v>2.3083697725181675E-2</v>
      </c>
      <c r="P106" s="304">
        <f t="shared" si="26"/>
        <v>2.4409561260263703E-2</v>
      </c>
      <c r="Q106" s="304">
        <f t="shared" si="26"/>
        <v>2.3916226102630892E-2</v>
      </c>
      <c r="R106" s="304">
        <f t="shared" si="26"/>
        <v>2.3597362513373653E-2</v>
      </c>
      <c r="S106" s="304">
        <f t="shared" si="26"/>
        <v>2.3498292764427157E-2</v>
      </c>
      <c r="T106" s="304">
        <f t="shared" si="26"/>
        <v>2.3353869562333884E-2</v>
      </c>
      <c r="U106" s="304">
        <f t="shared" si="26"/>
        <v>2.4283059574457158E-2</v>
      </c>
      <c r="V106" s="304">
        <f t="shared" si="26"/>
        <v>2.4720262027948848E-2</v>
      </c>
      <c r="W106" s="304">
        <f t="shared" si="26"/>
        <v>2.3306457415949947E-2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9.8644590162460764E-3</v>
      </c>
      <c r="C107" s="304">
        <f t="shared" si="27"/>
        <v>9.946388180424752E-3</v>
      </c>
      <c r="D107" s="304">
        <f t="shared" si="27"/>
        <v>1.0039503898933523E-2</v>
      </c>
      <c r="E107" s="304">
        <f t="shared" si="27"/>
        <v>9.7368976569362914E-3</v>
      </c>
      <c r="F107" s="304">
        <f t="shared" si="27"/>
        <v>9.6918109769680415E-3</v>
      </c>
      <c r="G107" s="304">
        <f t="shared" si="27"/>
        <v>9.5082533166305858E-3</v>
      </c>
      <c r="H107" s="304">
        <f t="shared" si="27"/>
        <v>9.5103853819175129E-3</v>
      </c>
      <c r="I107" s="304">
        <f t="shared" si="27"/>
        <v>9.453472626942714E-3</v>
      </c>
      <c r="J107" s="304">
        <f t="shared" si="27"/>
        <v>9.5869518217508876E-3</v>
      </c>
      <c r="K107" s="304">
        <f t="shared" si="27"/>
        <v>9.6052623922407362E-3</v>
      </c>
      <c r="L107" s="304">
        <f t="shared" si="27"/>
        <v>9.6421139258317558E-3</v>
      </c>
      <c r="M107" s="304">
        <f t="shared" si="27"/>
        <v>9.7236243964868175E-3</v>
      </c>
      <c r="N107" s="304">
        <f t="shared" si="27"/>
        <v>9.8282424660315667E-3</v>
      </c>
      <c r="O107" s="304">
        <f t="shared" si="27"/>
        <v>9.8383415812053465E-3</v>
      </c>
      <c r="P107" s="304">
        <f t="shared" si="27"/>
        <v>9.6597909985852819E-3</v>
      </c>
      <c r="Q107" s="304">
        <f t="shared" si="27"/>
        <v>9.6600350376997417E-3</v>
      </c>
      <c r="R107" s="304">
        <f t="shared" si="27"/>
        <v>9.6788956357590477E-3</v>
      </c>
      <c r="S107" s="304">
        <f t="shared" si="27"/>
        <v>9.6455972871103846E-3</v>
      </c>
      <c r="T107" s="304">
        <f t="shared" si="27"/>
        <v>9.4326988879280173E-3</v>
      </c>
      <c r="U107" s="304">
        <f t="shared" si="27"/>
        <v>9.4112259914205867E-3</v>
      </c>
      <c r="V107" s="304">
        <f t="shared" si="27"/>
        <v>9.3379117771696697E-3</v>
      </c>
      <c r="W107" s="304">
        <f t="shared" si="27"/>
        <v>9.5647371827448022E-3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2.0918914644780289</v>
      </c>
      <c r="C113" s="322">
        <f>IF(C$5=0,0,C$5/FBT_fec!C$5)</f>
        <v>1.9661937580186133</v>
      </c>
      <c r="D113" s="322">
        <f>IF(D$5=0,0,D$5/FBT_fec!D$5)</f>
        <v>1.8447758150227738</v>
      </c>
      <c r="E113" s="322">
        <f>IF(E$5=0,0,E$5/FBT_fec!E$5)</f>
        <v>1.6623365819789391</v>
      </c>
      <c r="F113" s="322">
        <f>IF(F$5=0,0,F$5/FBT_fec!F$5)</f>
        <v>1.6267672601650773</v>
      </c>
      <c r="G113" s="322">
        <f>IF(G$5=0,0,G$5/FBT_fec!G$5)</f>
        <v>1.7841147460935778</v>
      </c>
      <c r="H113" s="322">
        <f>IF(H$5=0,0,H$5/FBT_fec!H$5)</f>
        <v>1.600032619648518</v>
      </c>
      <c r="I113" s="322">
        <f>IF(I$5=0,0,I$5/FBT_fec!I$5)</f>
        <v>1.6097913712726613</v>
      </c>
      <c r="J113" s="322">
        <f>IF(J$5=0,0,J$5/FBT_fec!J$5)</f>
        <v>1.7027214143409368</v>
      </c>
      <c r="K113" s="322">
        <f>IF(K$5=0,0,K$5/FBT_fec!K$5)</f>
        <v>1.6462980982134161</v>
      </c>
      <c r="L113" s="322">
        <f>IF(L$5=0,0,L$5/FBT_fec!L$5)</f>
        <v>1.6265046568015031</v>
      </c>
      <c r="M113" s="322">
        <f>IF(M$5=0,0,M$5/FBT_fec!M$5)</f>
        <v>1.5163675934299043</v>
      </c>
      <c r="N113" s="322">
        <f>IF(N$5=0,0,N$5/FBT_fec!N$5)</f>
        <v>1.6264143830983906</v>
      </c>
      <c r="O113" s="322">
        <f>IF(O$5=0,0,O$5/FBT_fec!O$5)</f>
        <v>1.6861667803769484</v>
      </c>
      <c r="P113" s="322">
        <f>IF(P$5=0,0,P$5/FBT_fec!P$5)</f>
        <v>1.6109731409896073</v>
      </c>
      <c r="Q113" s="322">
        <f>IF(Q$5=0,0,Q$5/FBT_fec!Q$5)</f>
        <v>1.6661939282636831</v>
      </c>
      <c r="R113" s="322">
        <f>IF(R$5=0,0,R$5/FBT_fec!R$5)</f>
        <v>1.7100293209493114</v>
      </c>
      <c r="S113" s="322">
        <f>IF(S$5=0,0,S$5/FBT_fec!S$5)</f>
        <v>1.7402510912386486</v>
      </c>
      <c r="T113" s="322">
        <f>IF(T$5=0,0,T$5/FBT_fec!T$5)</f>
        <v>1.883629244938396</v>
      </c>
      <c r="U113" s="322">
        <f>IF(U$5=0,0,U$5/FBT_fec!U$5)</f>
        <v>1.8151443217852652</v>
      </c>
      <c r="V113" s="322">
        <f>IF(V$5=0,0,V$5/FBT_fec!V$5)</f>
        <v>1.7760268491045186</v>
      </c>
      <c r="W113" s="322">
        <f>IF(W$5=0,0,W$5/FBT_fec!W$5)</f>
        <v>1.8673263100647903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1.4826471639895815</v>
      </c>
      <c r="C118" s="334">
        <f>IF(C$10=0,0,C$10/FBT_fec!C$10)</f>
        <v>1.3256515791573389</v>
      </c>
      <c r="D118" s="334">
        <f>IF(D$10=0,0,D$10/FBT_fec!D$10)</f>
        <v>1.1725658503543135</v>
      </c>
      <c r="E118" s="334">
        <f>IF(E$10=0,0,E$10/FBT_fec!E$10)</f>
        <v>1.2460949935831449</v>
      </c>
      <c r="F118" s="334">
        <f>IF(F$10=0,0,F$10/FBT_fec!F$10)</f>
        <v>1.2957222270438389</v>
      </c>
      <c r="G118" s="334">
        <f>IF(G$10=0,0,G$10/FBT_fec!G$10)</f>
        <v>1.6019729288744557</v>
      </c>
      <c r="H118" s="334">
        <f>IF(H$10=0,0,H$10/FBT_fec!H$10)</f>
        <v>1.4047631661479543</v>
      </c>
      <c r="I118" s="334">
        <f>IF(I$10=0,0,I$10/FBT_fec!I$10)</f>
        <v>1.3316152092775699</v>
      </c>
      <c r="J118" s="334">
        <f>IF(J$10=0,0,J$10/FBT_fec!J$10)</f>
        <v>1.4254186767513528</v>
      </c>
      <c r="K118" s="334">
        <f>IF(K$10=0,0,K$10/FBT_fec!K$10)</f>
        <v>1.4295212965350195</v>
      </c>
      <c r="L118" s="334">
        <f>IF(L$10=0,0,L$10/FBT_fec!L$10)</f>
        <v>1.3516824033227754</v>
      </c>
      <c r="M118" s="334">
        <f>IF(M$10=0,0,M$10/FBT_fec!M$10)</f>
        <v>1.3010025295250687</v>
      </c>
      <c r="N118" s="334">
        <f>IF(N$10=0,0,N$10/FBT_fec!N$10)</f>
        <v>1.4151345918102296</v>
      </c>
      <c r="O118" s="334">
        <f>IF(O$10=0,0,O$10/FBT_fec!O$10)</f>
        <v>1.3777685187970674</v>
      </c>
      <c r="P118" s="334">
        <f>IF(P$10=0,0,P$10/FBT_fec!P$10)</f>
        <v>1.4765845941744489</v>
      </c>
      <c r="Q118" s="334">
        <f>IF(Q$10=0,0,Q$10/FBT_fec!Q$10)</f>
        <v>1.5515685330144722</v>
      </c>
      <c r="R118" s="334">
        <f>IF(R$10=0,0,R$10/FBT_fec!R$10)</f>
        <v>1.6219608547907631</v>
      </c>
      <c r="S118" s="334">
        <f>IF(S$10=0,0,S$10/FBT_fec!S$10)</f>
        <v>1.6789583380905544</v>
      </c>
      <c r="T118" s="334">
        <f>IF(T$10=0,0,T$10/FBT_fec!T$10)</f>
        <v>2.0630449938592119</v>
      </c>
      <c r="U118" s="334">
        <f>IF(U$10=0,0,U$10/FBT_fec!U$10)</f>
        <v>2.073827450004738</v>
      </c>
      <c r="V118" s="334">
        <f>IF(V$10=0,0,V$10/FBT_fec!V$10)</f>
        <v>2.0830427671140557</v>
      </c>
      <c r="W118" s="334">
        <f>IF(W$10=0,0,W$10/FBT_fec!W$10)</f>
        <v>2.0278800206511645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2.2088328479937394</v>
      </c>
      <c r="C119" s="350">
        <f>IF(C$16=0,0,C$16/FBT_fec!C$16)</f>
        <v>1.9588510917218507</v>
      </c>
      <c r="D119" s="350">
        <f>IF(D$16=0,0,D$16/FBT_fec!D$16)</f>
        <v>1.6956083376204145</v>
      </c>
      <c r="E119" s="350">
        <f>IF(E$16=0,0,E$16/FBT_fec!E$16)</f>
        <v>1.7302652878607567</v>
      </c>
      <c r="F119" s="350">
        <f>IF(F$16=0,0,F$16/FBT_fec!F$16)</f>
        <v>1.7205460808882926</v>
      </c>
      <c r="G119" s="350">
        <f>IF(G$16=0,0,G$16/FBT_fec!G$16)</f>
        <v>2.1289970443255974</v>
      </c>
      <c r="H119" s="350">
        <f>IF(H$16=0,0,H$16/FBT_fec!H$16)</f>
        <v>1.8435444835167607</v>
      </c>
      <c r="I119" s="350">
        <f>IF(I$16=0,0,I$16/FBT_fec!I$16)</f>
        <v>1.9186129265468421</v>
      </c>
      <c r="J119" s="350">
        <f>IF(J$16=0,0,J$16/FBT_fec!J$16)</f>
        <v>1.9230821088493044</v>
      </c>
      <c r="K119" s="350">
        <f>IF(K$16=0,0,K$16/FBT_fec!K$16)</f>
        <v>1.8300613869154279</v>
      </c>
      <c r="L119" s="350">
        <f>IF(L$16=0,0,L$16/FBT_fec!L$16)</f>
        <v>1.7696601295686258</v>
      </c>
      <c r="M119" s="350">
        <f>IF(M$16=0,0,M$16/FBT_fec!M$16)</f>
        <v>1.5342021564854562</v>
      </c>
      <c r="N119" s="350">
        <f>IF(N$16=0,0,N$16/FBT_fec!N$16)</f>
        <v>1.5974810915783124</v>
      </c>
      <c r="O119" s="350">
        <f>IF(O$16=0,0,O$16/FBT_fec!O$16)</f>
        <v>1.6686086184398159</v>
      </c>
      <c r="P119" s="350">
        <f>IF(P$16=0,0,P$16/FBT_fec!P$16)</f>
        <v>1.7205453088234239</v>
      </c>
      <c r="Q119" s="350">
        <f>IF(Q$16=0,0,Q$16/FBT_fec!Q$16)</f>
        <v>1.8029256698715586</v>
      </c>
      <c r="R119" s="350">
        <f>IF(R$16=0,0,R$16/FBT_fec!R$16)</f>
        <v>1.8473603921909874</v>
      </c>
      <c r="S119" s="350">
        <f>IF(S$16=0,0,S$16/FBT_fec!S$16)</f>
        <v>1.9178614347011949</v>
      </c>
      <c r="T119" s="350">
        <f>IF(T$16=0,0,T$16/FBT_fec!T$16)</f>
        <v>2.245670517864045</v>
      </c>
      <c r="U119" s="350">
        <f>IF(U$16=0,0,U$16/FBT_fec!U$16)</f>
        <v>2.1621588690383646</v>
      </c>
      <c r="V119" s="350">
        <f>IF(V$16=0,0,V$16/FBT_fec!V$16)</f>
        <v>2.1670193047077131</v>
      </c>
      <c r="W119" s="350">
        <f>IF(W$16=0,0,W$16/FBT_fec!W$16)</f>
        <v>2.1084155655006813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2.2088328479937394</v>
      </c>
      <c r="C120" s="350">
        <f>IF(C$25=0,0,C$25/FBT_fec!C$25)</f>
        <v>1.95885109172185</v>
      </c>
      <c r="D120" s="350">
        <f>IF(D$25=0,0,D$25/FBT_fec!D$25)</f>
        <v>1.6956083376204139</v>
      </c>
      <c r="E120" s="350">
        <f>IF(E$25=0,0,E$25/FBT_fec!E$25)</f>
        <v>1.7302652878607572</v>
      </c>
      <c r="F120" s="350">
        <f>IF(F$25=0,0,F$25/FBT_fec!F$25)</f>
        <v>1.7205460808882931</v>
      </c>
      <c r="G120" s="350">
        <f>IF(G$25=0,0,G$25/FBT_fec!G$25)</f>
        <v>2.1289970443255974</v>
      </c>
      <c r="H120" s="350">
        <f>IF(H$25=0,0,H$25/FBT_fec!H$25)</f>
        <v>1.8435444835167609</v>
      </c>
      <c r="I120" s="350">
        <f>IF(I$25=0,0,I$25/FBT_fec!I$25)</f>
        <v>1.9186129265468421</v>
      </c>
      <c r="J120" s="350">
        <f>IF(J$25=0,0,J$25/FBT_fec!J$25)</f>
        <v>1.9230821088493038</v>
      </c>
      <c r="K120" s="350">
        <f>IF(K$25=0,0,K$25/FBT_fec!K$25)</f>
        <v>1.8300613869154276</v>
      </c>
      <c r="L120" s="350">
        <f>IF(L$25=0,0,L$25/FBT_fec!L$25)</f>
        <v>1.7696601295686263</v>
      </c>
      <c r="M120" s="350">
        <f>IF(M$25=0,0,M$25/FBT_fec!M$25)</f>
        <v>1.5342021564854564</v>
      </c>
      <c r="N120" s="350">
        <f>IF(N$25=0,0,N$25/FBT_fec!N$25)</f>
        <v>1.5974810915783122</v>
      </c>
      <c r="O120" s="350">
        <f>IF(O$25=0,0,O$25/FBT_fec!O$25)</f>
        <v>1.6686086184398168</v>
      </c>
      <c r="P120" s="350">
        <f>IF(P$25=0,0,P$25/FBT_fec!P$25)</f>
        <v>1.7205453088234246</v>
      </c>
      <c r="Q120" s="350">
        <f>IF(Q$25=0,0,Q$25/FBT_fec!Q$25)</f>
        <v>1.8029256698715586</v>
      </c>
      <c r="R120" s="350">
        <f>IF(R$25=0,0,R$25/FBT_fec!R$25)</f>
        <v>1.8473603921909876</v>
      </c>
      <c r="S120" s="350">
        <f>IF(S$25=0,0,S$25/FBT_fec!S$25)</f>
        <v>1.9178614347011957</v>
      </c>
      <c r="T120" s="350">
        <f>IF(T$25=0,0,T$25/FBT_fec!T$25)</f>
        <v>2.2456705178640446</v>
      </c>
      <c r="U120" s="350">
        <f>IF(U$25=0,0,U$25/FBT_fec!U$25)</f>
        <v>2.1621588690383651</v>
      </c>
      <c r="V120" s="350">
        <f>IF(V$25=0,0,V$25/FBT_fec!V$25)</f>
        <v>2.1670193047077131</v>
      </c>
      <c r="W120" s="350">
        <f>IF(W$25=0,0,W$25/FBT_fec!W$25)</f>
        <v>2.1084155655006813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2.9009603005930726</v>
      </c>
      <c r="C121" s="350">
        <f>IF(C$34=0,0,C$34/FBT_fec!C$34)</f>
        <v>2.8395570831510168</v>
      </c>
      <c r="D121" s="350">
        <f>IF(D$34=0,0,D$34/FBT_fec!D$34)</f>
        <v>2.7904226330043542</v>
      </c>
      <c r="E121" s="350">
        <f>IF(E$34=0,0,E$34/FBT_fec!E$34)</f>
        <v>2.3778087632193743</v>
      </c>
      <c r="F121" s="350">
        <f>IF(F$34=0,0,F$34/FBT_fec!F$34)</f>
        <v>2.3069216216714943</v>
      </c>
      <c r="G121" s="350">
        <f>IF(G$34=0,0,G$34/FBT_fec!G$34)</f>
        <v>2.3335603747250122</v>
      </c>
      <c r="H121" s="350">
        <f>IF(H$34=0,0,H$34/FBT_fec!H$34)</f>
        <v>2.1560381409420684</v>
      </c>
      <c r="I121" s="350">
        <f>IF(I$34=0,0,I$34/FBT_fec!I$34)</f>
        <v>2.1419835855456704</v>
      </c>
      <c r="J121" s="350">
        <f>IF(J$34=0,0,J$34/FBT_fec!J$34)</f>
        <v>2.325495148568455</v>
      </c>
      <c r="K121" s="350">
        <f>IF(K$34=0,0,K$34/FBT_fec!K$34)</f>
        <v>2.2682051141384769</v>
      </c>
      <c r="L121" s="350">
        <f>IF(L$34=0,0,L$34/FBT_fec!L$34)</f>
        <v>2.2719490126487987</v>
      </c>
      <c r="M121" s="350">
        <f>IF(M$34=0,0,M$34/FBT_fec!M$34)</f>
        <v>2.1931300806490546</v>
      </c>
      <c r="N121" s="350">
        <f>IF(N$34=0,0,N$34/FBT_fec!N$34)</f>
        <v>2.3742781352607318</v>
      </c>
      <c r="O121" s="350">
        <f>IF(O$34=0,0,O$34/FBT_fec!O$34)</f>
        <v>2.4590639143470727</v>
      </c>
      <c r="P121" s="350">
        <f>IF(P$34=0,0,P$34/FBT_fec!P$34)</f>
        <v>2.2581122722649463</v>
      </c>
      <c r="Q121" s="350">
        <f>IF(Q$34=0,0,Q$34/FBT_fec!Q$34)</f>
        <v>2.3084269012319205</v>
      </c>
      <c r="R121" s="350">
        <f>IF(R$34=0,0,R$34/FBT_fec!R$34)</f>
        <v>2.3566763118662526</v>
      </c>
      <c r="S121" s="350">
        <f>IF(S$34=0,0,S$34/FBT_fec!S$34)</f>
        <v>2.3620569812786516</v>
      </c>
      <c r="T121" s="350">
        <f>IF(T$34=0,0,T$34/FBT_fec!T$34)</f>
        <v>2.3212756854615963</v>
      </c>
      <c r="U121" s="350">
        <f>IF(U$34=0,0,U$34/FBT_fec!U$34)</f>
        <v>2.2331096440832634</v>
      </c>
      <c r="V121" s="350">
        <f>IF(V$34=0,0,V$34/FBT_fec!V$34)</f>
        <v>2.1531757190934941</v>
      </c>
      <c r="W121" s="350">
        <f>IF(W$34=0,0,W$34/FBT_fec!W$34)</f>
        <v>2.3716582618012199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2.4636734501931707</v>
      </c>
      <c r="C122" s="350">
        <f>IF(C$45=0,0,C$45/FBT_fec!C$45)</f>
        <v>2.3676246890773891</v>
      </c>
      <c r="D122" s="350">
        <f>IF(D$45=0,0,D$45/FBT_fec!D$45)</f>
        <v>2.280418795357892</v>
      </c>
      <c r="E122" s="350">
        <f>IF(E$45=0,0,E$45/FBT_fec!E$45)</f>
        <v>2.1445646044443607</v>
      </c>
      <c r="F122" s="350">
        <f>IF(F$45=0,0,F$45/FBT_fec!F$45)</f>
        <v>2.0976801927013118</v>
      </c>
      <c r="G122" s="350">
        <f>IF(G$45=0,0,G$45/FBT_fec!G$45)</f>
        <v>2.2092984309776074</v>
      </c>
      <c r="H122" s="350">
        <f>IF(H$45=0,0,H$45/FBT_fec!H$45)</f>
        <v>2.0822678192778352</v>
      </c>
      <c r="I122" s="350">
        <f>IF(I$45=0,0,I$45/FBT_fec!I$45)</f>
        <v>2.1168284893116067</v>
      </c>
      <c r="J122" s="350">
        <f>IF(J$45=0,0,J$45/FBT_fec!J$45)</f>
        <v>2.1850479431782697</v>
      </c>
      <c r="K122" s="350">
        <f>IF(K$45=0,0,K$45/FBT_fec!K$45)</f>
        <v>2.0849331427890601</v>
      </c>
      <c r="L122" s="350">
        <f>IF(L$45=0,0,L$45/FBT_fec!L$45)</f>
        <v>2.0784598074860603</v>
      </c>
      <c r="M122" s="350">
        <f>IF(M$45=0,0,M$45/FBT_fec!M$45)</f>
        <v>1.9542890304890381</v>
      </c>
      <c r="N122" s="350">
        <f>IF(N$45=0,0,N$45/FBT_fec!N$45)</f>
        <v>2.0202493888765378</v>
      </c>
      <c r="O122" s="350">
        <f>IF(O$45=0,0,O$45/FBT_fec!O$45)</f>
        <v>2.0945804819797096</v>
      </c>
      <c r="P122" s="350">
        <f>IF(P$45=0,0,P$45/FBT_fec!P$45)</f>
        <v>2.0254196583498492</v>
      </c>
      <c r="Q122" s="350">
        <f>IF(Q$45=0,0,Q$45/FBT_fec!Q$45)</f>
        <v>2.0553427663321298</v>
      </c>
      <c r="R122" s="350">
        <f>IF(R$45=0,0,R$45/FBT_fec!R$45)</f>
        <v>2.0702543197181944</v>
      </c>
      <c r="S122" s="350">
        <f>IF(S$45=0,0,S$45/FBT_fec!S$45)</f>
        <v>2.089324539410633</v>
      </c>
      <c r="T122" s="350">
        <f>IF(T$45=0,0,T$45/FBT_fec!T$45)</f>
        <v>2.152186239643326</v>
      </c>
      <c r="U122" s="350">
        <f>IF(U$45=0,0,U$45/FBT_fec!U$45)</f>
        <v>2.0719206558020464</v>
      </c>
      <c r="V122" s="350">
        <f>IF(V$45=0,0,V$45/FBT_fec!V$45)</f>
        <v>2.0408334902882617</v>
      </c>
      <c r="W122" s="350">
        <f>IF(W$45=0,0,W$45/FBT_fec!W$45)</f>
        <v>2.1008431402135233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0.75344256273297061</v>
      </c>
      <c r="C123" s="350">
        <f>IF(C$66=0,0,C$66/FBT_fec!C$66)</f>
        <v>0.69187158641326507</v>
      </c>
      <c r="D123" s="350">
        <f>IF(D$66=0,0,D$66/FBT_fec!D$66)</f>
        <v>0.63390042967587934</v>
      </c>
      <c r="E123" s="350">
        <f>IF(E$66=0,0,E$66/FBT_fec!E$66)</f>
        <v>0.63002407096229573</v>
      </c>
      <c r="F123" s="350">
        <f>IF(F$66=0,0,F$66/FBT_fec!F$66)</f>
        <v>0.62975588625257206</v>
      </c>
      <c r="G123" s="350">
        <f>IF(G$66=0,0,G$66/FBT_fec!G$66)</f>
        <v>0.73449560166753969</v>
      </c>
      <c r="H123" s="350">
        <f>IF(H$66=0,0,H$66/FBT_fec!H$66)</f>
        <v>0.66594018434593572</v>
      </c>
      <c r="I123" s="350">
        <f>IF(I$66=0,0,I$66/FBT_fec!I$66)</f>
        <v>0.66941308563474189</v>
      </c>
      <c r="J123" s="350">
        <f>IF(J$66=0,0,J$66/FBT_fec!J$66)</f>
        <v>0.6730568662474139</v>
      </c>
      <c r="K123" s="350">
        <f>IF(K$66=0,0,K$66/FBT_fec!K$66)</f>
        <v>0.65983599942343507</v>
      </c>
      <c r="L123" s="350">
        <f>IF(L$66=0,0,L$66/FBT_fec!L$66)</f>
        <v>0.64279795835462694</v>
      </c>
      <c r="M123" s="350">
        <f>IF(M$66=0,0,M$66/FBT_fec!M$66)</f>
        <v>0.60270171618579149</v>
      </c>
      <c r="N123" s="350">
        <f>IF(N$66=0,0,N$66/FBT_fec!N$66)</f>
        <v>0.6271561762936757</v>
      </c>
      <c r="O123" s="350">
        <f>IF(O$66=0,0,O$66/FBT_fec!O$66)</f>
        <v>0.63966153556095917</v>
      </c>
      <c r="P123" s="350">
        <f>IF(P$66=0,0,P$66/FBT_fec!P$66)</f>
        <v>0.64958321177981793</v>
      </c>
      <c r="Q123" s="350">
        <f>IF(Q$66=0,0,Q$66/FBT_fec!Q$66)</f>
        <v>0.67339112175510429</v>
      </c>
      <c r="R123" s="350">
        <f>IF(R$66=0,0,R$66/FBT_fec!R$66)</f>
        <v>0.69277618697077525</v>
      </c>
      <c r="S123" s="350">
        <f>IF(S$66=0,0,S$66/FBT_fec!S$66)</f>
        <v>0.71507396235377862</v>
      </c>
      <c r="T123" s="350">
        <f>IF(T$66=0,0,T$66/FBT_fec!T$66)</f>
        <v>0.88001146201015212</v>
      </c>
      <c r="U123" s="350">
        <f>IF(U$66=0,0,U$66/FBT_fec!U$66)</f>
        <v>0.87019866155171077</v>
      </c>
      <c r="V123" s="350">
        <f>IF(V$66=0,0,V$66/FBT_fec!V$66)</f>
        <v>0.87226449742724177</v>
      </c>
      <c r="W123" s="350">
        <f>IF(W$66=0,0,W$66/FBT_fec!W$66)</f>
        <v>0.84802424088734163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IE: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504.59443474748639</v>
      </c>
      <c r="C3" s="205">
        <v>479.31530188478331</v>
      </c>
      <c r="D3" s="205">
        <v>444.27739625670489</v>
      </c>
      <c r="E3" s="205">
        <v>693.88296909505584</v>
      </c>
      <c r="F3" s="205">
        <v>488.99638971963719</v>
      </c>
      <c r="G3" s="205">
        <v>545.13767863367036</v>
      </c>
      <c r="H3" s="205">
        <v>478.33521463616353</v>
      </c>
      <c r="I3" s="205">
        <v>508.26404664122742</v>
      </c>
      <c r="J3" s="205">
        <v>490.85582183158232</v>
      </c>
      <c r="K3" s="205">
        <v>285.18967526276771</v>
      </c>
      <c r="L3" s="205">
        <v>250.67701967550991</v>
      </c>
      <c r="M3" s="205">
        <v>261.67755496900708</v>
      </c>
      <c r="N3" s="205">
        <v>251.3666201596487</v>
      </c>
      <c r="O3" s="205">
        <v>277.15330671408918</v>
      </c>
      <c r="P3" s="205">
        <v>305.55831429801037</v>
      </c>
      <c r="Q3" s="205">
        <v>332.3</v>
      </c>
      <c r="R3" s="205">
        <v>346.00192058290679</v>
      </c>
      <c r="S3" s="205">
        <v>345.81605856267498</v>
      </c>
      <c r="T3" s="205">
        <v>382.3002781058326</v>
      </c>
      <c r="U3" s="205">
        <v>350.03823792280542</v>
      </c>
      <c r="V3" s="205">
        <v>302.94826073155701</v>
      </c>
      <c r="W3" s="205">
        <v>360.91911077900238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538.62726253475944</v>
      </c>
      <c r="C5" s="205">
        <v>582.80514139015679</v>
      </c>
      <c r="D5" s="205">
        <v>555.05856141437403</v>
      </c>
      <c r="E5" s="205">
        <v>488.89337612077588</v>
      </c>
      <c r="F5" s="205">
        <v>415.30537847944572</v>
      </c>
      <c r="G5" s="205">
        <v>422.48196927165219</v>
      </c>
      <c r="H5" s="205">
        <v>517.50672908869399</v>
      </c>
      <c r="I5" s="205">
        <v>265.48385931063001</v>
      </c>
      <c r="J5" s="205">
        <v>358.68608768845229</v>
      </c>
      <c r="K5" s="205">
        <v>194.3021595255064</v>
      </c>
      <c r="L5" s="205">
        <v>145.32159704958451</v>
      </c>
      <c r="M5" s="205">
        <v>127.6283959460556</v>
      </c>
      <c r="N5" s="205">
        <v>192.26716016746269</v>
      </c>
      <c r="O5" s="205">
        <v>208.87095432510421</v>
      </c>
      <c r="P5" s="205">
        <v>182.911211790089</v>
      </c>
      <c r="Q5" s="205">
        <v>120.4614224168309</v>
      </c>
      <c r="R5" s="205">
        <v>155.02122400036811</v>
      </c>
      <c r="S5" s="205">
        <v>120.6766574350949</v>
      </c>
      <c r="T5" s="205">
        <v>149.8525378756222</v>
      </c>
      <c r="U5" s="205">
        <v>198.22189605188089</v>
      </c>
      <c r="V5" s="205">
        <v>127.6912787656164</v>
      </c>
      <c r="W5" s="205">
        <v>174.94495907208679</v>
      </c>
      <c r="DA5" s="112" t="s">
        <v>2375</v>
      </c>
    </row>
    <row r="6" spans="1:105" ht="12" customHeight="1" x14ac:dyDescent="0.25">
      <c r="A6" s="154" t="s">
        <v>2114</v>
      </c>
      <c r="B6" s="340">
        <v>673.28407816844924</v>
      </c>
      <c r="C6" s="340">
        <v>639.61987426002679</v>
      </c>
      <c r="D6" s="340">
        <v>605.95567035160434</v>
      </c>
      <c r="E6" s="340">
        <v>605.95567035160434</v>
      </c>
      <c r="F6" s="340">
        <v>572.29146644318189</v>
      </c>
      <c r="G6" s="340">
        <v>572.29146644318189</v>
      </c>
      <c r="H6" s="340">
        <v>572.29146644318189</v>
      </c>
      <c r="I6" s="340">
        <v>538.62726253475944</v>
      </c>
      <c r="J6" s="340">
        <v>504.96305862633699</v>
      </c>
      <c r="K6" s="340">
        <v>504.96305862633699</v>
      </c>
      <c r="L6" s="340">
        <v>471.29885471791448</v>
      </c>
      <c r="M6" s="340">
        <v>437.63465080949209</v>
      </c>
      <c r="N6" s="340">
        <v>437.63465080949209</v>
      </c>
      <c r="O6" s="340">
        <v>403.97044690106958</v>
      </c>
      <c r="P6" s="340">
        <v>370.30624299264719</v>
      </c>
      <c r="Q6" s="340">
        <v>370.30624299264719</v>
      </c>
      <c r="R6" s="340">
        <v>336.64203908422468</v>
      </c>
      <c r="S6" s="340">
        <v>336.64203908422468</v>
      </c>
      <c r="T6" s="340">
        <v>302.97783517580228</v>
      </c>
      <c r="U6" s="340">
        <v>269.31363126737978</v>
      </c>
      <c r="V6" s="340">
        <v>235.64942735895741</v>
      </c>
      <c r="W6" s="340">
        <v>235.64942735895741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33.664203908422458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33.664203908422451</v>
      </c>
      <c r="D8" s="344">
        <f t="shared" si="0"/>
        <v>33.664203908422451</v>
      </c>
      <c r="E8" s="344">
        <f t="shared" si="0"/>
        <v>0</v>
      </c>
      <c r="F8" s="344">
        <f t="shared" si="0"/>
        <v>33.664203908422451</v>
      </c>
      <c r="G8" s="344">
        <f t="shared" si="0"/>
        <v>0</v>
      </c>
      <c r="H8" s="344">
        <f t="shared" si="0"/>
        <v>33.664203908422451</v>
      </c>
      <c r="I8" s="344">
        <f t="shared" si="0"/>
        <v>33.664203908422451</v>
      </c>
      <c r="J8" s="344">
        <f t="shared" si="0"/>
        <v>33.664203908422451</v>
      </c>
      <c r="K8" s="344">
        <f t="shared" si="0"/>
        <v>0</v>
      </c>
      <c r="L8" s="344">
        <f t="shared" si="0"/>
        <v>33.664203908422508</v>
      </c>
      <c r="M8" s="344">
        <f t="shared" si="0"/>
        <v>33.664203908422394</v>
      </c>
      <c r="N8" s="344">
        <f t="shared" si="0"/>
        <v>0</v>
      </c>
      <c r="O8" s="344">
        <f t="shared" si="0"/>
        <v>33.664203908422508</v>
      </c>
      <c r="P8" s="344">
        <f t="shared" si="0"/>
        <v>33.664203908422394</v>
      </c>
      <c r="Q8" s="344">
        <f t="shared" si="0"/>
        <v>0</v>
      </c>
      <c r="R8" s="344">
        <f t="shared" si="0"/>
        <v>33.664203908422508</v>
      </c>
      <c r="S8" s="344">
        <f t="shared" si="0"/>
        <v>0</v>
      </c>
      <c r="T8" s="344">
        <f t="shared" si="0"/>
        <v>33.664203908422394</v>
      </c>
      <c r="U8" s="344">
        <f t="shared" si="0"/>
        <v>33.664203908422508</v>
      </c>
      <c r="V8" s="344">
        <f t="shared" si="0"/>
        <v>33.664203908422365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134.6568156336898</v>
      </c>
      <c r="C9" s="345">
        <f t="shared" si="1"/>
        <v>56.814732869869999</v>
      </c>
      <c r="D9" s="345">
        <f t="shared" si="1"/>
        <v>50.897108937230314</v>
      </c>
      <c r="E9" s="345">
        <f t="shared" si="1"/>
        <v>117.06229423082846</v>
      </c>
      <c r="F9" s="345">
        <f t="shared" si="1"/>
        <v>156.98608796373617</v>
      </c>
      <c r="G9" s="345">
        <f t="shared" si="1"/>
        <v>149.8094971715297</v>
      </c>
      <c r="H9" s="345">
        <f t="shared" si="1"/>
        <v>54.784737354487902</v>
      </c>
      <c r="I9" s="345">
        <f t="shared" si="1"/>
        <v>273.14340322412943</v>
      </c>
      <c r="J9" s="345">
        <f t="shared" si="1"/>
        <v>146.2769709378847</v>
      </c>
      <c r="K9" s="345">
        <f t="shared" si="1"/>
        <v>310.66089910083059</v>
      </c>
      <c r="L9" s="345">
        <f t="shared" si="1"/>
        <v>325.97725766832997</v>
      </c>
      <c r="M9" s="345">
        <f t="shared" si="1"/>
        <v>310.00625486343648</v>
      </c>
      <c r="N9" s="345">
        <f t="shared" si="1"/>
        <v>245.3674906420294</v>
      </c>
      <c r="O9" s="345">
        <f t="shared" si="1"/>
        <v>195.09949257596537</v>
      </c>
      <c r="P9" s="345">
        <f t="shared" si="1"/>
        <v>187.39503120255819</v>
      </c>
      <c r="Q9" s="345">
        <f t="shared" si="1"/>
        <v>249.8448205758163</v>
      </c>
      <c r="R9" s="345">
        <f t="shared" si="1"/>
        <v>181.62081508385657</v>
      </c>
      <c r="S9" s="345">
        <f t="shared" si="1"/>
        <v>215.96538164912977</v>
      </c>
      <c r="T9" s="345">
        <f t="shared" si="1"/>
        <v>153.12529730018008</v>
      </c>
      <c r="U9" s="345">
        <f t="shared" si="1"/>
        <v>71.091735215498886</v>
      </c>
      <c r="V9" s="345">
        <f t="shared" si="1"/>
        <v>107.95814859334101</v>
      </c>
      <c r="W9" s="345">
        <f t="shared" si="1"/>
        <v>60.704468286870622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23.043422184006879</v>
      </c>
      <c r="C12" s="212">
        <v>24.390369733447979</v>
      </c>
      <c r="D12" s="212">
        <v>22.25090283748926</v>
      </c>
      <c r="E12" s="212">
        <v>20.716766981943248</v>
      </c>
      <c r="F12" s="212">
        <v>18.026913155631991</v>
      </c>
      <c r="G12" s="212">
        <v>17.575494411006019</v>
      </c>
      <c r="H12" s="212">
        <v>19.568013757523641</v>
      </c>
      <c r="I12" s="212">
        <v>9.721152192605329</v>
      </c>
      <c r="J12" s="212">
        <v>13.27532244196045</v>
      </c>
      <c r="K12" s="212">
        <v>7.6222699914015477</v>
      </c>
      <c r="L12" s="212">
        <v>5.0745485812553737</v>
      </c>
      <c r="M12" s="212">
        <v>4.0307824591573516</v>
      </c>
      <c r="N12" s="212">
        <v>6.1986242476354256</v>
      </c>
      <c r="O12" s="212">
        <v>6.7705932932072228</v>
      </c>
      <c r="P12" s="212">
        <v>5.1892519346517627</v>
      </c>
      <c r="Q12" s="212">
        <v>3.2432502149613072</v>
      </c>
      <c r="R12" s="212">
        <v>4.1639724849527084</v>
      </c>
      <c r="S12" s="212">
        <v>3.1496990541702492</v>
      </c>
      <c r="T12" s="212">
        <v>4.0217540842648321</v>
      </c>
      <c r="U12" s="212">
        <v>5.2331040412725711</v>
      </c>
      <c r="V12" s="212">
        <v>3.732674118658641</v>
      </c>
      <c r="W12" s="212">
        <v>5.068959587274291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0.26466036113499569</v>
      </c>
      <c r="L13" s="215">
        <v>3.6543422184006878E-2</v>
      </c>
      <c r="M13" s="215">
        <v>5.322441960447119E-2</v>
      </c>
      <c r="N13" s="215">
        <v>1.8658641444539981E-2</v>
      </c>
      <c r="O13" s="215">
        <v>3.3533963886500429E-3</v>
      </c>
      <c r="P13" s="215">
        <v>0</v>
      </c>
      <c r="Q13" s="215">
        <v>1.9776440240756661E-3</v>
      </c>
      <c r="R13" s="215">
        <v>0</v>
      </c>
      <c r="S13" s="215">
        <v>1.9776440240756661E-3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4.3663800515907134</v>
      </c>
      <c r="C14" s="206">
        <f t="shared" si="2"/>
        <v>2.9723989681857264</v>
      </c>
      <c r="D14" s="206">
        <f t="shared" si="2"/>
        <v>2.7131556319862424</v>
      </c>
      <c r="E14" s="206">
        <f t="shared" si="2"/>
        <v>2.4601031814273431</v>
      </c>
      <c r="F14" s="206">
        <f t="shared" si="2"/>
        <v>1.9993981083404988</v>
      </c>
      <c r="G14" s="206">
        <f t="shared" si="2"/>
        <v>2.6043852106620808</v>
      </c>
      <c r="H14" s="206">
        <f t="shared" si="2"/>
        <v>3.3036973344797929</v>
      </c>
      <c r="I14" s="206">
        <f t="shared" si="2"/>
        <v>1.0779019776440237</v>
      </c>
      <c r="J14" s="206">
        <f t="shared" si="2"/>
        <v>3.3855546001719694</v>
      </c>
      <c r="K14" s="206">
        <f t="shared" si="2"/>
        <v>2.3754084264832329</v>
      </c>
      <c r="L14" s="206">
        <f t="shared" si="2"/>
        <v>1.5141014617368871</v>
      </c>
      <c r="M14" s="206">
        <f t="shared" si="2"/>
        <v>0.43869303525365427</v>
      </c>
      <c r="N14" s="206">
        <f t="shared" si="2"/>
        <v>2.3304385210662075</v>
      </c>
      <c r="O14" s="206">
        <f t="shared" si="2"/>
        <v>2.5733447979363717</v>
      </c>
      <c r="P14" s="206">
        <f t="shared" si="2"/>
        <v>1.7378331900257948</v>
      </c>
      <c r="Q14" s="206">
        <f t="shared" si="2"/>
        <v>0.56474634565778159</v>
      </c>
      <c r="R14" s="206">
        <f t="shared" si="2"/>
        <v>1.5006878761822873</v>
      </c>
      <c r="S14" s="206">
        <f t="shared" si="2"/>
        <v>0.81874462596732578</v>
      </c>
      <c r="T14" s="206">
        <f t="shared" si="2"/>
        <v>1.2832330180567499</v>
      </c>
      <c r="U14" s="206">
        <f t="shared" si="2"/>
        <v>1.3466036113499569</v>
      </c>
      <c r="V14" s="206">
        <f t="shared" si="2"/>
        <v>0.8574376612209802</v>
      </c>
      <c r="W14" s="206">
        <f t="shared" si="2"/>
        <v>1.2245055889939807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0.96861564918314702</v>
      </c>
      <c r="C16" s="206">
        <v>0.92020636285468604</v>
      </c>
      <c r="D16" s="206">
        <v>0.5755803955288048</v>
      </c>
      <c r="E16" s="206">
        <v>0.29174548581255372</v>
      </c>
      <c r="F16" s="206">
        <v>3.8263112639724838E-2</v>
      </c>
      <c r="G16" s="206">
        <v>0.77489251934651759</v>
      </c>
      <c r="H16" s="206">
        <v>0.7546001719690455</v>
      </c>
      <c r="I16" s="206">
        <v>1.053052450558899</v>
      </c>
      <c r="J16" s="206">
        <v>1.6500429922613931</v>
      </c>
      <c r="K16" s="206">
        <v>0.44600171969045571</v>
      </c>
      <c r="L16" s="206">
        <v>7.6612209802235598E-2</v>
      </c>
      <c r="M16" s="206">
        <v>0.1171109200343938</v>
      </c>
      <c r="N16" s="206">
        <v>1.3132416165090279</v>
      </c>
      <c r="O16" s="206">
        <v>1.4855546001719691</v>
      </c>
      <c r="P16" s="206">
        <v>1.244539982803095</v>
      </c>
      <c r="Q16" s="206">
        <v>8.564058469475494E-2</v>
      </c>
      <c r="R16" s="206">
        <v>1.0508168529664661</v>
      </c>
      <c r="S16" s="206">
        <v>0.61496130696474627</v>
      </c>
      <c r="T16" s="206">
        <v>0.99337919174548583</v>
      </c>
      <c r="U16" s="206">
        <v>1.0057609630266551</v>
      </c>
      <c r="V16" s="206">
        <v>0.33559759243336201</v>
      </c>
      <c r="W16" s="206">
        <v>1.0328460877042129</v>
      </c>
      <c r="DA16" s="71" t="s">
        <v>2381</v>
      </c>
    </row>
    <row r="17" spans="1:105" ht="12" customHeight="1" x14ac:dyDescent="0.25">
      <c r="A17" s="18" t="s">
        <v>69</v>
      </c>
      <c r="B17" s="206">
        <v>1.300257953568358</v>
      </c>
      <c r="C17" s="206">
        <v>0.97231298366294061</v>
      </c>
      <c r="D17" s="206">
        <v>1.078847807394669</v>
      </c>
      <c r="E17" s="206">
        <v>1.126483233018057</v>
      </c>
      <c r="F17" s="206">
        <v>0.93508168529664659</v>
      </c>
      <c r="G17" s="206">
        <v>0.65993121238177122</v>
      </c>
      <c r="H17" s="206">
        <v>0.47790197764402398</v>
      </c>
      <c r="I17" s="206">
        <v>2.4849527085124671E-2</v>
      </c>
      <c r="J17" s="206">
        <v>0.82441960447119511</v>
      </c>
      <c r="K17" s="206">
        <v>1.087188306104901</v>
      </c>
      <c r="L17" s="206">
        <v>0.4871883061049011</v>
      </c>
      <c r="M17" s="206">
        <v>0.2213241616509028</v>
      </c>
      <c r="N17" s="206">
        <v>0.30103181427343068</v>
      </c>
      <c r="O17" s="206">
        <v>0.36208082545141868</v>
      </c>
      <c r="P17" s="206">
        <v>0.34548581255374028</v>
      </c>
      <c r="Q17" s="206">
        <v>0.31341358555460008</v>
      </c>
      <c r="R17" s="206">
        <v>0.29380911435941531</v>
      </c>
      <c r="S17" s="206">
        <v>0.15202063628546861</v>
      </c>
      <c r="T17" s="206">
        <v>0.22338779019776439</v>
      </c>
      <c r="U17" s="206">
        <v>0.26276870163370591</v>
      </c>
      <c r="V17" s="206">
        <v>0.4447979363714531</v>
      </c>
      <c r="W17" s="206">
        <v>0.1779019776440241</v>
      </c>
      <c r="DA17" s="71" t="s">
        <v>2382</v>
      </c>
    </row>
    <row r="18" spans="1:105" ht="12" customHeight="1" x14ac:dyDescent="0.25">
      <c r="A18" s="18" t="s">
        <v>70</v>
      </c>
      <c r="B18" s="206">
        <v>1.969819432502149</v>
      </c>
      <c r="C18" s="206">
        <v>0.98486672398968189</v>
      </c>
      <c r="D18" s="206">
        <v>0.98486672398968189</v>
      </c>
      <c r="E18" s="206">
        <v>0.98486672398968189</v>
      </c>
      <c r="F18" s="206">
        <v>0.98486672398968189</v>
      </c>
      <c r="G18" s="206">
        <v>0.98486672398968189</v>
      </c>
      <c r="H18" s="206">
        <v>1.969819432502149</v>
      </c>
      <c r="I18" s="206">
        <v>0</v>
      </c>
      <c r="J18" s="206">
        <v>0.80765262252794501</v>
      </c>
      <c r="K18" s="206">
        <v>0.29647463456577822</v>
      </c>
      <c r="L18" s="206">
        <v>0.2915735167669819</v>
      </c>
      <c r="M18" s="206">
        <v>7.3860705073086841E-2</v>
      </c>
      <c r="N18" s="206">
        <v>6.6981943250214962E-2</v>
      </c>
      <c r="O18" s="206">
        <v>0.1546001719690456</v>
      </c>
      <c r="P18" s="206">
        <v>0.1171969045571797</v>
      </c>
      <c r="Q18" s="206">
        <v>0.11822871883061049</v>
      </c>
      <c r="R18" s="206">
        <v>9.0627687016337055E-2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0.12768701633705931</v>
      </c>
      <c r="C19" s="206">
        <v>9.5012897678417876E-2</v>
      </c>
      <c r="D19" s="206">
        <v>7.3860705073086841E-2</v>
      </c>
      <c r="E19" s="206">
        <v>5.7007738607050731E-2</v>
      </c>
      <c r="F19" s="206">
        <v>4.1186586414445399E-2</v>
      </c>
      <c r="G19" s="206">
        <v>0.18469475494411011</v>
      </c>
      <c r="H19" s="206">
        <v>0.1013757523645744</v>
      </c>
      <c r="I19" s="206">
        <v>0</v>
      </c>
      <c r="J19" s="206">
        <v>0.1034393809114359</v>
      </c>
      <c r="K19" s="206">
        <v>0.54574376612209807</v>
      </c>
      <c r="L19" s="206">
        <v>0.6587274290627686</v>
      </c>
      <c r="M19" s="206">
        <v>2.639724849527085E-2</v>
      </c>
      <c r="N19" s="206">
        <v>0.64918314703353386</v>
      </c>
      <c r="O19" s="206">
        <v>0.57110920034393808</v>
      </c>
      <c r="P19" s="206">
        <v>3.0610490111779881E-2</v>
      </c>
      <c r="Q19" s="206">
        <v>4.7463456577815991E-2</v>
      </c>
      <c r="R19" s="206">
        <v>6.5434221840068779E-2</v>
      </c>
      <c r="S19" s="206">
        <v>5.1762682717110917E-2</v>
      </c>
      <c r="T19" s="206">
        <v>6.6466036113499563E-2</v>
      </c>
      <c r="U19" s="206">
        <v>7.8073946689595872E-2</v>
      </c>
      <c r="V19" s="206">
        <v>7.7042132416165088E-2</v>
      </c>
      <c r="W19" s="206">
        <v>1.3757523645743759E-2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8.7928632846087691</v>
      </c>
      <c r="C20" s="206">
        <f t="shared" si="3"/>
        <v>11.72029234737747</v>
      </c>
      <c r="D20" s="206">
        <f t="shared" si="3"/>
        <v>10.04368013757524</v>
      </c>
      <c r="E20" s="206">
        <f t="shared" si="3"/>
        <v>9.0562338779019775</v>
      </c>
      <c r="F20" s="206">
        <f t="shared" si="3"/>
        <v>7.9484952708512466</v>
      </c>
      <c r="G20" s="206">
        <f t="shared" si="3"/>
        <v>6.2667239896818572</v>
      </c>
      <c r="H20" s="206">
        <f t="shared" si="3"/>
        <v>6.7646603611349958</v>
      </c>
      <c r="I20" s="206">
        <f t="shared" si="3"/>
        <v>3.6047291487532238</v>
      </c>
      <c r="J20" s="206">
        <f t="shared" si="3"/>
        <v>2.8973344797936371</v>
      </c>
      <c r="K20" s="206">
        <f t="shared" si="3"/>
        <v>1.0731728288908</v>
      </c>
      <c r="L20" s="206">
        <f t="shared" si="3"/>
        <v>0.7197764402407566</v>
      </c>
      <c r="M20" s="206">
        <f t="shared" si="3"/>
        <v>0.70997420464316419</v>
      </c>
      <c r="N20" s="206">
        <f t="shared" si="3"/>
        <v>0.61900257953568349</v>
      </c>
      <c r="O20" s="206">
        <f t="shared" si="3"/>
        <v>0.56259673258813414</v>
      </c>
      <c r="P20" s="206">
        <f t="shared" si="3"/>
        <v>0.16130696474634559</v>
      </c>
      <c r="Q20" s="206">
        <f t="shared" si="3"/>
        <v>5.7867583834909718E-2</v>
      </c>
      <c r="R20" s="206">
        <f t="shared" si="3"/>
        <v>9.1057609630266545E-2</v>
      </c>
      <c r="S20" s="206">
        <f t="shared" si="3"/>
        <v>0.25047291487532242</v>
      </c>
      <c r="T20" s="206">
        <f t="shared" si="3"/>
        <v>0.20051590713671541</v>
      </c>
      <c r="U20" s="206">
        <f t="shared" si="3"/>
        <v>0.20232158211521931</v>
      </c>
      <c r="V20" s="206">
        <f t="shared" si="3"/>
        <v>0.20584694754944111</v>
      </c>
      <c r="W20" s="206">
        <f t="shared" si="3"/>
        <v>1.246861564918315</v>
      </c>
      <c r="DA20" s="71"/>
    </row>
    <row r="21" spans="1:105" ht="12" customHeight="1" x14ac:dyDescent="0.25">
      <c r="A21" s="18" t="s">
        <v>72</v>
      </c>
      <c r="B21" s="206">
        <v>8.7928632846087691</v>
      </c>
      <c r="C21" s="206">
        <v>11.72029234737747</v>
      </c>
      <c r="D21" s="206">
        <v>10.04368013757524</v>
      </c>
      <c r="E21" s="206">
        <v>9.0562338779019775</v>
      </c>
      <c r="F21" s="206">
        <v>7.9484952708512466</v>
      </c>
      <c r="G21" s="206">
        <v>6.2667239896818572</v>
      </c>
      <c r="H21" s="206">
        <v>6.7646603611349958</v>
      </c>
      <c r="I21" s="206">
        <v>3.6047291487532238</v>
      </c>
      <c r="J21" s="206">
        <v>2.8973344797936371</v>
      </c>
      <c r="K21" s="206">
        <v>1.0731728288908</v>
      </c>
      <c r="L21" s="206">
        <v>0.7197764402407566</v>
      </c>
      <c r="M21" s="206">
        <v>0.70997420464316419</v>
      </c>
      <c r="N21" s="206">
        <v>0.61900257953568349</v>
      </c>
      <c r="O21" s="206">
        <v>0.56259673258813414</v>
      </c>
      <c r="P21" s="206">
        <v>0.16130696474634559</v>
      </c>
      <c r="Q21" s="206">
        <v>5.7867583834909718E-2</v>
      </c>
      <c r="R21" s="206">
        <v>9.1057609630266545E-2</v>
      </c>
      <c r="S21" s="206">
        <v>0.25047291487532242</v>
      </c>
      <c r="T21" s="206">
        <v>0.20051590713671541</v>
      </c>
      <c r="U21" s="206">
        <v>0.20232158211521931</v>
      </c>
      <c r="V21" s="206">
        <v>0.20584694754944111</v>
      </c>
      <c r="W21" s="206">
        <v>1.246861564918315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2393</v>
      </c>
    </row>
    <row r="31" spans="1:105" ht="12" customHeight="1" x14ac:dyDescent="0.25">
      <c r="A31" s="21" t="s">
        <v>38</v>
      </c>
      <c r="B31" s="209">
        <v>9.8841788478073944</v>
      </c>
      <c r="C31" s="209">
        <v>9.6976784178847808</v>
      </c>
      <c r="D31" s="209">
        <v>9.4940670679277712</v>
      </c>
      <c r="E31" s="209">
        <v>9.2004299226139299</v>
      </c>
      <c r="F31" s="209">
        <v>8.0790197764402407</v>
      </c>
      <c r="G31" s="209">
        <v>8.70438521066208</v>
      </c>
      <c r="H31" s="209">
        <v>9.4996560619088548</v>
      </c>
      <c r="I31" s="209">
        <v>5.0385210662080819</v>
      </c>
      <c r="J31" s="209">
        <v>6.9924333619948396</v>
      </c>
      <c r="K31" s="209">
        <v>3.909028374892519</v>
      </c>
      <c r="L31" s="209">
        <v>2.804127257093723</v>
      </c>
      <c r="M31" s="209">
        <v>2.8288907996560622</v>
      </c>
      <c r="N31" s="209">
        <v>3.2305245055889942</v>
      </c>
      <c r="O31" s="209">
        <v>3.6312983662940672</v>
      </c>
      <c r="P31" s="209">
        <v>3.2901117798796218</v>
      </c>
      <c r="Q31" s="209">
        <v>2.6186586414445401</v>
      </c>
      <c r="R31" s="209">
        <v>2.5722269991401552</v>
      </c>
      <c r="S31" s="209">
        <v>2.0785038693035252</v>
      </c>
      <c r="T31" s="209">
        <v>2.5380051590713668</v>
      </c>
      <c r="U31" s="209">
        <v>3.6841788478073951</v>
      </c>
      <c r="V31" s="209">
        <v>2.6693895098882199</v>
      </c>
      <c r="W31" s="209">
        <v>2.5975924333619949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34.013274837447788</v>
      </c>
      <c r="C33" s="205">
        <f>TRE_emi!C5</f>
        <v>36.453710877809058</v>
      </c>
      <c r="D33" s="205">
        <f>TRE_emi!D5</f>
        <v>31.872076559224201</v>
      </c>
      <c r="E33" s="205">
        <f>TRE_emi!E5</f>
        <v>28.899965158598569</v>
      </c>
      <c r="F33" s="205">
        <f>TRE_emi!F5</f>
        <v>24.987012478918619</v>
      </c>
      <c r="G33" s="205">
        <f>TRE_emi!G5</f>
        <v>22.561328518747029</v>
      </c>
      <c r="H33" s="205">
        <f>TRE_emi!H5</f>
        <v>26.053543438365239</v>
      </c>
      <c r="I33" s="205">
        <f>TRE_emi!I5</f>
        <v>11.32589123877991</v>
      </c>
      <c r="J33" s="205">
        <f>TRE_emi!J5</f>
        <v>16.65078947808523</v>
      </c>
      <c r="K33" s="205">
        <f>TRE_emi!K5</f>
        <v>10.723706997528179</v>
      </c>
      <c r="L33" s="205">
        <f>TRE_emi!L5</f>
        <v>6.4770483589616106</v>
      </c>
      <c r="M33" s="205">
        <f>TRE_emi!M5</f>
        <v>3.193238160826894</v>
      </c>
      <c r="N33" s="205">
        <f>TRE_emi!N5</f>
        <v>8.1024555575536681</v>
      </c>
      <c r="O33" s="205">
        <f>TRE_emi!O5</f>
        <v>8.6028857989563523</v>
      </c>
      <c r="P33" s="205">
        <f>TRE_emi!P5</f>
        <v>5.2105658411528077</v>
      </c>
      <c r="Q33" s="205">
        <f>TRE_emi!Q5</f>
        <v>1.868353202087365</v>
      </c>
      <c r="R33" s="205">
        <f>TRE_emi!R5</f>
        <v>4.3921807208516439</v>
      </c>
      <c r="S33" s="205">
        <f>TRE_emi!S5</f>
        <v>2.8482440409175389</v>
      </c>
      <c r="T33" s="205">
        <f>TRE_emi!T5</f>
        <v>3.988476001989453</v>
      </c>
      <c r="U33" s="205">
        <f>TRE_emi!U5</f>
        <v>4.1825476818039284</v>
      </c>
      <c r="V33" s="205">
        <f>TRE_emi!V5</f>
        <v>2.9819678414300981</v>
      </c>
      <c r="W33" s="205">
        <f>TRE_emi!W5</f>
        <v>6.2506087191679063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45.667214295652059</v>
      </c>
      <c r="C35" s="286">
        <f t="shared" si="5"/>
        <v>50.885856632448757</v>
      </c>
      <c r="D35" s="286">
        <f t="shared" si="5"/>
        <v>50.083355635389154</v>
      </c>
      <c r="E35" s="286">
        <f t="shared" si="5"/>
        <v>29.856283991177243</v>
      </c>
      <c r="F35" s="286">
        <f t="shared" si="5"/>
        <v>36.865125253721402</v>
      </c>
      <c r="G35" s="286">
        <f t="shared" si="5"/>
        <v>32.240468967504</v>
      </c>
      <c r="H35" s="286">
        <f t="shared" si="5"/>
        <v>40.908578667802395</v>
      </c>
      <c r="I35" s="286">
        <f t="shared" si="5"/>
        <v>19.126185015142887</v>
      </c>
      <c r="J35" s="286">
        <f t="shared" si="5"/>
        <v>27.045258203162046</v>
      </c>
      <c r="K35" s="286">
        <f t="shared" si="5"/>
        <v>26.727019427959831</v>
      </c>
      <c r="L35" s="286">
        <f t="shared" si="5"/>
        <v>20.243373675912327</v>
      </c>
      <c r="M35" s="286">
        <f t="shared" si="5"/>
        <v>15.403623209620537</v>
      </c>
      <c r="N35" s="286">
        <f t="shared" si="5"/>
        <v>24.659695243937072</v>
      </c>
      <c r="O35" s="286">
        <f t="shared" si="5"/>
        <v>24.429054711556279</v>
      </c>
      <c r="P35" s="286">
        <f t="shared" si="5"/>
        <v>16.982853000002795</v>
      </c>
      <c r="Q35" s="286">
        <f t="shared" si="5"/>
        <v>9.7600066655471167</v>
      </c>
      <c r="R35" s="286">
        <f t="shared" si="5"/>
        <v>12.034535756153305</v>
      </c>
      <c r="S35" s="286">
        <f t="shared" si="5"/>
        <v>9.1080184860744531</v>
      </c>
      <c r="T35" s="286">
        <f t="shared" si="5"/>
        <v>10.519882706314656</v>
      </c>
      <c r="U35" s="286">
        <f t="shared" si="5"/>
        <v>14.95009251653997</v>
      </c>
      <c r="V35" s="286">
        <f t="shared" si="5"/>
        <v>12.321160417442272</v>
      </c>
      <c r="W35" s="286">
        <f t="shared" si="5"/>
        <v>14.044586268467537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42.781759830658054</v>
      </c>
      <c r="C36" s="346">
        <f t="shared" si="6"/>
        <v>41.849956359804885</v>
      </c>
      <c r="D36" s="346">
        <f t="shared" si="6"/>
        <v>40.087486950549078</v>
      </c>
      <c r="E36" s="346">
        <f t="shared" si="6"/>
        <v>42.374816256102008</v>
      </c>
      <c r="F36" s="346">
        <f t="shared" si="6"/>
        <v>43.406404274449287</v>
      </c>
      <c r="G36" s="346">
        <f t="shared" si="6"/>
        <v>41.60057869760859</v>
      </c>
      <c r="H36" s="346">
        <f t="shared" si="6"/>
        <v>37.812095297740441</v>
      </c>
      <c r="I36" s="346">
        <f t="shared" si="6"/>
        <v>36.616735261600489</v>
      </c>
      <c r="J36" s="346">
        <f t="shared" si="6"/>
        <v>37.010976722049882</v>
      </c>
      <c r="K36" s="346">
        <f t="shared" si="6"/>
        <v>39.228951495008772</v>
      </c>
      <c r="L36" s="346">
        <f t="shared" si="6"/>
        <v>34.919438571294464</v>
      </c>
      <c r="M36" s="346">
        <f t="shared" si="6"/>
        <v>31.582175967024082</v>
      </c>
      <c r="N36" s="346">
        <f t="shared" si="6"/>
        <v>32.239641144314447</v>
      </c>
      <c r="O36" s="346">
        <f t="shared" si="6"/>
        <v>32.415197771677271</v>
      </c>
      <c r="P36" s="346">
        <f t="shared" si="6"/>
        <v>28.370332708784456</v>
      </c>
      <c r="Q36" s="346">
        <f t="shared" si="6"/>
        <v>26.923559010773889</v>
      </c>
      <c r="R36" s="346">
        <f t="shared" si="6"/>
        <v>26.860660608271424</v>
      </c>
      <c r="S36" s="346">
        <f t="shared" si="6"/>
        <v>26.100317336551132</v>
      </c>
      <c r="T36" s="346">
        <f t="shared" si="6"/>
        <v>26.838077894969608</v>
      </c>
      <c r="U36" s="346">
        <f t="shared" si="6"/>
        <v>26.400231990026487</v>
      </c>
      <c r="V36" s="346">
        <f t="shared" si="6"/>
        <v>29.232020814124251</v>
      </c>
      <c r="W36" s="346">
        <f t="shared" si="6"/>
        <v>28.974596433988165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23.046498947886985</v>
      </c>
      <c r="C37" s="346">
        <f>IF(TRE_ued!C$5=0,"",TRE_ued!C$5/C$5*1000)</f>
        <v>22.615228034618614</v>
      </c>
      <c r="D37" s="346">
        <f>IF(TRE_ued!D$5=0,"",TRE_ued!D$5/D$5*1000)</f>
        <v>21.737347884419346</v>
      </c>
      <c r="E37" s="346">
        <f>IF(TRE_ued!E$5=0,"",TRE_ued!E$5/E$5*1000)</f>
        <v>23.024919911461296</v>
      </c>
      <c r="F37" s="346">
        <f>IF(TRE_ued!F$5=0,"",TRE_ued!F$5/F$5*1000)</f>
        <v>23.588821978853822</v>
      </c>
      <c r="G37" s="346">
        <f>IF(TRE_ued!G$5=0,"",TRE_ued!G$5/G$5*1000)</f>
        <v>22.750904768163025</v>
      </c>
      <c r="H37" s="346">
        <f>IF(TRE_ued!H$5=0,"",TRE_ued!H$5/H$5*1000)</f>
        <v>20.544817125643711</v>
      </c>
      <c r="I37" s="346">
        <f>IF(TRE_ued!I$5=0,"",TRE_ued!I$5/I$5*1000)</f>
        <v>20.268706633832245</v>
      </c>
      <c r="J37" s="346">
        <f>IF(TRE_ued!J$5=0,"",TRE_ued!J$5/J$5*1000)</f>
        <v>20.250948832856832</v>
      </c>
      <c r="K37" s="346">
        <f>IF(TRE_ued!K$5=0,"",TRE_ued!K$5/K$5*1000)</f>
        <v>21.288494243286227</v>
      </c>
      <c r="L37" s="346">
        <f>IF(TRE_ued!L$5=0,"",TRE_ued!L$5/L$5*1000)</f>
        <v>19.218498079634834</v>
      </c>
      <c r="M37" s="346">
        <f>IF(TRE_ued!M$5=0,"",TRE_ued!M$5/M$5*1000)</f>
        <v>17.83175545714699</v>
      </c>
      <c r="N37" s="346">
        <f>IF(TRE_ued!N$5=0,"",TRE_ued!N$5/N$5*1000)</f>
        <v>17.742430513458416</v>
      </c>
      <c r="O37" s="346">
        <f>IF(TRE_ued!O$5=0,"",TRE_ued!O$5/O$5*1000)</f>
        <v>17.848746103827843</v>
      </c>
      <c r="P37" s="346">
        <f>IF(TRE_ued!P$5=0,"",TRE_ued!P$5/P$5*1000)</f>
        <v>15.888109618022073</v>
      </c>
      <c r="Q37" s="346">
        <f>IF(TRE_ued!Q$5=0,"",TRE_ued!Q$5/Q$5*1000)</f>
        <v>15.409427254811268</v>
      </c>
      <c r="R37" s="346">
        <f>IF(TRE_ued!R$5=0,"",TRE_ued!R$5/R$5*1000)</f>
        <v>15.014905144831586</v>
      </c>
      <c r="S37" s="346">
        <f>IF(TRE_ued!S$5=0,"",TRE_ued!S$5/S$5*1000)</f>
        <v>14.693389440901576</v>
      </c>
      <c r="T37" s="346">
        <f>IF(TRE_ued!T$5=0,"",TRE_ued!T$5/T$5*1000)</f>
        <v>15.048142587755871</v>
      </c>
      <c r="U37" s="346">
        <f>IF(TRE_ued!U$5=0,"",TRE_ued!U$5/U$5*1000)</f>
        <v>14.985418551101777</v>
      </c>
      <c r="V37" s="346">
        <f>IF(TRE_ued!V$5=0,"",TRE_ued!V$5/V$5*1000)</f>
        <v>16.555096993077164</v>
      </c>
      <c r="W37" s="346">
        <f>IF(TRE_ued!W$5=0,"",TRE_ued!W$5/W$5*1000)</f>
        <v>15.9488783447502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1.4760513679714837</v>
      </c>
      <c r="C38" s="347">
        <f t="shared" si="7"/>
        <v>1.4945944352708149</v>
      </c>
      <c r="D38" s="347">
        <f t="shared" si="7"/>
        <v>1.4323947568331825</v>
      </c>
      <c r="E38" s="347">
        <f t="shared" si="7"/>
        <v>1.3950036308169032</v>
      </c>
      <c r="F38" s="347">
        <f t="shared" si="7"/>
        <v>1.3860949050565623</v>
      </c>
      <c r="G38" s="347">
        <f t="shared" si="7"/>
        <v>1.2836810158022531</v>
      </c>
      <c r="H38" s="347">
        <f t="shared" si="7"/>
        <v>1.3314352576202579</v>
      </c>
      <c r="I38" s="347">
        <f t="shared" si="7"/>
        <v>1.1650770417312539</v>
      </c>
      <c r="J38" s="347">
        <f t="shared" si="7"/>
        <v>1.2542662937855018</v>
      </c>
      <c r="K38" s="347">
        <f t="shared" si="7"/>
        <v>1.4068915178319934</v>
      </c>
      <c r="L38" s="347">
        <f t="shared" si="7"/>
        <v>1.2763792197963897</v>
      </c>
      <c r="M38" s="347">
        <f t="shared" si="7"/>
        <v>0.7922129743252011</v>
      </c>
      <c r="N38" s="347">
        <f t="shared" si="7"/>
        <v>1.3071377186065911</v>
      </c>
      <c r="O38" s="347">
        <f t="shared" si="7"/>
        <v>1.2706251027642474</v>
      </c>
      <c r="P38" s="347">
        <f t="shared" si="7"/>
        <v>1.0041073177347046</v>
      </c>
      <c r="Q38" s="347">
        <f t="shared" si="7"/>
        <v>0.57607433230669036</v>
      </c>
      <c r="R38" s="347">
        <f t="shared" si="7"/>
        <v>1.0548054139943548</v>
      </c>
      <c r="S38" s="347">
        <f t="shared" si="7"/>
        <v>0.90429085189787284</v>
      </c>
      <c r="T38" s="347">
        <f t="shared" si="7"/>
        <v>0.99172548057933729</v>
      </c>
      <c r="U38" s="347">
        <f t="shared" si="7"/>
        <v>0.79924795089432787</v>
      </c>
      <c r="V38" s="347">
        <f t="shared" si="7"/>
        <v>0.7988824490528218</v>
      </c>
      <c r="W38" s="347">
        <f t="shared" si="7"/>
        <v>1.2331147273022585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IE: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23.043422184006879</v>
      </c>
      <c r="C5" s="225">
        <v>24.390369733447979</v>
      </c>
      <c r="D5" s="225">
        <v>22.25090283748926</v>
      </c>
      <c r="E5" s="225">
        <v>20.716766981943248</v>
      </c>
      <c r="F5" s="225">
        <v>18.026913155631991</v>
      </c>
      <c r="G5" s="225">
        <v>17.575494411006019</v>
      </c>
      <c r="H5" s="225">
        <v>19.568013757523641</v>
      </c>
      <c r="I5" s="225">
        <v>9.7211521926053308</v>
      </c>
      <c r="J5" s="225">
        <v>13.27532244196045</v>
      </c>
      <c r="K5" s="225">
        <v>7.6222699914015486</v>
      </c>
      <c r="L5" s="225">
        <v>5.0745485812553746</v>
      </c>
      <c r="M5" s="225">
        <v>4.0307824591573516</v>
      </c>
      <c r="N5" s="225">
        <v>6.1986242476354274</v>
      </c>
      <c r="O5" s="225">
        <v>6.7705932932072237</v>
      </c>
      <c r="P5" s="225">
        <v>5.1892519346517618</v>
      </c>
      <c r="Q5" s="225">
        <v>3.2432502149613081</v>
      </c>
      <c r="R5" s="225">
        <v>4.1639724849527084</v>
      </c>
      <c r="S5" s="225">
        <v>3.1496990541702479</v>
      </c>
      <c r="T5" s="225">
        <v>4.0217540842648321</v>
      </c>
      <c r="U5" s="225">
        <v>5.233104041272572</v>
      </c>
      <c r="V5" s="225">
        <v>3.7326741186586418</v>
      </c>
      <c r="W5" s="225">
        <v>5.0689595872742927</v>
      </c>
      <c r="DA5" s="89" t="s">
        <v>2378</v>
      </c>
    </row>
    <row r="6" spans="1:105" ht="12" customHeight="1" x14ac:dyDescent="0.25">
      <c r="A6" s="55" t="s">
        <v>92</v>
      </c>
      <c r="B6" s="261">
        <v>0.48331135979760997</v>
      </c>
      <c r="C6" s="261">
        <v>0.49298425230305759</v>
      </c>
      <c r="D6" s="261">
        <v>0.46618425106035871</v>
      </c>
      <c r="E6" s="261">
        <v>0.44263796678999862</v>
      </c>
      <c r="F6" s="261">
        <v>0.38690721458433192</v>
      </c>
      <c r="G6" s="261">
        <v>0.39318447537170881</v>
      </c>
      <c r="H6" s="261">
        <v>0.43453005106322767</v>
      </c>
      <c r="I6" s="261">
        <v>0.22254027143085081</v>
      </c>
      <c r="J6" s="261">
        <v>0.30486913381414782</v>
      </c>
      <c r="K6" s="261">
        <v>0.16902502409964409</v>
      </c>
      <c r="L6" s="261">
        <v>0.1125563924383266</v>
      </c>
      <c r="M6" s="261">
        <v>0.10371562735393509</v>
      </c>
      <c r="N6" s="261">
        <v>0.13594331618789329</v>
      </c>
      <c r="O6" s="261">
        <v>0.15179172412167469</v>
      </c>
      <c r="P6" s="261">
        <v>0.1292099311216984</v>
      </c>
      <c r="Q6" s="261">
        <v>8.863121255376076E-2</v>
      </c>
      <c r="R6" s="261">
        <v>0.1024668693430988</v>
      </c>
      <c r="S6" s="261">
        <v>7.8884332791458012E-2</v>
      </c>
      <c r="T6" s="261">
        <v>9.923762136128389E-2</v>
      </c>
      <c r="U6" s="261">
        <v>0.13486667765987601</v>
      </c>
      <c r="V6" s="261">
        <v>9.6565738120443917E-2</v>
      </c>
      <c r="W6" s="261">
        <v>0.11521935505929221</v>
      </c>
      <c r="DA6" s="67" t="s">
        <v>2395</v>
      </c>
    </row>
    <row r="7" spans="1:105" ht="12" customHeight="1" x14ac:dyDescent="0.25">
      <c r="A7" s="202" t="s">
        <v>93</v>
      </c>
      <c r="B7" s="226">
        <v>0.65730344932474949</v>
      </c>
      <c r="C7" s="226">
        <v>0.67045858313215834</v>
      </c>
      <c r="D7" s="226">
        <v>0.63401058144208799</v>
      </c>
      <c r="E7" s="226">
        <v>0.6019876348343981</v>
      </c>
      <c r="F7" s="226">
        <v>0.52619381183469127</v>
      </c>
      <c r="G7" s="226">
        <v>0.53473088650552414</v>
      </c>
      <c r="H7" s="226">
        <v>0.59096086944598958</v>
      </c>
      <c r="I7" s="226">
        <v>0.30265476914595713</v>
      </c>
      <c r="J7" s="226">
        <v>0.41462202198724102</v>
      </c>
      <c r="K7" s="226">
        <v>0.22987403277551599</v>
      </c>
      <c r="L7" s="226">
        <v>0.1530766937161242</v>
      </c>
      <c r="M7" s="226">
        <v>0.14105325320135181</v>
      </c>
      <c r="N7" s="226">
        <v>0.18488291001553489</v>
      </c>
      <c r="O7" s="226">
        <v>0.20643674480547761</v>
      </c>
      <c r="P7" s="226">
        <v>0.1757255063255099</v>
      </c>
      <c r="Q7" s="226">
        <v>0.1205384490731146</v>
      </c>
      <c r="R7" s="226">
        <v>0.13935494230661441</v>
      </c>
      <c r="S7" s="226">
        <v>0.1072826925963829</v>
      </c>
      <c r="T7" s="226">
        <v>0.13496316505134609</v>
      </c>
      <c r="U7" s="226">
        <v>0.1834186816174313</v>
      </c>
      <c r="V7" s="226">
        <v>0.1313294038438037</v>
      </c>
      <c r="W7" s="226">
        <v>0.15669832288063751</v>
      </c>
      <c r="DA7" s="174" t="s">
        <v>2396</v>
      </c>
    </row>
    <row r="8" spans="1:105" ht="12" customHeight="1" x14ac:dyDescent="0.25">
      <c r="A8" s="202" t="s">
        <v>94</v>
      </c>
      <c r="B8" s="226">
        <v>0.81196308445998444</v>
      </c>
      <c r="C8" s="226">
        <v>0.8282135438691367</v>
      </c>
      <c r="D8" s="226">
        <v>0.78318954178140254</v>
      </c>
      <c r="E8" s="226">
        <v>0.74363178420719778</v>
      </c>
      <c r="F8" s="226">
        <v>0.65000412050167744</v>
      </c>
      <c r="G8" s="226">
        <v>0.66054991862447077</v>
      </c>
      <c r="H8" s="226">
        <v>0.73001048578622219</v>
      </c>
      <c r="I8" s="226">
        <v>0.37386765600382937</v>
      </c>
      <c r="J8" s="226">
        <v>0.5121801448077683</v>
      </c>
      <c r="K8" s="226">
        <v>0.28396204048740209</v>
      </c>
      <c r="L8" s="226">
        <v>0.18909473929638859</v>
      </c>
      <c r="M8" s="226">
        <v>0.17424225395461099</v>
      </c>
      <c r="N8" s="226">
        <v>0.2283847711956607</v>
      </c>
      <c r="O8" s="226">
        <v>0.25501009652441342</v>
      </c>
      <c r="P8" s="226">
        <v>0.21707268428445339</v>
      </c>
      <c r="Q8" s="226">
        <v>0.14890043709031811</v>
      </c>
      <c r="R8" s="226">
        <v>0.17214434049640601</v>
      </c>
      <c r="S8" s="226">
        <v>0.13252567908964949</v>
      </c>
      <c r="T8" s="226">
        <v>0.16671920388695691</v>
      </c>
      <c r="U8" s="226">
        <v>0.2265760184685916</v>
      </c>
      <c r="V8" s="226">
        <v>0.16223044004234571</v>
      </c>
      <c r="W8" s="226">
        <v>0.19356851649961099</v>
      </c>
      <c r="DA8" s="174" t="s">
        <v>2397</v>
      </c>
    </row>
    <row r="9" spans="1:105" ht="12" customHeight="1" x14ac:dyDescent="0.25">
      <c r="A9" s="202" t="s">
        <v>95</v>
      </c>
      <c r="B9" s="226">
        <v>0.5026438141895142</v>
      </c>
      <c r="C9" s="226">
        <v>0.51270362239517986</v>
      </c>
      <c r="D9" s="226">
        <v>0.48483162110277289</v>
      </c>
      <c r="E9" s="226">
        <v>0.46034348546159848</v>
      </c>
      <c r="F9" s="226">
        <v>0.4023835031677051</v>
      </c>
      <c r="G9" s="226">
        <v>0.40891185438657701</v>
      </c>
      <c r="H9" s="226">
        <v>0.45191125310575669</v>
      </c>
      <c r="I9" s="226">
        <v>0.2314418822880849</v>
      </c>
      <c r="J9" s="226">
        <v>0.31706389916671368</v>
      </c>
      <c r="K9" s="226">
        <v>0.17578602506362981</v>
      </c>
      <c r="L9" s="226">
        <v>0.1170586481358596</v>
      </c>
      <c r="M9" s="226">
        <v>0.1078642524480925</v>
      </c>
      <c r="N9" s="226">
        <v>0.141381048835409</v>
      </c>
      <c r="O9" s="226">
        <v>0.1578633930865416</v>
      </c>
      <c r="P9" s="226">
        <v>0.13437832836656641</v>
      </c>
      <c r="Q9" s="226">
        <v>9.2176461055911207E-2</v>
      </c>
      <c r="R9" s="226">
        <v>0.1065655441168228</v>
      </c>
      <c r="S9" s="226">
        <v>8.2039706103116339E-2</v>
      </c>
      <c r="T9" s="226">
        <v>0.1032071262157352</v>
      </c>
      <c r="U9" s="226">
        <v>0.140261344766271</v>
      </c>
      <c r="V9" s="226">
        <v>0.1004283676452616</v>
      </c>
      <c r="W9" s="226">
        <v>0.119828129261664</v>
      </c>
      <c r="DA9" s="174" t="s">
        <v>2398</v>
      </c>
    </row>
    <row r="10" spans="1:105" ht="12" customHeight="1" x14ac:dyDescent="0.25">
      <c r="A10" s="56" t="s">
        <v>96</v>
      </c>
      <c r="B10" s="262">
        <v>0.62886549503869626</v>
      </c>
      <c r="C10" s="262">
        <v>0.68513518724831302</v>
      </c>
      <c r="D10" s="262">
        <v>0.61848869604616219</v>
      </c>
      <c r="E10" s="262">
        <v>0.57336786129968653</v>
      </c>
      <c r="F10" s="262">
        <v>0.49886814886364461</v>
      </c>
      <c r="G10" s="262">
        <v>0.47210064659032919</v>
      </c>
      <c r="H10" s="262">
        <v>0.52229287849299411</v>
      </c>
      <c r="I10" s="262">
        <v>0.26038258169598028</v>
      </c>
      <c r="J10" s="262">
        <v>0.34728982819263238</v>
      </c>
      <c r="K10" s="262">
        <v>0.19693773109994081</v>
      </c>
      <c r="L10" s="262">
        <v>0.12708322438720371</v>
      </c>
      <c r="M10" s="262">
        <v>0.1090810337047583</v>
      </c>
      <c r="N10" s="262">
        <v>0.15006543764459901</v>
      </c>
      <c r="O10" s="262">
        <v>0.16626985667342109</v>
      </c>
      <c r="P10" s="262">
        <v>0.13908801616443389</v>
      </c>
      <c r="Q10" s="262">
        <v>9.3234523681077305E-2</v>
      </c>
      <c r="R10" s="262">
        <v>0.111245878642969</v>
      </c>
      <c r="S10" s="262">
        <v>8.3723425923372799E-2</v>
      </c>
      <c r="T10" s="262">
        <v>0.1061586158468045</v>
      </c>
      <c r="U10" s="262">
        <v>0.14321019161946411</v>
      </c>
      <c r="V10" s="262">
        <v>0.1022633131728489</v>
      </c>
      <c r="W10" s="262">
        <v>0.1322017046426692</v>
      </c>
      <c r="DA10" s="68" t="s">
        <v>2399</v>
      </c>
    </row>
    <row r="11" spans="1:105" ht="12" customHeight="1" x14ac:dyDescent="0.25">
      <c r="A11" s="37" t="s">
        <v>160</v>
      </c>
      <c r="B11" s="228">
        <v>6.3170977803441733E-2</v>
      </c>
      <c r="C11" s="228">
        <v>4.4799560067313088E-2</v>
      </c>
      <c r="D11" s="228">
        <v>4.8350052571244459E-2</v>
      </c>
      <c r="E11" s="228">
        <v>4.9346184258422743E-2</v>
      </c>
      <c r="F11" s="228">
        <v>4.0571130478648028E-2</v>
      </c>
      <c r="G11" s="228">
        <v>2.9616044865832081E-2</v>
      </c>
      <c r="H11" s="228">
        <v>2.2679328521066421E-2</v>
      </c>
      <c r="I11" s="228">
        <v>1.0886398164400529E-3</v>
      </c>
      <c r="J11" s="228">
        <v>4.0530508486471543E-2</v>
      </c>
      <c r="K11" s="228">
        <v>5.5014093168412291E-2</v>
      </c>
      <c r="L11" s="228">
        <v>2.3920251515907359E-2</v>
      </c>
      <c r="M11" s="228">
        <v>6.9124977174206742E-3</v>
      </c>
      <c r="N11" s="228">
        <v>1.8826020523109731E-2</v>
      </c>
      <c r="O11" s="228">
        <v>2.22447207658414E-2</v>
      </c>
      <c r="P11" s="228">
        <v>1.659150676364729E-2</v>
      </c>
      <c r="Q11" s="228">
        <v>7.0444960069586714E-3</v>
      </c>
      <c r="R11" s="228">
        <v>1.5091986701779711E-2</v>
      </c>
      <c r="S11" s="228">
        <v>6.374213058023102E-3</v>
      </c>
      <c r="T11" s="228">
        <v>1.072186886444321E-2</v>
      </c>
      <c r="U11" s="228">
        <v>9.9483070482439956E-3</v>
      </c>
      <c r="V11" s="228">
        <v>1.4458736771431731E-2</v>
      </c>
      <c r="W11" s="228">
        <v>9.0563350962211842E-3</v>
      </c>
      <c r="DA11" s="69" t="s">
        <v>2400</v>
      </c>
    </row>
    <row r="12" spans="1:105" ht="12" customHeight="1" x14ac:dyDescent="0.25">
      <c r="A12" s="37" t="s">
        <v>162</v>
      </c>
      <c r="B12" s="228">
        <v>0.35133263964505151</v>
      </c>
      <c r="C12" s="228">
        <v>0.46113252947996541</v>
      </c>
      <c r="D12" s="228">
        <v>0.38139762443330538</v>
      </c>
      <c r="E12" s="228">
        <v>0.33483292118136271</v>
      </c>
      <c r="F12" s="228">
        <v>0.29159466751683599</v>
      </c>
      <c r="G12" s="228">
        <v>0.2297902996932179</v>
      </c>
      <c r="H12" s="228">
        <v>0.26035475076254139</v>
      </c>
      <c r="I12" s="228">
        <v>0.13034078224281129</v>
      </c>
      <c r="J12" s="228">
        <v>0.103030974617318</v>
      </c>
      <c r="K12" s="228">
        <v>3.2944239297118413E-2</v>
      </c>
      <c r="L12" s="228">
        <v>2.1873424448345891E-2</v>
      </c>
      <c r="M12" s="228">
        <v>1.5633266031453149E-2</v>
      </c>
      <c r="N12" s="228">
        <v>1.9437561918091841E-2</v>
      </c>
      <c r="O12" s="228">
        <v>1.519700965155747E-2</v>
      </c>
      <c r="P12" s="228">
        <v>1.177023613228569E-3</v>
      </c>
      <c r="Q12" s="228">
        <v>1.182882742444207E-4</v>
      </c>
      <c r="R12" s="228">
        <v>3.9596876289743399E-4</v>
      </c>
      <c r="S12" s="228">
        <v>4.7207993504907592E-3</v>
      </c>
      <c r="T12" s="228">
        <v>2.718381690228706E-3</v>
      </c>
      <c r="U12" s="228">
        <v>1.72365172411226E-3</v>
      </c>
      <c r="V12" s="228">
        <v>2.2894095400487059E-3</v>
      </c>
      <c r="W12" s="228">
        <v>4.7505313224814633E-2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0.214361877590203</v>
      </c>
      <c r="C15" s="228">
        <v>0.1792030977010346</v>
      </c>
      <c r="D15" s="228">
        <v>0.18874101904161239</v>
      </c>
      <c r="E15" s="228">
        <v>0.18918875585990111</v>
      </c>
      <c r="F15" s="228">
        <v>0.1667023508681606</v>
      </c>
      <c r="G15" s="228">
        <v>0.21269430203127929</v>
      </c>
      <c r="H15" s="228">
        <v>0.23925879920938631</v>
      </c>
      <c r="I15" s="228">
        <v>0.12895315963672899</v>
      </c>
      <c r="J15" s="228">
        <v>0.2037283450888428</v>
      </c>
      <c r="K15" s="228">
        <v>0.1089793986344101</v>
      </c>
      <c r="L15" s="228">
        <v>8.1289548422950456E-2</v>
      </c>
      <c r="M15" s="228">
        <v>8.6535269955884481E-2</v>
      </c>
      <c r="N15" s="228">
        <v>0.1118018552033974</v>
      </c>
      <c r="O15" s="228">
        <v>0.12882812625602219</v>
      </c>
      <c r="P15" s="228">
        <v>0.121319485787558</v>
      </c>
      <c r="Q15" s="228">
        <v>8.6071739399874211E-2</v>
      </c>
      <c r="R15" s="228">
        <v>9.5757923178291904E-2</v>
      </c>
      <c r="S15" s="228">
        <v>7.2628413514858936E-2</v>
      </c>
      <c r="T15" s="228">
        <v>9.2718365292132579E-2</v>
      </c>
      <c r="U15" s="228">
        <v>0.13153823284710789</v>
      </c>
      <c r="V15" s="228">
        <v>8.5515166861368466E-2</v>
      </c>
      <c r="W15" s="228">
        <v>7.564005632163337E-2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4.2354503451546641</v>
      </c>
      <c r="C16" s="263">
        <f t="shared" si="0"/>
        <v>4.540288446323733</v>
      </c>
      <c r="D16" s="263">
        <f t="shared" si="0"/>
        <v>4.0874910650936327</v>
      </c>
      <c r="E16" s="263">
        <f t="shared" si="0"/>
        <v>3.7787513826244892</v>
      </c>
      <c r="F16" s="263">
        <f t="shared" si="0"/>
        <v>3.2828897844640101</v>
      </c>
      <c r="G16" s="263">
        <f t="shared" si="0"/>
        <v>3.14476390645018</v>
      </c>
      <c r="H16" s="263">
        <f t="shared" si="0"/>
        <v>3.5238167881906057</v>
      </c>
      <c r="I16" s="263">
        <f t="shared" si="0"/>
        <v>1.7350108717284543</v>
      </c>
      <c r="J16" s="263">
        <f t="shared" si="0"/>
        <v>2.3726387991424627</v>
      </c>
      <c r="K16" s="263">
        <f t="shared" si="0"/>
        <v>1.3335421785368036</v>
      </c>
      <c r="L16" s="263">
        <f t="shared" si="0"/>
        <v>0.84712362851754786</v>
      </c>
      <c r="M16" s="263">
        <f t="shared" si="0"/>
        <v>0.70940284536157505</v>
      </c>
      <c r="N16" s="263">
        <f t="shared" si="0"/>
        <v>1.0712489218234551</v>
      </c>
      <c r="O16" s="263">
        <f t="shared" si="0"/>
        <v>1.1856316977325627</v>
      </c>
      <c r="P16" s="263">
        <f t="shared" si="0"/>
        <v>0.94530276326099205</v>
      </c>
      <c r="Q16" s="263">
        <f t="shared" si="0"/>
        <v>0.59916490341740658</v>
      </c>
      <c r="R16" s="263">
        <f t="shared" si="0"/>
        <v>0.76387745922099448</v>
      </c>
      <c r="S16" s="263">
        <f t="shared" si="0"/>
        <v>0.55846386617335053</v>
      </c>
      <c r="T16" s="263">
        <f t="shared" si="0"/>
        <v>0.72234825005417203</v>
      </c>
      <c r="U16" s="263">
        <f t="shared" si="0"/>
        <v>0.94081262073015326</v>
      </c>
      <c r="V16" s="263">
        <f t="shared" si="0"/>
        <v>0.66557433806203903</v>
      </c>
      <c r="W16" s="263">
        <f t="shared" si="0"/>
        <v>0.91050113480312089</v>
      </c>
      <c r="DA16" s="70"/>
    </row>
    <row r="17" spans="1:105" ht="12" customHeight="1" x14ac:dyDescent="0.25">
      <c r="A17" s="60" t="s">
        <v>2406</v>
      </c>
      <c r="B17" s="331">
        <v>3.0698295364604</v>
      </c>
      <c r="C17" s="331">
        <v>3.4933449945184529</v>
      </c>
      <c r="D17" s="331">
        <v>2.97216170934322</v>
      </c>
      <c r="E17" s="331">
        <v>2.6473207020773661</v>
      </c>
      <c r="F17" s="331">
        <v>2.2792355574163761</v>
      </c>
      <c r="G17" s="331">
        <v>1.9391193004785301</v>
      </c>
      <c r="H17" s="331">
        <v>2.2425507291670508</v>
      </c>
      <c r="I17" s="331">
        <v>1.0100802540898359</v>
      </c>
      <c r="J17" s="331">
        <v>1.3536443094538499</v>
      </c>
      <c r="K17" s="331">
        <v>0.75365962992053226</v>
      </c>
      <c r="L17" s="331">
        <v>0.38177776479866071</v>
      </c>
      <c r="M17" s="331">
        <v>0.1845085101847565</v>
      </c>
      <c r="N17" s="331">
        <v>0.57915817881746279</v>
      </c>
      <c r="O17" s="331">
        <v>0.62786979043206348</v>
      </c>
      <c r="P17" s="331">
        <v>0.39336227584627298</v>
      </c>
      <c r="Q17" s="331">
        <v>7.2754829622713485E-2</v>
      </c>
      <c r="R17" s="331">
        <v>0.34118975111387478</v>
      </c>
      <c r="S17" s="331">
        <v>0.19214367392875731</v>
      </c>
      <c r="T17" s="331">
        <v>0.29368472523640848</v>
      </c>
      <c r="U17" s="331">
        <v>0.26377661866769281</v>
      </c>
      <c r="V17" s="331">
        <v>0.16427732049879731</v>
      </c>
      <c r="W17" s="331">
        <v>0.54338881475901279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7.5059468790965617E-2</v>
      </c>
      <c r="L18" s="232">
        <v>1.080149205241385E-2</v>
      </c>
      <c r="M18" s="232">
        <v>1.0408215148175611E-2</v>
      </c>
      <c r="N18" s="232">
        <v>5.4785900755007734E-3</v>
      </c>
      <c r="O18" s="232">
        <v>9.5034324916966502E-4</v>
      </c>
      <c r="P18" s="232">
        <v>0</v>
      </c>
      <c r="Q18" s="232">
        <v>2.781100702156648E-4</v>
      </c>
      <c r="R18" s="232">
        <v>0</v>
      </c>
      <c r="S18" s="232">
        <v>4.3654515652220122E-4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0.26895435782725008</v>
      </c>
      <c r="C19" s="232">
        <v>0.25966683813381508</v>
      </c>
      <c r="D19" s="232">
        <v>0.15958524385335829</v>
      </c>
      <c r="E19" s="232">
        <v>7.9931762069640921E-2</v>
      </c>
      <c r="F19" s="232">
        <v>1.0448509203811129E-2</v>
      </c>
      <c r="G19" s="232">
        <v>0.20638314286310169</v>
      </c>
      <c r="H19" s="232">
        <v>0.20132357467092549</v>
      </c>
      <c r="I19" s="232">
        <v>0.27122893491547101</v>
      </c>
      <c r="J19" s="232">
        <v>0.42672006756073511</v>
      </c>
      <c r="K19" s="232">
        <v>0.12648910481440501</v>
      </c>
      <c r="L19" s="232">
        <v>2.264501039694292E-2</v>
      </c>
      <c r="M19" s="232">
        <v>2.290143623879674E-2</v>
      </c>
      <c r="N19" s="232">
        <v>0.38559680287153603</v>
      </c>
      <c r="O19" s="232">
        <v>0.42100205938216162</v>
      </c>
      <c r="P19" s="232">
        <v>0.2856275004478091</v>
      </c>
      <c r="Q19" s="232">
        <v>1.2043375214556619E-2</v>
      </c>
      <c r="R19" s="232">
        <v>0.25116243549386019</v>
      </c>
      <c r="S19" s="232">
        <v>0.13574656345420791</v>
      </c>
      <c r="T19" s="232">
        <v>0.23154660234083119</v>
      </c>
      <c r="U19" s="232">
        <v>0.20370027331600221</v>
      </c>
      <c r="V19" s="232">
        <v>6.6098294440546629E-2</v>
      </c>
      <c r="W19" s="232">
        <v>0.26887185971656052</v>
      </c>
      <c r="DA19" s="71" t="s">
        <v>2409</v>
      </c>
    </row>
    <row r="20" spans="1:105" ht="12" customHeight="1" x14ac:dyDescent="0.25">
      <c r="A20" s="59" t="s">
        <v>160</v>
      </c>
      <c r="B20" s="232">
        <v>0.34350047247683008</v>
      </c>
      <c r="C20" s="232">
        <v>0.26172876840822579</v>
      </c>
      <c r="D20" s="232">
        <v>0.28571549130449159</v>
      </c>
      <c r="E20" s="232">
        <v>0.29511154922576771</v>
      </c>
      <c r="F20" s="232">
        <v>0.2442640214066315</v>
      </c>
      <c r="G20" s="232">
        <v>0.16787673389319929</v>
      </c>
      <c r="H20" s="232">
        <v>0.1214511398180891</v>
      </c>
      <c r="I20" s="232">
        <v>6.1199612071630074E-3</v>
      </c>
      <c r="J20" s="232">
        <v>0.2027227227216791</v>
      </c>
      <c r="K20" s="232">
        <v>0.29273158923671122</v>
      </c>
      <c r="L20" s="232">
        <v>0.13693261087055411</v>
      </c>
      <c r="M20" s="232">
        <v>4.1928925577357258E-2</v>
      </c>
      <c r="N20" s="232">
        <v>8.2861866739234652E-2</v>
      </c>
      <c r="O20" s="232">
        <v>9.6308610877919448E-2</v>
      </c>
      <c r="P20" s="232">
        <v>7.5482716322320995E-2</v>
      </c>
      <c r="Q20" s="232">
        <v>4.3083754188368989E-2</v>
      </c>
      <c r="R20" s="232">
        <v>6.6617957637624944E-2</v>
      </c>
      <c r="S20" s="232">
        <v>3.214999254176612E-2</v>
      </c>
      <c r="T20" s="232">
        <v>4.9570266749041247E-2</v>
      </c>
      <c r="U20" s="232">
        <v>5.1204595693950757E-2</v>
      </c>
      <c r="V20" s="232">
        <v>8.4758317001250527E-2</v>
      </c>
      <c r="W20" s="232">
        <v>4.3954121003473713E-2</v>
      </c>
      <c r="DA20" s="71" t="s">
        <v>2410</v>
      </c>
    </row>
    <row r="21" spans="1:105" ht="12" customHeight="1" x14ac:dyDescent="0.25">
      <c r="A21" s="59" t="s">
        <v>70</v>
      </c>
      <c r="B21" s="232">
        <v>0.54695742418681492</v>
      </c>
      <c r="C21" s="232">
        <v>0.27791291010883179</v>
      </c>
      <c r="D21" s="232">
        <v>0.27306384569709669</v>
      </c>
      <c r="E21" s="232">
        <v>0.2698315363235092</v>
      </c>
      <c r="F21" s="232">
        <v>0.26893758296730952</v>
      </c>
      <c r="G21" s="232">
        <v>0.26230720354571319</v>
      </c>
      <c r="H21" s="232">
        <v>0.52553803237650776</v>
      </c>
      <c r="I21" s="232">
        <v>0</v>
      </c>
      <c r="J21" s="232">
        <v>0.20886824359551759</v>
      </c>
      <c r="K21" s="232">
        <v>8.4082211952972552E-2</v>
      </c>
      <c r="L21" s="232">
        <v>8.6183198940553776E-2</v>
      </c>
      <c r="M21" s="232">
        <v>1.4443710520650809E-2</v>
      </c>
      <c r="N21" s="232">
        <v>1.9667380962281589E-2</v>
      </c>
      <c r="O21" s="232">
        <v>4.3813260564283522E-2</v>
      </c>
      <c r="P21" s="232">
        <v>2.689721453021722E-2</v>
      </c>
      <c r="Q21" s="232">
        <v>1.6626145502023439E-2</v>
      </c>
      <c r="R21" s="232">
        <v>2.1661501269170179E-2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1.910417281969504</v>
      </c>
      <c r="C22" s="232">
        <v>2.6940364778675812</v>
      </c>
      <c r="D22" s="232">
        <v>2.2537971284882738</v>
      </c>
      <c r="E22" s="232">
        <v>2.0024458544584478</v>
      </c>
      <c r="F22" s="232">
        <v>1.755585443838624</v>
      </c>
      <c r="G22" s="232">
        <v>1.3025522201765161</v>
      </c>
      <c r="H22" s="232">
        <v>1.3942379823015281</v>
      </c>
      <c r="I22" s="232">
        <v>0.73273135796720235</v>
      </c>
      <c r="J22" s="232">
        <v>0.5153332755759179</v>
      </c>
      <c r="K22" s="232">
        <v>0.17529725512547789</v>
      </c>
      <c r="L22" s="232">
        <v>0.12521545253819599</v>
      </c>
      <c r="M22" s="232">
        <v>9.4826222699776044E-2</v>
      </c>
      <c r="N22" s="232">
        <v>8.5553538168909801E-2</v>
      </c>
      <c r="O22" s="232">
        <v>6.5795516358529343E-2</v>
      </c>
      <c r="P22" s="232">
        <v>5.3548445459256537E-3</v>
      </c>
      <c r="Q22" s="232">
        <v>7.234446475487792E-4</v>
      </c>
      <c r="R22" s="232">
        <v>1.7478567132194289E-3</v>
      </c>
      <c r="S22" s="232">
        <v>2.3810572776260999E-2</v>
      </c>
      <c r="T22" s="232">
        <v>1.2567856146536089E-2</v>
      </c>
      <c r="U22" s="232">
        <v>8.8717496577398313E-3</v>
      </c>
      <c r="V22" s="232">
        <v>1.342070905700018E-2</v>
      </c>
      <c r="W22" s="232">
        <v>0.23056283403897859</v>
      </c>
      <c r="DA22" s="71" t="s">
        <v>2412</v>
      </c>
    </row>
    <row r="23" spans="1:105" ht="12" customHeight="1" x14ac:dyDescent="0.25">
      <c r="A23" s="60" t="s">
        <v>2413</v>
      </c>
      <c r="B23" s="331">
        <v>1.1656208086942641</v>
      </c>
      <c r="C23" s="331">
        <v>1.04694345180528</v>
      </c>
      <c r="D23" s="331">
        <v>1.1153293557504129</v>
      </c>
      <c r="E23" s="331">
        <v>1.131430680547123</v>
      </c>
      <c r="F23" s="331">
        <v>1.0036542270476341</v>
      </c>
      <c r="G23" s="331">
        <v>1.2056446059716499</v>
      </c>
      <c r="H23" s="331">
        <v>1.2812660590235549</v>
      </c>
      <c r="I23" s="331">
        <v>0.72493061763861844</v>
      </c>
      <c r="J23" s="331">
        <v>1.0189944896886129</v>
      </c>
      <c r="K23" s="331">
        <v>0.57988254861627131</v>
      </c>
      <c r="L23" s="331">
        <v>0.46534586371888709</v>
      </c>
      <c r="M23" s="331">
        <v>0.5248943351768186</v>
      </c>
      <c r="N23" s="331">
        <v>0.49209074300599231</v>
      </c>
      <c r="O23" s="331">
        <v>0.55776190730049935</v>
      </c>
      <c r="P23" s="331">
        <v>0.55194048741471902</v>
      </c>
      <c r="Q23" s="331">
        <v>0.52641007379469307</v>
      </c>
      <c r="R23" s="331">
        <v>0.4226877081071197</v>
      </c>
      <c r="S23" s="331">
        <v>0.36632019224459328</v>
      </c>
      <c r="T23" s="331">
        <v>0.42866352481776349</v>
      </c>
      <c r="U23" s="331">
        <v>0.67703600206246051</v>
      </c>
      <c r="V23" s="331">
        <v>0.50129701756324174</v>
      </c>
      <c r="W23" s="331">
        <v>0.3671123200441081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2.054307104931707</v>
      </c>
      <c r="C24" s="263">
        <f t="shared" si="1"/>
        <v>2.2148874328116088</v>
      </c>
      <c r="D24" s="263">
        <f t="shared" si="1"/>
        <v>2.0089596667259499</v>
      </c>
      <c r="E24" s="263">
        <f t="shared" si="1"/>
        <v>1.8641007403516088</v>
      </c>
      <c r="F24" s="263">
        <f t="shared" si="1"/>
        <v>1.6224791664642955</v>
      </c>
      <c r="G24" s="263">
        <f t="shared" si="1"/>
        <v>1.547379078425096</v>
      </c>
      <c r="H24" s="263">
        <f t="shared" si="1"/>
        <v>1.7216493478418684</v>
      </c>
      <c r="I24" s="263">
        <f t="shared" si="1"/>
        <v>0.856533437599315</v>
      </c>
      <c r="J24" s="263">
        <f t="shared" si="1"/>
        <v>1.1125770953982321</v>
      </c>
      <c r="K24" s="263">
        <f t="shared" si="1"/>
        <v>0.59453441792431305</v>
      </c>
      <c r="L24" s="263">
        <f t="shared" si="1"/>
        <v>0.3890837700581582</v>
      </c>
      <c r="M24" s="263">
        <f t="shared" si="1"/>
        <v>0.3152186631542831</v>
      </c>
      <c r="N24" s="263">
        <f t="shared" si="1"/>
        <v>0.44685427904835728</v>
      </c>
      <c r="O24" s="263">
        <f t="shared" si="1"/>
        <v>0.47006017010173551</v>
      </c>
      <c r="P24" s="263">
        <f t="shared" si="1"/>
        <v>0.26859187092589587</v>
      </c>
      <c r="Q24" s="263">
        <f t="shared" si="1"/>
        <v>0.14300870972778079</v>
      </c>
      <c r="R24" s="263">
        <f t="shared" si="1"/>
        <v>0.18786514120564912</v>
      </c>
      <c r="S24" s="263">
        <f t="shared" si="1"/>
        <v>0.21834708804139702</v>
      </c>
      <c r="T24" s="263">
        <f t="shared" si="1"/>
        <v>0.24510139439192741</v>
      </c>
      <c r="U24" s="263">
        <f t="shared" si="1"/>
        <v>0.29435807629490568</v>
      </c>
      <c r="V24" s="263">
        <f t="shared" si="1"/>
        <v>0.23391429068173553</v>
      </c>
      <c r="W24" s="263">
        <f t="shared" si="1"/>
        <v>0.431194443195623</v>
      </c>
      <c r="DA24" s="70"/>
    </row>
    <row r="25" spans="1:105" ht="12" customHeight="1" x14ac:dyDescent="0.25">
      <c r="A25" s="60" t="s">
        <v>2416</v>
      </c>
      <c r="B25" s="264">
        <v>1.561329517938145</v>
      </c>
      <c r="C25" s="264">
        <v>1.7120434954624899</v>
      </c>
      <c r="D25" s="264">
        <v>1.533451730644384</v>
      </c>
      <c r="E25" s="264">
        <v>1.41261001422581</v>
      </c>
      <c r="F25" s="264">
        <v>1.2278338075882771</v>
      </c>
      <c r="G25" s="264">
        <v>1.146330913545953</v>
      </c>
      <c r="H25" s="264">
        <v>1.2784286957573761</v>
      </c>
      <c r="I25" s="264">
        <v>0.62954236073984704</v>
      </c>
      <c r="J25" s="264">
        <v>0.80161057890780141</v>
      </c>
      <c r="K25" s="264">
        <v>0.422128893342676</v>
      </c>
      <c r="L25" s="264">
        <v>0.27427624977106502</v>
      </c>
      <c r="M25" s="264">
        <v>0.20942872325326919</v>
      </c>
      <c r="N25" s="264">
        <v>0.30819209653670609</v>
      </c>
      <c r="O25" s="264">
        <v>0.31523261149762732</v>
      </c>
      <c r="P25" s="264">
        <v>0.13679774118176341</v>
      </c>
      <c r="Q25" s="264">
        <v>5.2604872922944773E-2</v>
      </c>
      <c r="R25" s="264">
        <v>8.3348934475688322E-2</v>
      </c>
      <c r="S25" s="264">
        <v>0.13788506859410979</v>
      </c>
      <c r="T25" s="264">
        <v>0.14387902060341781</v>
      </c>
      <c r="U25" s="264">
        <v>0.15679406508183219</v>
      </c>
      <c r="V25" s="264">
        <v>0.13541723779888271</v>
      </c>
      <c r="W25" s="264">
        <v>0.31367070103514488</v>
      </c>
      <c r="DA25" s="72" t="s">
        <v>2417</v>
      </c>
    </row>
    <row r="26" spans="1:105" ht="12" customHeight="1" x14ac:dyDescent="0.25">
      <c r="A26" s="60" t="s">
        <v>2418</v>
      </c>
      <c r="B26" s="264">
        <v>0.49297758699356209</v>
      </c>
      <c r="C26" s="264">
        <v>0.50284393734911903</v>
      </c>
      <c r="D26" s="264">
        <v>0.475507936081566</v>
      </c>
      <c r="E26" s="264">
        <v>0.45149072612579882</v>
      </c>
      <c r="F26" s="264">
        <v>0.39464535887601848</v>
      </c>
      <c r="G26" s="264">
        <v>0.40104816487914308</v>
      </c>
      <c r="H26" s="264">
        <v>0.44322065208449229</v>
      </c>
      <c r="I26" s="264">
        <v>0.2269910768594679</v>
      </c>
      <c r="J26" s="264">
        <v>0.31096651649043078</v>
      </c>
      <c r="K26" s="264">
        <v>0.17240552458163699</v>
      </c>
      <c r="L26" s="264">
        <v>0.11480752028709321</v>
      </c>
      <c r="M26" s="264">
        <v>0.1057899399010139</v>
      </c>
      <c r="N26" s="264">
        <v>0.13866218251165119</v>
      </c>
      <c r="O26" s="264">
        <v>0.15482755860410821</v>
      </c>
      <c r="P26" s="264">
        <v>0.13179412974413249</v>
      </c>
      <c r="Q26" s="264">
        <v>9.0403836804836005E-2</v>
      </c>
      <c r="R26" s="264">
        <v>0.1045162067299608</v>
      </c>
      <c r="S26" s="264">
        <v>8.0462019447287217E-2</v>
      </c>
      <c r="T26" s="264">
        <v>0.1012223737885096</v>
      </c>
      <c r="U26" s="264">
        <v>0.13756401121307349</v>
      </c>
      <c r="V26" s="264">
        <v>9.8497052882852806E-2</v>
      </c>
      <c r="W26" s="264">
        <v>0.1175237421604781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6.0506433502209491</v>
      </c>
      <c r="C27" s="263">
        <f t="shared" si="2"/>
        <v>6.4861263518910501</v>
      </c>
      <c r="D27" s="263">
        <f t="shared" si="2"/>
        <v>5.8392729501337612</v>
      </c>
      <c r="E27" s="263">
        <f t="shared" si="2"/>
        <v>5.3982162608921271</v>
      </c>
      <c r="F27" s="263">
        <f t="shared" si="2"/>
        <v>4.6898425492342994</v>
      </c>
      <c r="G27" s="263">
        <f t="shared" si="2"/>
        <v>4.4925198663573989</v>
      </c>
      <c r="H27" s="263">
        <f t="shared" si="2"/>
        <v>5.034023983129436</v>
      </c>
      <c r="I27" s="263">
        <f t="shared" si="2"/>
        <v>2.4785869596120778</v>
      </c>
      <c r="J27" s="263">
        <f t="shared" si="2"/>
        <v>3.3894839987749461</v>
      </c>
      <c r="K27" s="263">
        <f t="shared" si="2"/>
        <v>1.9050602550525768</v>
      </c>
      <c r="L27" s="263">
        <f t="shared" si="2"/>
        <v>1.2101766121679258</v>
      </c>
      <c r="M27" s="263">
        <f t="shared" si="2"/>
        <v>1.0134326362308212</v>
      </c>
      <c r="N27" s="263">
        <f t="shared" si="2"/>
        <v>1.5303556026049356</v>
      </c>
      <c r="O27" s="263">
        <f t="shared" si="2"/>
        <v>1.6937595681893751</v>
      </c>
      <c r="P27" s="263">
        <f t="shared" si="2"/>
        <v>1.3504325189442739</v>
      </c>
      <c r="Q27" s="263">
        <f t="shared" si="2"/>
        <v>0.85594986202486645</v>
      </c>
      <c r="R27" s="263">
        <f t="shared" si="2"/>
        <v>1.09125351317285</v>
      </c>
      <c r="S27" s="263">
        <f t="shared" si="2"/>
        <v>0.7978055231047867</v>
      </c>
      <c r="T27" s="263">
        <f t="shared" si="2"/>
        <v>1.0319260715059602</v>
      </c>
      <c r="U27" s="263">
        <f t="shared" si="2"/>
        <v>1.3440180296145046</v>
      </c>
      <c r="V27" s="263">
        <f t="shared" si="2"/>
        <v>0.95082048294577015</v>
      </c>
      <c r="W27" s="263">
        <f t="shared" si="2"/>
        <v>1.3007159068616014</v>
      </c>
      <c r="DA27" s="70"/>
    </row>
    <row r="28" spans="1:105" ht="12" customHeight="1" x14ac:dyDescent="0.25">
      <c r="A28" s="60" t="s">
        <v>2421</v>
      </c>
      <c r="B28" s="331">
        <v>4.3854707663720003</v>
      </c>
      <c r="C28" s="331">
        <v>4.9904928493120773</v>
      </c>
      <c r="D28" s="331">
        <v>4.2459452990617432</v>
      </c>
      <c r="E28" s="331">
        <v>3.7818867172533799</v>
      </c>
      <c r="F28" s="331">
        <v>3.256050796309109</v>
      </c>
      <c r="G28" s="331">
        <v>2.770170429255042</v>
      </c>
      <c r="H28" s="331">
        <v>3.2036438988100722</v>
      </c>
      <c r="I28" s="331">
        <v>1.4429717915569089</v>
      </c>
      <c r="J28" s="331">
        <v>1.933777584934071</v>
      </c>
      <c r="K28" s="331">
        <v>1.0766566141721889</v>
      </c>
      <c r="L28" s="331">
        <v>0.54539680685522962</v>
      </c>
      <c r="M28" s="331">
        <v>0.26358358597822351</v>
      </c>
      <c r="N28" s="331">
        <v>0.82736882688208957</v>
      </c>
      <c r="O28" s="331">
        <v>0.89695684347437621</v>
      </c>
      <c r="P28" s="331">
        <v>0.56194610835181835</v>
      </c>
      <c r="Q28" s="331">
        <v>0.10393547088959069</v>
      </c>
      <c r="R28" s="331">
        <v>0.48741393016267859</v>
      </c>
      <c r="S28" s="331">
        <v>0.27449096275536761</v>
      </c>
      <c r="T28" s="331">
        <v>0.41954960748058362</v>
      </c>
      <c r="U28" s="331">
        <v>0.3768237409538468</v>
      </c>
      <c r="V28" s="331">
        <v>0.23468188642685331</v>
      </c>
      <c r="W28" s="331">
        <v>0.77626973537001831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0.1072278125585223</v>
      </c>
      <c r="L29" s="232">
        <v>1.543070293201979E-2</v>
      </c>
      <c r="M29" s="232">
        <v>1.4868878783108009E-2</v>
      </c>
      <c r="N29" s="232">
        <v>7.8265572507153908E-3</v>
      </c>
      <c r="O29" s="232">
        <v>1.3576332130995209E-3</v>
      </c>
      <c r="P29" s="232">
        <v>0</v>
      </c>
      <c r="Q29" s="232">
        <v>3.9730010030809262E-4</v>
      </c>
      <c r="R29" s="232">
        <v>0</v>
      </c>
      <c r="S29" s="232">
        <v>6.2363593788885901E-4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0.38422051118178607</v>
      </c>
      <c r="C30" s="232">
        <v>0.37095262590545008</v>
      </c>
      <c r="D30" s="232">
        <v>0.2279789197905118</v>
      </c>
      <c r="E30" s="232">
        <v>0.1141882315280585</v>
      </c>
      <c r="F30" s="232">
        <v>1.4926441719730191E-2</v>
      </c>
      <c r="G30" s="232">
        <v>0.29483306123300251</v>
      </c>
      <c r="H30" s="232">
        <v>0.28760510667275058</v>
      </c>
      <c r="I30" s="232">
        <v>0.38746990702210132</v>
      </c>
      <c r="J30" s="232">
        <v>0.60960009651533598</v>
      </c>
      <c r="K30" s="232">
        <v>0.1806987211634358</v>
      </c>
      <c r="L30" s="232">
        <v>3.235001485277561E-2</v>
      </c>
      <c r="M30" s="232">
        <v>3.2716337483995342E-2</v>
      </c>
      <c r="N30" s="232">
        <v>0.5508525755307655</v>
      </c>
      <c r="O30" s="232">
        <v>0.60143151340308765</v>
      </c>
      <c r="P30" s="232">
        <v>0.40803928635401299</v>
      </c>
      <c r="Q30" s="232">
        <v>1.720482173508088E-2</v>
      </c>
      <c r="R30" s="232">
        <v>0.35880347927694339</v>
      </c>
      <c r="S30" s="232">
        <v>0.19392366207743991</v>
      </c>
      <c r="T30" s="232">
        <v>0.33078086048690181</v>
      </c>
      <c r="U30" s="232">
        <v>0.29100039045143172</v>
      </c>
      <c r="V30" s="232">
        <v>9.4426134915066587E-2</v>
      </c>
      <c r="W30" s="232">
        <v>0.38410265673794358</v>
      </c>
      <c r="DA30" s="71" t="s">
        <v>2424</v>
      </c>
    </row>
    <row r="31" spans="1:105" ht="12" customHeight="1" x14ac:dyDescent="0.25">
      <c r="A31" s="59" t="s">
        <v>160</v>
      </c>
      <c r="B31" s="232">
        <v>0.49071496068118592</v>
      </c>
      <c r="C31" s="232">
        <v>0.37389824058317978</v>
      </c>
      <c r="D31" s="232">
        <v>0.4081649875778452</v>
      </c>
      <c r="E31" s="232">
        <v>0.42158792746538237</v>
      </c>
      <c r="F31" s="232">
        <v>0.34894860200947347</v>
      </c>
      <c r="G31" s="232">
        <v>0.23982390556171321</v>
      </c>
      <c r="H31" s="232">
        <v>0.17350162831155591</v>
      </c>
      <c r="I31" s="232">
        <v>8.7428017245185802E-3</v>
      </c>
      <c r="J31" s="232">
        <v>0.28960388960239869</v>
      </c>
      <c r="K31" s="232">
        <v>0.41818798462387319</v>
      </c>
      <c r="L31" s="232">
        <v>0.195618015529363</v>
      </c>
      <c r="M31" s="232">
        <v>5.9898465110510363E-2</v>
      </c>
      <c r="N31" s="232">
        <v>0.1183740953417638</v>
      </c>
      <c r="O31" s="232">
        <v>0.13758372982559919</v>
      </c>
      <c r="P31" s="232">
        <v>0.10783245188903</v>
      </c>
      <c r="Q31" s="232">
        <v>6.1548220269098557E-2</v>
      </c>
      <c r="R31" s="232">
        <v>9.5168510910892817E-2</v>
      </c>
      <c r="S31" s="232">
        <v>4.5928560773951597E-2</v>
      </c>
      <c r="T31" s="232">
        <v>7.0814666784344629E-2</v>
      </c>
      <c r="U31" s="232">
        <v>7.3149422419929652E-2</v>
      </c>
      <c r="V31" s="232">
        <v>0.1210833100017865</v>
      </c>
      <c r="W31" s="232">
        <v>6.2791601433533878E-2</v>
      </c>
      <c r="DA31" s="71" t="s">
        <v>2425</v>
      </c>
    </row>
    <row r="32" spans="1:105" ht="12" customHeight="1" x14ac:dyDescent="0.25">
      <c r="A32" s="59" t="s">
        <v>70</v>
      </c>
      <c r="B32" s="232">
        <v>0.78136774883830729</v>
      </c>
      <c r="C32" s="232">
        <v>0.39701844301261691</v>
      </c>
      <c r="D32" s="232">
        <v>0.39009120813870962</v>
      </c>
      <c r="E32" s="232">
        <v>0.38547362331929902</v>
      </c>
      <c r="F32" s="232">
        <v>0.38419654709615642</v>
      </c>
      <c r="G32" s="232">
        <v>0.37472457649387603</v>
      </c>
      <c r="H32" s="232">
        <v>0.75076861768072534</v>
      </c>
      <c r="I32" s="232">
        <v>0</v>
      </c>
      <c r="J32" s="232">
        <v>0.29838320513645389</v>
      </c>
      <c r="K32" s="232">
        <v>0.12011744564710369</v>
      </c>
      <c r="L32" s="232">
        <v>0.1231188556293626</v>
      </c>
      <c r="M32" s="232">
        <v>2.0633872172358299E-2</v>
      </c>
      <c r="N32" s="232">
        <v>2.8096258517545131E-2</v>
      </c>
      <c r="O32" s="232">
        <v>6.259037223469073E-2</v>
      </c>
      <c r="P32" s="232">
        <v>3.8424592186024578E-2</v>
      </c>
      <c r="Q32" s="232">
        <v>2.375163643146206E-2</v>
      </c>
      <c r="R32" s="232">
        <v>3.0945001813100271E-2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2.729167545670721</v>
      </c>
      <c r="C33" s="232">
        <v>3.8486235398108311</v>
      </c>
      <c r="D33" s="232">
        <v>3.2197101835546769</v>
      </c>
      <c r="E33" s="232">
        <v>2.86063693494064</v>
      </c>
      <c r="F33" s="232">
        <v>2.507979205483748</v>
      </c>
      <c r="G33" s="232">
        <v>1.860788885966451</v>
      </c>
      <c r="H33" s="232">
        <v>1.9917685461450401</v>
      </c>
      <c r="I33" s="232">
        <v>1.0467590828102891</v>
      </c>
      <c r="J33" s="232">
        <v>0.73619039367988282</v>
      </c>
      <c r="K33" s="232">
        <v>0.25042465017925408</v>
      </c>
      <c r="L33" s="232">
        <v>0.1788792179117086</v>
      </c>
      <c r="M33" s="232">
        <v>0.1354660324282515</v>
      </c>
      <c r="N33" s="232">
        <v>0.1222193402412997</v>
      </c>
      <c r="O33" s="232">
        <v>9.3993594797899038E-2</v>
      </c>
      <c r="P33" s="232">
        <v>7.6497779227509303E-3</v>
      </c>
      <c r="Q33" s="232">
        <v>1.0334923536411129E-3</v>
      </c>
      <c r="R33" s="232">
        <v>2.4969381617420431E-3</v>
      </c>
      <c r="S33" s="232">
        <v>3.4015103966087153E-2</v>
      </c>
      <c r="T33" s="232">
        <v>1.795408020933727E-2</v>
      </c>
      <c r="U33" s="232">
        <v>1.2673928082485471E-2</v>
      </c>
      <c r="V33" s="232">
        <v>1.9172441510000259E-2</v>
      </c>
      <c r="W33" s="232">
        <v>0.32937547719854088</v>
      </c>
      <c r="DA33" s="71" t="s">
        <v>2427</v>
      </c>
    </row>
    <row r="34" spans="1:105" ht="12" customHeight="1" x14ac:dyDescent="0.25">
      <c r="A34" s="60" t="s">
        <v>2428</v>
      </c>
      <c r="B34" s="331">
        <v>1.6651725838489491</v>
      </c>
      <c r="C34" s="331">
        <v>1.4956335025789731</v>
      </c>
      <c r="D34" s="331">
        <v>1.593327651072018</v>
      </c>
      <c r="E34" s="331">
        <v>1.616329543638747</v>
      </c>
      <c r="F34" s="331">
        <v>1.4337917529251909</v>
      </c>
      <c r="G34" s="331">
        <v>1.7223494371023571</v>
      </c>
      <c r="H34" s="331">
        <v>1.8303800843193641</v>
      </c>
      <c r="I34" s="331">
        <v>1.0356151680551691</v>
      </c>
      <c r="J34" s="331">
        <v>1.4557064138408751</v>
      </c>
      <c r="K34" s="331">
        <v>0.82840364088038787</v>
      </c>
      <c r="L34" s="331">
        <v>0.6647798053126962</v>
      </c>
      <c r="M34" s="331">
        <v>0.74984905025259785</v>
      </c>
      <c r="N34" s="331">
        <v>0.70298677572284607</v>
      </c>
      <c r="O34" s="331">
        <v>0.79680272471499891</v>
      </c>
      <c r="P34" s="331">
        <v>0.78848641059245561</v>
      </c>
      <c r="Q34" s="331">
        <v>0.75201439113527579</v>
      </c>
      <c r="R34" s="331">
        <v>0.60383958301017138</v>
      </c>
      <c r="S34" s="331">
        <v>0.52331456034941903</v>
      </c>
      <c r="T34" s="331">
        <v>0.6123764640253766</v>
      </c>
      <c r="U34" s="331">
        <v>0.96719428866065782</v>
      </c>
      <c r="V34" s="331">
        <v>0.71613859651891687</v>
      </c>
      <c r="W34" s="331">
        <v>0.52444617149158312</v>
      </c>
      <c r="DA34" s="72" t="s">
        <v>2429</v>
      </c>
    </row>
    <row r="35" spans="1:105" ht="12" customHeight="1" x14ac:dyDescent="0.25">
      <c r="A35" s="57" t="s">
        <v>2430</v>
      </c>
      <c r="B35" s="263">
        <v>3.728109896986799</v>
      </c>
      <c r="C35" s="263">
        <v>3.9908778858374112</v>
      </c>
      <c r="D35" s="263">
        <v>3.575529353195813</v>
      </c>
      <c r="E35" s="263">
        <v>3.2903405197717102</v>
      </c>
      <c r="F35" s="263">
        <v>2.852607419449694</v>
      </c>
      <c r="G35" s="263">
        <v>2.7560822120103912</v>
      </c>
      <c r="H35" s="263">
        <v>3.0607002919598791</v>
      </c>
      <c r="I35" s="263">
        <v>1.468607297445325</v>
      </c>
      <c r="J35" s="263">
        <v>2.050295122832714</v>
      </c>
      <c r="K35" s="263">
        <v>1.372838145740475</v>
      </c>
      <c r="L35" s="263">
        <v>1.0231768264177199</v>
      </c>
      <c r="M35" s="263">
        <v>0.52182507665298083</v>
      </c>
      <c r="N35" s="263">
        <v>1.215117056495433</v>
      </c>
      <c r="O35" s="263">
        <v>1.26179395071004</v>
      </c>
      <c r="P35" s="263">
        <v>0.78926549953136538</v>
      </c>
      <c r="Q35" s="263">
        <v>0.38813361668569918</v>
      </c>
      <c r="R35" s="263">
        <v>0.66430491499060773</v>
      </c>
      <c r="S35" s="263">
        <v>0.45558046754041043</v>
      </c>
      <c r="T35" s="263">
        <v>0.61319532215511396</v>
      </c>
      <c r="U35" s="263">
        <v>0.73985881074756232</v>
      </c>
      <c r="V35" s="263">
        <v>0.5121600182914352</v>
      </c>
      <c r="W35" s="263">
        <v>0.78147625409519539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8.2373079743177202E-2</v>
      </c>
      <c r="L36" s="231">
        <v>1.031122719720968E-2</v>
      </c>
      <c r="M36" s="231">
        <v>2.7947325684732609E-2</v>
      </c>
      <c r="N36" s="231">
        <v>5.3534941153436247E-3</v>
      </c>
      <c r="O36" s="231">
        <v>1.04541992615235E-3</v>
      </c>
      <c r="P36" s="231">
        <v>0</v>
      </c>
      <c r="Q36" s="231">
        <v>1.302233853573529E-3</v>
      </c>
      <c r="R36" s="231">
        <v>0</v>
      </c>
      <c r="S36" s="231">
        <v>9.1746293004243225E-4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0.31544078010679832</v>
      </c>
      <c r="C38" s="231">
        <v>0.28958689876356059</v>
      </c>
      <c r="D38" s="231">
        <v>0.18801623187194641</v>
      </c>
      <c r="E38" s="231">
        <v>9.7625492201829492E-2</v>
      </c>
      <c r="F38" s="231">
        <v>1.28881617146605E-2</v>
      </c>
      <c r="G38" s="231">
        <v>0.2736763152122732</v>
      </c>
      <c r="H38" s="231">
        <v>0.26567149058264122</v>
      </c>
      <c r="I38" s="231">
        <v>0.39435360852005741</v>
      </c>
      <c r="J38" s="231">
        <v>0.61372282802127898</v>
      </c>
      <c r="K38" s="231">
        <v>0.13881389364128011</v>
      </c>
      <c r="L38" s="231">
        <v>2.1617184547561941E-2</v>
      </c>
      <c r="M38" s="231">
        <v>6.1493146337004527E-2</v>
      </c>
      <c r="N38" s="231">
        <v>0.37679223789697303</v>
      </c>
      <c r="O38" s="231">
        <v>0.46312102728549098</v>
      </c>
      <c r="P38" s="231">
        <v>0.55087319590263628</v>
      </c>
      <c r="Q38" s="231">
        <v>5.6392387746053707E-2</v>
      </c>
      <c r="R38" s="231">
        <v>0.44085093807208342</v>
      </c>
      <c r="S38" s="231">
        <v>0.28529108155058591</v>
      </c>
      <c r="T38" s="231">
        <v>0.43105172894815152</v>
      </c>
      <c r="U38" s="231">
        <v>0.51106029928965346</v>
      </c>
      <c r="V38" s="231">
        <v>0.17507316315414259</v>
      </c>
      <c r="W38" s="231">
        <v>0.3798715711283166</v>
      </c>
      <c r="DA38" s="73" t="s">
        <v>2434</v>
      </c>
    </row>
    <row r="39" spans="1:105" ht="12" customHeight="1" x14ac:dyDescent="0.25">
      <c r="A39" s="46" t="s">
        <v>160</v>
      </c>
      <c r="B39" s="231">
        <v>0.40287154251927398</v>
      </c>
      <c r="C39" s="231">
        <v>0.29188641455050002</v>
      </c>
      <c r="D39" s="231">
        <v>0.33661727591728058</v>
      </c>
      <c r="E39" s="231">
        <v>0.36043757201935323</v>
      </c>
      <c r="F39" s="231">
        <v>0.30129793136552702</v>
      </c>
      <c r="G39" s="231">
        <v>0.22261452802973181</v>
      </c>
      <c r="H39" s="231">
        <v>0.16026988096735931</v>
      </c>
      <c r="I39" s="231">
        <v>8.8981243347051077E-3</v>
      </c>
      <c r="J39" s="231">
        <v>0.2915624835834898</v>
      </c>
      <c r="K39" s="231">
        <v>0.32125463891432349</v>
      </c>
      <c r="L39" s="231">
        <v>0.13071742816103391</v>
      </c>
      <c r="M39" s="231">
        <v>0.1125842732917291</v>
      </c>
      <c r="N39" s="231">
        <v>8.096983162850209E-2</v>
      </c>
      <c r="O39" s="231">
        <v>0.1059437639608623</v>
      </c>
      <c r="P39" s="231">
        <v>0.1455791375504718</v>
      </c>
      <c r="Q39" s="231">
        <v>0.2017371150912545</v>
      </c>
      <c r="R39" s="231">
        <v>0.11693065907425949</v>
      </c>
      <c r="S39" s="231">
        <v>6.7567869938584463E-2</v>
      </c>
      <c r="T39" s="231">
        <v>9.2280987803669209E-2</v>
      </c>
      <c r="U39" s="231">
        <v>0.12846637647736739</v>
      </c>
      <c r="V39" s="231">
        <v>0.22449757269270559</v>
      </c>
      <c r="W39" s="231">
        <v>6.2099920091136629E-2</v>
      </c>
      <c r="DA39" s="73" t="s">
        <v>2435</v>
      </c>
    </row>
    <row r="40" spans="1:105" ht="12" customHeight="1" x14ac:dyDescent="0.25">
      <c r="A40" s="46" t="s">
        <v>70</v>
      </c>
      <c r="B40" s="231">
        <v>0.64149425934013682</v>
      </c>
      <c r="C40" s="231">
        <v>0.30993537081272882</v>
      </c>
      <c r="D40" s="231">
        <v>0.32171167013165147</v>
      </c>
      <c r="E40" s="231">
        <v>0.32956156430290451</v>
      </c>
      <c r="F40" s="231">
        <v>0.33173259388701459</v>
      </c>
      <c r="G40" s="231">
        <v>0.34783494390161762</v>
      </c>
      <c r="H40" s="231">
        <v>0.69351278233337788</v>
      </c>
      <c r="I40" s="231">
        <v>0</v>
      </c>
      <c r="J40" s="231">
        <v>0.3004011737156787</v>
      </c>
      <c r="K40" s="231">
        <v>9.2274976918282986E-2</v>
      </c>
      <c r="L40" s="231">
        <v>8.2271462178207092E-2</v>
      </c>
      <c r="M40" s="231">
        <v>3.8783122396099039E-2</v>
      </c>
      <c r="N40" s="231">
        <v>1.9218303759689789E-2</v>
      </c>
      <c r="O40" s="231">
        <v>4.8196539159536547E-2</v>
      </c>
      <c r="P40" s="231">
        <v>5.1875097831649397E-2</v>
      </c>
      <c r="Q40" s="231">
        <v>7.7850936898417517E-2</v>
      </c>
      <c r="R40" s="231">
        <v>3.8021183923408558E-2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0.1276870163211816</v>
      </c>
      <c r="C41" s="231">
        <v>9.5012897669451091E-2</v>
      </c>
      <c r="D41" s="231">
        <v>7.3860705070134022E-2</v>
      </c>
      <c r="E41" s="231">
        <v>5.7007738602398488E-2</v>
      </c>
      <c r="F41" s="231">
        <v>4.1186586411431317E-2</v>
      </c>
      <c r="G41" s="231">
        <v>0.18469475492537449</v>
      </c>
      <c r="H41" s="231">
        <v>0.1013757523532412</v>
      </c>
      <c r="I41" s="231">
        <v>0</v>
      </c>
      <c r="J41" s="231">
        <v>0.10343938088969939</v>
      </c>
      <c r="K41" s="231">
        <v>0.54574376584886486</v>
      </c>
      <c r="L41" s="231">
        <v>0.6587274288178635</v>
      </c>
      <c r="M41" s="231">
        <v>2.639724850686084E-2</v>
      </c>
      <c r="N41" s="231">
        <v>0.64918314659818432</v>
      </c>
      <c r="O41" s="231">
        <v>0.57110920020512568</v>
      </c>
      <c r="P41" s="231">
        <v>3.0610490110920371E-2</v>
      </c>
      <c r="Q41" s="231">
        <v>4.7463456586134267E-2</v>
      </c>
      <c r="R41" s="231">
        <v>6.5434221833910469E-2</v>
      </c>
      <c r="S41" s="231">
        <v>5.1762682740798073E-2</v>
      </c>
      <c r="T41" s="231">
        <v>6.6466036132275599E-2</v>
      </c>
      <c r="U41" s="231">
        <v>7.8073946704702635E-2</v>
      </c>
      <c r="V41" s="231">
        <v>7.7042132457322665E-2</v>
      </c>
      <c r="W41" s="231">
        <v>1.3757523642473979E-2</v>
      </c>
      <c r="DA41" s="73" t="s">
        <v>2437</v>
      </c>
    </row>
    <row r="42" spans="1:105" ht="12" customHeight="1" x14ac:dyDescent="0.25">
      <c r="A42" s="46" t="s">
        <v>162</v>
      </c>
      <c r="B42" s="231">
        <v>2.240616298699408</v>
      </c>
      <c r="C42" s="231">
        <v>3.0044563040411698</v>
      </c>
      <c r="D42" s="231">
        <v>2.6553234702048001</v>
      </c>
      <c r="E42" s="231">
        <v>2.4457081526452238</v>
      </c>
      <c r="F42" s="231">
        <v>2.1655021460710602</v>
      </c>
      <c r="G42" s="231">
        <v>1.7272616699413941</v>
      </c>
      <c r="H42" s="231">
        <v>1.839870385723259</v>
      </c>
      <c r="I42" s="231">
        <v>1.0653555645905619</v>
      </c>
      <c r="J42" s="231">
        <v>0.74116925662256705</v>
      </c>
      <c r="K42" s="231">
        <v>0.1923777906745468</v>
      </c>
      <c r="L42" s="231">
        <v>0.11953209551584421</v>
      </c>
      <c r="M42" s="231">
        <v>0.25461996043655472</v>
      </c>
      <c r="N42" s="231">
        <v>8.3600042496740454E-2</v>
      </c>
      <c r="O42" s="231">
        <v>7.2378000172871715E-2</v>
      </c>
      <c r="P42" s="231">
        <v>1.03275781356875E-2</v>
      </c>
      <c r="Q42" s="231">
        <v>3.3874865102656252E-3</v>
      </c>
      <c r="R42" s="231">
        <v>3.0679120869458588E-3</v>
      </c>
      <c r="S42" s="231">
        <v>5.0041370380399589E-2</v>
      </c>
      <c r="T42" s="231">
        <v>2.3396569271017659E-2</v>
      </c>
      <c r="U42" s="231">
        <v>2.2258188275838801E-2</v>
      </c>
      <c r="V42" s="231">
        <v>3.5547149987264368E-2</v>
      </c>
      <c r="W42" s="231">
        <v>0.32574723923326809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2441</v>
      </c>
    </row>
    <row r="46" spans="1:105" ht="12" customHeight="1" x14ac:dyDescent="0.25">
      <c r="A46" s="57" t="s">
        <v>2442</v>
      </c>
      <c r="B46" s="263">
        <v>2.3198945270285272</v>
      </c>
      <c r="C46" s="263">
        <v>2.3663244110546762</v>
      </c>
      <c r="D46" s="263">
        <v>2.2376844050897211</v>
      </c>
      <c r="E46" s="263">
        <v>2.1246622405919928</v>
      </c>
      <c r="F46" s="263">
        <v>1.857154630004793</v>
      </c>
      <c r="G46" s="263">
        <v>1.887285481784202</v>
      </c>
      <c r="H46" s="263">
        <v>2.0857442451034931</v>
      </c>
      <c r="I46" s="263">
        <v>1.0681933028680839</v>
      </c>
      <c r="J46" s="263">
        <v>1.463371842307909</v>
      </c>
      <c r="K46" s="263">
        <v>0.81132011567829154</v>
      </c>
      <c r="L46" s="263">
        <v>0.54027068370396758</v>
      </c>
      <c r="M46" s="263">
        <v>0.49783501129888852</v>
      </c>
      <c r="N46" s="263">
        <v>0.65252791770188745</v>
      </c>
      <c r="O46" s="263">
        <v>0.72860027578403819</v>
      </c>
      <c r="P46" s="263">
        <v>0.62020766938415239</v>
      </c>
      <c r="Q46" s="263">
        <v>0.42542982025805171</v>
      </c>
      <c r="R46" s="263">
        <v>0.49184097284687439</v>
      </c>
      <c r="S46" s="263">
        <v>0.37864479739899842</v>
      </c>
      <c r="T46" s="263">
        <v>0.47634058253416262</v>
      </c>
      <c r="U46" s="263">
        <v>0.6473600527674046</v>
      </c>
      <c r="V46" s="263">
        <v>0.4635155429781308</v>
      </c>
      <c r="W46" s="263">
        <v>0.55305290428460285</v>
      </c>
      <c r="DA46" s="70" t="s">
        <v>2443</v>
      </c>
    </row>
    <row r="47" spans="1:105" ht="12" customHeight="1" x14ac:dyDescent="0.25">
      <c r="A47" s="41" t="s">
        <v>2444</v>
      </c>
      <c r="B47" s="352">
        <v>1.5709297568736851</v>
      </c>
      <c r="C47" s="352">
        <v>1.602370016581653</v>
      </c>
      <c r="D47" s="352">
        <v>1.5152607058175991</v>
      </c>
      <c r="E47" s="352">
        <v>1.4387271051184449</v>
      </c>
      <c r="F47" s="352">
        <v>1.257582807062845</v>
      </c>
      <c r="G47" s="352">
        <v>1.2779860845001401</v>
      </c>
      <c r="H47" s="352">
        <v>1.4123735634041721</v>
      </c>
      <c r="I47" s="352">
        <v>0.72333316278737125</v>
      </c>
      <c r="J47" s="352">
        <v>0.99093055553567899</v>
      </c>
      <c r="K47" s="352">
        <v>0.54939002494295552</v>
      </c>
      <c r="L47" s="352">
        <v>0.36584736241615201</v>
      </c>
      <c r="M47" s="352">
        <v>0.33711180579605482</v>
      </c>
      <c r="N47" s="352">
        <v>0.44186298608226038</v>
      </c>
      <c r="O47" s="352">
        <v>0.49337581547794418</v>
      </c>
      <c r="P47" s="352">
        <v>0.41997714634242089</v>
      </c>
      <c r="Q47" s="352">
        <v>0.2880822193933209</v>
      </c>
      <c r="R47" s="352">
        <v>0.3330529086098214</v>
      </c>
      <c r="S47" s="352">
        <v>0.25640147540732561</v>
      </c>
      <c r="T47" s="352">
        <v>0.32255673126136902</v>
      </c>
      <c r="U47" s="352">
        <v>0.43836353698640768</v>
      </c>
      <c r="V47" s="352">
        <v>0.31387218287482732</v>
      </c>
      <c r="W47" s="352">
        <v>0.37450291569027561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1.0000000000000004</v>
      </c>
      <c r="C51" s="234">
        <f t="shared" si="3"/>
        <v>1</v>
      </c>
      <c r="D51" s="234">
        <f t="shared" si="3"/>
        <v>1</v>
      </c>
      <c r="E51" s="234">
        <f t="shared" si="3"/>
        <v>1.0000000000000002</v>
      </c>
      <c r="F51" s="234">
        <f t="shared" si="3"/>
        <v>0.99999999999999989</v>
      </c>
      <c r="G51" s="234">
        <f t="shared" si="3"/>
        <v>1</v>
      </c>
      <c r="H51" s="234">
        <f t="shared" si="3"/>
        <v>1.0000000000000002</v>
      </c>
      <c r="I51" s="234">
        <f t="shared" si="3"/>
        <v>1</v>
      </c>
      <c r="J51" s="234">
        <f t="shared" si="3"/>
        <v>0.99999999999999978</v>
      </c>
      <c r="K51" s="234">
        <f t="shared" si="3"/>
        <v>1</v>
      </c>
      <c r="L51" s="234">
        <f t="shared" si="3"/>
        <v>0.99999999999999989</v>
      </c>
      <c r="M51" s="234">
        <f t="shared" si="3"/>
        <v>1.0000000000000002</v>
      </c>
      <c r="N51" s="234">
        <f t="shared" si="3"/>
        <v>0.99999999999999978</v>
      </c>
      <c r="O51" s="234">
        <f t="shared" si="3"/>
        <v>1</v>
      </c>
      <c r="P51" s="234">
        <f t="shared" si="3"/>
        <v>1</v>
      </c>
      <c r="Q51" s="234">
        <f t="shared" si="3"/>
        <v>0.99999999999999978</v>
      </c>
      <c r="R51" s="234">
        <f t="shared" si="3"/>
        <v>0.99999999999999989</v>
      </c>
      <c r="S51" s="234">
        <f t="shared" si="3"/>
        <v>1.0000000000000002</v>
      </c>
      <c r="T51" s="234">
        <f t="shared" si="3"/>
        <v>0.99999999999999989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2.0973940239355972E-2</v>
      </c>
      <c r="C52" s="301">
        <f t="shared" si="4"/>
        <v>2.0212250067984768E-2</v>
      </c>
      <c r="D52" s="301">
        <f t="shared" si="4"/>
        <v>2.0951251033055243E-2</v>
      </c>
      <c r="E52" s="301">
        <f t="shared" si="4"/>
        <v>2.1366170077396836E-2</v>
      </c>
      <c r="F52" s="301">
        <f t="shared" si="4"/>
        <v>2.1462754673750334E-2</v>
      </c>
      <c r="G52" s="301">
        <f t="shared" si="4"/>
        <v>2.2371175807463558E-2</v>
      </c>
      <c r="H52" s="301">
        <f t="shared" si="4"/>
        <v>2.2206139899925034E-2</v>
      </c>
      <c r="I52" s="301">
        <f t="shared" si="4"/>
        <v>2.2892376029266609E-2</v>
      </c>
      <c r="J52" s="301">
        <f t="shared" si="4"/>
        <v>2.2965101988824153E-2</v>
      </c>
      <c r="K52" s="301">
        <f t="shared" si="4"/>
        <v>2.2175155733176088E-2</v>
      </c>
      <c r="L52" s="301">
        <f t="shared" si="4"/>
        <v>2.2180572446205978E-2</v>
      </c>
      <c r="M52" s="301">
        <f t="shared" si="4"/>
        <v>2.5730891806951345E-2</v>
      </c>
      <c r="N52" s="301">
        <f t="shared" si="4"/>
        <v>2.1931207757874858E-2</v>
      </c>
      <c r="O52" s="301">
        <f t="shared" si="4"/>
        <v>2.2419264833698362E-2</v>
      </c>
      <c r="P52" s="301">
        <f t="shared" si="4"/>
        <v>2.4899529402087003E-2</v>
      </c>
      <c r="Q52" s="301">
        <f t="shared" si="4"/>
        <v>2.7327898459668529E-2</v>
      </c>
      <c r="R52" s="301">
        <f t="shared" si="4"/>
        <v>2.4607960238301755E-2</v>
      </c>
      <c r="S52" s="301">
        <f t="shared" si="4"/>
        <v>2.5045038092453308E-2</v>
      </c>
      <c r="T52" s="301">
        <f t="shared" si="4"/>
        <v>2.4675208698003801E-2</v>
      </c>
      <c r="U52" s="301">
        <f t="shared" si="4"/>
        <v>2.5771831898660186E-2</v>
      </c>
      <c r="V52" s="301">
        <f t="shared" si="4"/>
        <v>2.5870390784380977E-2</v>
      </c>
      <c r="W52" s="301">
        <f t="shared" si="4"/>
        <v>2.2730375548574565E-2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2.8524558725524122E-2</v>
      </c>
      <c r="C53" s="235">
        <f t="shared" si="5"/>
        <v>2.7488660092459288E-2</v>
      </c>
      <c r="D53" s="235">
        <f t="shared" si="5"/>
        <v>2.8493701404955139E-2</v>
      </c>
      <c r="E53" s="235">
        <f t="shared" si="5"/>
        <v>2.9057991305259698E-2</v>
      </c>
      <c r="F53" s="235">
        <f t="shared" si="5"/>
        <v>2.9189346356300449E-2</v>
      </c>
      <c r="G53" s="235">
        <f t="shared" si="5"/>
        <v>3.0424799098150445E-2</v>
      </c>
      <c r="H53" s="235">
        <f t="shared" si="5"/>
        <v>3.020035026389804E-2</v>
      </c>
      <c r="I53" s="235">
        <f t="shared" si="5"/>
        <v>3.1133631399802589E-2</v>
      </c>
      <c r="J53" s="235">
        <f t="shared" si="5"/>
        <v>3.1232538704800847E-2</v>
      </c>
      <c r="K53" s="235">
        <f t="shared" si="5"/>
        <v>3.0158211797119482E-2</v>
      </c>
      <c r="L53" s="235">
        <f t="shared" si="5"/>
        <v>3.0165578526840136E-2</v>
      </c>
      <c r="M53" s="235">
        <f t="shared" si="5"/>
        <v>3.4994012857453849E-2</v>
      </c>
      <c r="N53" s="235">
        <f t="shared" si="5"/>
        <v>2.9826442550709809E-2</v>
      </c>
      <c r="O53" s="235">
        <f t="shared" si="5"/>
        <v>3.0490200173829776E-2</v>
      </c>
      <c r="P53" s="235">
        <f t="shared" si="5"/>
        <v>3.3863359986838336E-2</v>
      </c>
      <c r="Q53" s="235">
        <f t="shared" si="5"/>
        <v>3.7165941905149193E-2</v>
      </c>
      <c r="R53" s="235">
        <f t="shared" si="5"/>
        <v>3.3466825924090393E-2</v>
      </c>
      <c r="S53" s="235">
        <f t="shared" si="5"/>
        <v>3.4061251805736499E-2</v>
      </c>
      <c r="T53" s="235">
        <f t="shared" si="5"/>
        <v>3.355828382928517E-2</v>
      </c>
      <c r="U53" s="235">
        <f t="shared" si="5"/>
        <v>3.5049691382177839E-2</v>
      </c>
      <c r="V53" s="235">
        <f t="shared" si="5"/>
        <v>3.5183731466758121E-2</v>
      </c>
      <c r="W53" s="235">
        <f t="shared" si="5"/>
        <v>3.0913310746061431E-2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3.5236219602118021E-2</v>
      </c>
      <c r="C54" s="235">
        <f t="shared" si="6"/>
        <v>3.3956580114214409E-2</v>
      </c>
      <c r="D54" s="235">
        <f t="shared" si="6"/>
        <v>3.5198101735532804E-2</v>
      </c>
      <c r="E54" s="235">
        <f t="shared" si="6"/>
        <v>3.5895165730026692E-2</v>
      </c>
      <c r="F54" s="235">
        <f t="shared" si="6"/>
        <v>3.6057427851900553E-2</v>
      </c>
      <c r="G54" s="235">
        <f t="shared" si="6"/>
        <v>3.7583575356538772E-2</v>
      </c>
      <c r="H54" s="235">
        <f t="shared" si="6"/>
        <v>3.7306315031874038E-2</v>
      </c>
      <c r="I54" s="235">
        <f t="shared" si="6"/>
        <v>3.8459191729167903E-2</v>
      </c>
      <c r="J54" s="235">
        <f t="shared" si="6"/>
        <v>3.8581371341224573E-2</v>
      </c>
      <c r="K54" s="235">
        <f t="shared" si="6"/>
        <v>3.7254261631735827E-2</v>
      </c>
      <c r="L54" s="235">
        <f t="shared" si="6"/>
        <v>3.7263361709626026E-2</v>
      </c>
      <c r="M54" s="235">
        <f t="shared" si="6"/>
        <v>4.3227898235678269E-2</v>
      </c>
      <c r="N54" s="235">
        <f t="shared" si="6"/>
        <v>3.6844429033229757E-2</v>
      </c>
      <c r="O54" s="235">
        <f t="shared" si="6"/>
        <v>3.7664364920613237E-2</v>
      </c>
      <c r="P54" s="235">
        <f t="shared" si="6"/>
        <v>4.1831209395506178E-2</v>
      </c>
      <c r="Q54" s="235">
        <f t="shared" si="6"/>
        <v>4.5910869412243142E-2</v>
      </c>
      <c r="R54" s="235">
        <f t="shared" si="6"/>
        <v>4.1341373200346955E-2</v>
      </c>
      <c r="S54" s="235">
        <f t="shared" si="6"/>
        <v>4.2075663995321567E-2</v>
      </c>
      <c r="T54" s="235">
        <f t="shared" si="6"/>
        <v>4.1454350612646379E-2</v>
      </c>
      <c r="U54" s="235">
        <f t="shared" si="6"/>
        <v>4.3296677589749095E-2</v>
      </c>
      <c r="V54" s="235">
        <f t="shared" si="6"/>
        <v>4.3462256517760027E-2</v>
      </c>
      <c r="W54" s="235">
        <f t="shared" si="6"/>
        <v>3.8187030921605289E-2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2.1812897848930205E-2</v>
      </c>
      <c r="C55" s="235">
        <f t="shared" si="7"/>
        <v>2.1020740070704157E-2</v>
      </c>
      <c r="D55" s="235">
        <f t="shared" si="7"/>
        <v>2.1789301074377446E-2</v>
      </c>
      <c r="E55" s="235">
        <f t="shared" si="7"/>
        <v>2.2220816880492707E-2</v>
      </c>
      <c r="F55" s="235">
        <f t="shared" si="7"/>
        <v>2.2321264860700345E-2</v>
      </c>
      <c r="G55" s="235">
        <f t="shared" si="7"/>
        <v>2.3266022839762091E-2</v>
      </c>
      <c r="H55" s="235">
        <f t="shared" si="7"/>
        <v>2.3094385495922028E-2</v>
      </c>
      <c r="I55" s="235">
        <f t="shared" si="7"/>
        <v>2.3808071070437281E-2</v>
      </c>
      <c r="J55" s="235">
        <f t="shared" si="7"/>
        <v>2.3883706068377114E-2</v>
      </c>
      <c r="K55" s="235">
        <f t="shared" si="7"/>
        <v>2.3062161962503124E-2</v>
      </c>
      <c r="L55" s="235">
        <f t="shared" si="7"/>
        <v>2.3067795344054204E-2</v>
      </c>
      <c r="M55" s="235">
        <f t="shared" si="7"/>
        <v>2.6760127479229401E-2</v>
      </c>
      <c r="N55" s="235">
        <f t="shared" si="7"/>
        <v>2.2808456068189847E-2</v>
      </c>
      <c r="O55" s="235">
        <f t="shared" si="7"/>
        <v>2.3316035427046283E-2</v>
      </c>
      <c r="P55" s="235">
        <f t="shared" si="7"/>
        <v>2.5895510578170494E-2</v>
      </c>
      <c r="Q55" s="235">
        <f t="shared" si="7"/>
        <v>2.8421014398055278E-2</v>
      </c>
      <c r="R55" s="235">
        <f t="shared" si="7"/>
        <v>2.5592278647833835E-2</v>
      </c>
      <c r="S55" s="235">
        <f t="shared" si="7"/>
        <v>2.6046839616151441E-2</v>
      </c>
      <c r="T55" s="235">
        <f t="shared" si="7"/>
        <v>2.5662217045923943E-2</v>
      </c>
      <c r="U55" s="235">
        <f t="shared" si="7"/>
        <v>2.6802705174606586E-2</v>
      </c>
      <c r="V55" s="235">
        <f t="shared" si="7"/>
        <v>2.6905206415756198E-2</v>
      </c>
      <c r="W55" s="235">
        <f t="shared" si="7"/>
        <v>2.3639590570517569E-2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2.7290455819325127E-2</v>
      </c>
      <c r="C56" s="302">
        <f t="shared" si="8"/>
        <v>2.8090397756814073E-2</v>
      </c>
      <c r="D56" s="302">
        <f t="shared" si="8"/>
        <v>2.7796116884035209E-2</v>
      </c>
      <c r="E56" s="302">
        <f t="shared" si="8"/>
        <v>2.7676512546549105E-2</v>
      </c>
      <c r="F56" s="302">
        <f t="shared" si="8"/>
        <v>2.7673520394576684E-2</v>
      </c>
      <c r="G56" s="302">
        <f t="shared" si="8"/>
        <v>2.6861301056469465E-2</v>
      </c>
      <c r="H56" s="302">
        <f t="shared" si="8"/>
        <v>2.6691154501676462E-2</v>
      </c>
      <c r="I56" s="302">
        <f t="shared" si="8"/>
        <v>2.6785156382393399E-2</v>
      </c>
      <c r="J56" s="302">
        <f t="shared" si="8"/>
        <v>2.6160556906318421E-2</v>
      </c>
      <c r="K56" s="302">
        <f t="shared" si="8"/>
        <v>2.5837149736508979E-2</v>
      </c>
      <c r="L56" s="302">
        <f t="shared" si="8"/>
        <v>2.5043257021251146E-2</v>
      </c>
      <c r="M56" s="302">
        <f t="shared" si="8"/>
        <v>2.7061999701061032E-2</v>
      </c>
      <c r="N56" s="302">
        <f t="shared" si="8"/>
        <v>2.420947482045618E-2</v>
      </c>
      <c r="O56" s="302">
        <f t="shared" si="8"/>
        <v>2.4557649451523798E-2</v>
      </c>
      <c r="P56" s="302">
        <f t="shared" si="8"/>
        <v>2.6803095690085772E-2</v>
      </c>
      <c r="Q56" s="302">
        <f t="shared" si="8"/>
        <v>2.8747249672868545E-2</v>
      </c>
      <c r="R56" s="302">
        <f t="shared" si="8"/>
        <v>2.6716285721141708E-2</v>
      </c>
      <c r="S56" s="302">
        <f t="shared" si="8"/>
        <v>2.6581404916295653E-2</v>
      </c>
      <c r="T56" s="302">
        <f t="shared" si="8"/>
        <v>2.6396098225436392E-2</v>
      </c>
      <c r="U56" s="302">
        <f t="shared" si="8"/>
        <v>2.736620378459715E-2</v>
      </c>
      <c r="V56" s="302">
        <f t="shared" si="8"/>
        <v>2.7396796484767283E-2</v>
      </c>
      <c r="W56" s="302">
        <f t="shared" si="8"/>
        <v>2.6080638909523716E-2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0.18380300943729824</v>
      </c>
      <c r="C57" s="303">
        <f t="shared" si="9"/>
        <v>0.18615086593367064</v>
      </c>
      <c r="D57" s="303">
        <f t="shared" si="9"/>
        <v>0.18370000961070465</v>
      </c>
      <c r="E57" s="303">
        <f t="shared" si="9"/>
        <v>0.18240063161969491</v>
      </c>
      <c r="F57" s="303">
        <f t="shared" si="9"/>
        <v>0.1821104787115683</v>
      </c>
      <c r="G57" s="303">
        <f t="shared" si="9"/>
        <v>0.17892890139584836</v>
      </c>
      <c r="H57" s="303">
        <f t="shared" si="9"/>
        <v>0.18008045332836833</v>
      </c>
      <c r="I57" s="303">
        <f t="shared" si="9"/>
        <v>0.17847790440399022</v>
      </c>
      <c r="J57" s="303">
        <f t="shared" si="9"/>
        <v>0.17872551190493571</v>
      </c>
      <c r="K57" s="303">
        <f t="shared" si="9"/>
        <v>0.17495341676969353</v>
      </c>
      <c r="L57" s="303">
        <f t="shared" si="9"/>
        <v>0.16693576087668097</v>
      </c>
      <c r="M57" s="303">
        <f t="shared" si="9"/>
        <v>0.17599631152257175</v>
      </c>
      <c r="N57" s="303">
        <f t="shared" si="9"/>
        <v>0.17282043224867222</v>
      </c>
      <c r="O57" s="303">
        <f t="shared" si="9"/>
        <v>0.17511488969837827</v>
      </c>
      <c r="P57" s="303">
        <f t="shared" si="9"/>
        <v>0.18216551733567529</v>
      </c>
      <c r="Q57" s="303">
        <f t="shared" si="9"/>
        <v>0.18474211476296923</v>
      </c>
      <c r="R57" s="303">
        <f t="shared" si="9"/>
        <v>0.18344920913416413</v>
      </c>
      <c r="S57" s="303">
        <f t="shared" si="9"/>
        <v>0.1773070558706033</v>
      </c>
      <c r="T57" s="303">
        <f t="shared" si="9"/>
        <v>0.17961024839394568</v>
      </c>
      <c r="U57" s="303">
        <f t="shared" si="9"/>
        <v>0.17978098912426152</v>
      </c>
      <c r="V57" s="303">
        <f t="shared" si="9"/>
        <v>0.17831032576216888</v>
      </c>
      <c r="W57" s="303">
        <f t="shared" si="9"/>
        <v>0.17962288298548465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0.1332193418124758</v>
      </c>
      <c r="C58" s="304">
        <f t="shared" si="10"/>
        <v>0.14322640586000707</v>
      </c>
      <c r="D58" s="304">
        <f t="shared" si="10"/>
        <v>0.13357488148011668</v>
      </c>
      <c r="E58" s="304">
        <f t="shared" si="10"/>
        <v>0.12778638213118743</v>
      </c>
      <c r="F58" s="304">
        <f t="shared" si="10"/>
        <v>0.12643515491193758</v>
      </c>
      <c r="G58" s="304">
        <f t="shared" si="10"/>
        <v>0.11033085358123562</v>
      </c>
      <c r="H58" s="304">
        <f t="shared" si="10"/>
        <v>0.11460287983009108</v>
      </c>
      <c r="I58" s="304">
        <f t="shared" si="10"/>
        <v>0.10390540484060953</v>
      </c>
      <c r="J58" s="304">
        <f t="shared" si="10"/>
        <v>0.10196696278918772</v>
      </c>
      <c r="K58" s="304">
        <f t="shared" si="10"/>
        <v>9.887600816695194E-2</v>
      </c>
      <c r="L58" s="304">
        <f t="shared" si="10"/>
        <v>7.5233837785865496E-2</v>
      </c>
      <c r="M58" s="304">
        <f t="shared" si="10"/>
        <v>4.5774861842414742E-2</v>
      </c>
      <c r="N58" s="304">
        <f t="shared" si="10"/>
        <v>9.3433341928798583E-2</v>
      </c>
      <c r="O58" s="304">
        <f t="shared" si="10"/>
        <v>9.2734825921679628E-2</v>
      </c>
      <c r="P58" s="304">
        <f t="shared" si="10"/>
        <v>7.5803271993706081E-2</v>
      </c>
      <c r="Q58" s="304">
        <f t="shared" si="10"/>
        <v>2.2432690912064412E-2</v>
      </c>
      <c r="R58" s="304">
        <f t="shared" si="10"/>
        <v>8.1938522011571313E-2</v>
      </c>
      <c r="S58" s="304">
        <f t="shared" si="10"/>
        <v>6.1003819928242435E-2</v>
      </c>
      <c r="T58" s="304">
        <f t="shared" si="10"/>
        <v>7.3024038537178093E-2</v>
      </c>
      <c r="U58" s="304">
        <f t="shared" si="10"/>
        <v>5.0405383991476753E-2</v>
      </c>
      <c r="V58" s="304">
        <f t="shared" si="10"/>
        <v>4.4010624896938855E-2</v>
      </c>
      <c r="W58" s="304">
        <f t="shared" si="10"/>
        <v>0.10719927933992597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5.058366762482245E-2</v>
      </c>
      <c r="C59" s="304">
        <f t="shared" si="11"/>
        <v>4.2924460073663566E-2</v>
      </c>
      <c r="D59" s="304">
        <f t="shared" si="11"/>
        <v>5.0125128130587983E-2</v>
      </c>
      <c r="E59" s="304">
        <f t="shared" si="11"/>
        <v>5.4614249488507495E-2</v>
      </c>
      <c r="F59" s="304">
        <f t="shared" si="11"/>
        <v>5.5675323799630728E-2</v>
      </c>
      <c r="G59" s="304">
        <f t="shared" si="11"/>
        <v>6.8598047814612748E-2</v>
      </c>
      <c r="H59" s="304">
        <f t="shared" si="11"/>
        <v>6.5477573498277264E-2</v>
      </c>
      <c r="I59" s="304">
        <f t="shared" si="11"/>
        <v>7.4572499563380704E-2</v>
      </c>
      <c r="J59" s="304">
        <f t="shared" si="11"/>
        <v>7.6758549115748004E-2</v>
      </c>
      <c r="K59" s="304">
        <f t="shared" si="11"/>
        <v>7.6077408602741606E-2</v>
      </c>
      <c r="L59" s="304">
        <f t="shared" si="11"/>
        <v>9.1701923090815471E-2</v>
      </c>
      <c r="M59" s="304">
        <f t="shared" si="11"/>
        <v>0.130221449680157</v>
      </c>
      <c r="N59" s="304">
        <f t="shared" si="11"/>
        <v>7.9387090319873621E-2</v>
      </c>
      <c r="O59" s="304">
        <f t="shared" si="11"/>
        <v>8.2380063776698667E-2</v>
      </c>
      <c r="P59" s="304">
        <f t="shared" si="11"/>
        <v>0.1063622453419692</v>
      </c>
      <c r="Q59" s="304">
        <f t="shared" si="11"/>
        <v>0.1623094238509048</v>
      </c>
      <c r="R59" s="304">
        <f t="shared" si="11"/>
        <v>0.10151068712259281</v>
      </c>
      <c r="S59" s="304">
        <f t="shared" si="11"/>
        <v>0.11630323594236089</v>
      </c>
      <c r="T59" s="304">
        <f t="shared" si="11"/>
        <v>0.10658620985676757</v>
      </c>
      <c r="U59" s="304">
        <f t="shared" si="11"/>
        <v>0.12937560513278476</v>
      </c>
      <c r="V59" s="304">
        <f t="shared" si="11"/>
        <v>0.13429970086523002</v>
      </c>
      <c r="W59" s="304">
        <f t="shared" si="11"/>
        <v>7.2423603645558679E-2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8.9149393198961743E-2</v>
      </c>
      <c r="C60" s="303">
        <f t="shared" si="12"/>
        <v>9.0809916250437175E-2</v>
      </c>
      <c r="D60" s="303">
        <f t="shared" si="12"/>
        <v>9.0286658541386011E-2</v>
      </c>
      <c r="E60" s="303">
        <f t="shared" si="12"/>
        <v>8.9980291904444384E-2</v>
      </c>
      <c r="F60" s="303">
        <f t="shared" si="12"/>
        <v>9.0003160965880527E-2</v>
      </c>
      <c r="G60" s="303">
        <f t="shared" si="12"/>
        <v>8.8041852037807011E-2</v>
      </c>
      <c r="H60" s="303">
        <f t="shared" si="12"/>
        <v>8.7982836131230605E-2</v>
      </c>
      <c r="I60" s="303">
        <f t="shared" si="12"/>
        <v>8.811027958711122E-2</v>
      </c>
      <c r="J60" s="303">
        <f t="shared" si="12"/>
        <v>8.3807915044053036E-2</v>
      </c>
      <c r="K60" s="303">
        <f t="shared" si="12"/>
        <v>7.799965346215619E-2</v>
      </c>
      <c r="L60" s="303">
        <f t="shared" si="12"/>
        <v>7.6673572797268233E-2</v>
      </c>
      <c r="M60" s="303">
        <f t="shared" si="12"/>
        <v>7.8202846804136542E-2</v>
      </c>
      <c r="N60" s="303">
        <f t="shared" si="12"/>
        <v>7.2089267101295512E-2</v>
      </c>
      <c r="O60" s="303">
        <f t="shared" si="12"/>
        <v>6.9426732598653618E-2</v>
      </c>
      <c r="P60" s="303">
        <f t="shared" si="12"/>
        <v>5.1759265942041881E-2</v>
      </c>
      <c r="Q60" s="303">
        <f t="shared" si="12"/>
        <v>4.4094257380473768E-2</v>
      </c>
      <c r="R60" s="303">
        <f t="shared" si="12"/>
        <v>4.5116806579422623E-2</v>
      </c>
      <c r="S60" s="303">
        <f t="shared" si="12"/>
        <v>6.9323158906976295E-2</v>
      </c>
      <c r="T60" s="303">
        <f t="shared" si="12"/>
        <v>6.094390389280388E-2</v>
      </c>
      <c r="U60" s="303">
        <f t="shared" si="12"/>
        <v>5.624923066183192E-2</v>
      </c>
      <c r="V60" s="303">
        <f t="shared" si="12"/>
        <v>6.26666789668191E-2</v>
      </c>
      <c r="W60" s="303">
        <f t="shared" si="12"/>
        <v>8.5065669941055327E-2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6.7755974154818654E-2</v>
      </c>
      <c r="C61" s="304">
        <f t="shared" si="13"/>
        <v>7.0193421181092702E-2</v>
      </c>
      <c r="D61" s="304">
        <f t="shared" si="13"/>
        <v>6.8916382487669667E-2</v>
      </c>
      <c r="E61" s="304">
        <f t="shared" si="13"/>
        <v>6.8186798425499601E-2</v>
      </c>
      <c r="F61" s="304">
        <f t="shared" si="13"/>
        <v>6.8111151198655198E-2</v>
      </c>
      <c r="G61" s="304">
        <f t="shared" si="13"/>
        <v>6.5223252714194171E-2</v>
      </c>
      <c r="H61" s="304">
        <f t="shared" si="13"/>
        <v>6.5332573433307062E-2</v>
      </c>
      <c r="I61" s="304">
        <f t="shared" si="13"/>
        <v>6.4760056037259275E-2</v>
      </c>
      <c r="J61" s="304">
        <f t="shared" si="13"/>
        <v>6.0383511015452411E-2</v>
      </c>
      <c r="K61" s="304">
        <f t="shared" si="13"/>
        <v>5.5380994614316573E-2</v>
      </c>
      <c r="L61" s="304">
        <f t="shared" si="13"/>
        <v>5.4049388902138125E-2</v>
      </c>
      <c r="M61" s="304">
        <f t="shared" si="13"/>
        <v>5.1957337161046134E-2</v>
      </c>
      <c r="N61" s="304">
        <f t="shared" si="13"/>
        <v>4.9719435188263154E-2</v>
      </c>
      <c r="O61" s="304">
        <f t="shared" si="13"/>
        <v>4.655908246828129E-2</v>
      </c>
      <c r="P61" s="304">
        <f t="shared" si="13"/>
        <v>2.636174595191312E-2</v>
      </c>
      <c r="Q61" s="304">
        <f t="shared" si="13"/>
        <v>1.6219800951611855E-2</v>
      </c>
      <c r="R61" s="304">
        <f t="shared" si="13"/>
        <v>2.0016687136354828E-2</v>
      </c>
      <c r="S61" s="304">
        <f t="shared" si="13"/>
        <v>4.3777220052673899E-2</v>
      </c>
      <c r="T61" s="304">
        <f t="shared" si="13"/>
        <v>3.5775191020840001E-2</v>
      </c>
      <c r="U61" s="304">
        <f t="shared" si="13"/>
        <v>2.9961962125198534E-2</v>
      </c>
      <c r="V61" s="304">
        <f t="shared" si="13"/>
        <v>3.6278880366750497E-2</v>
      </c>
      <c r="W61" s="304">
        <f t="shared" si="13"/>
        <v>6.1880686881509252E-2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2.1393419044143089E-2</v>
      </c>
      <c r="C62" s="304">
        <f t="shared" si="14"/>
        <v>2.0616495069344477E-2</v>
      </c>
      <c r="D62" s="304">
        <f t="shared" si="14"/>
        <v>2.1370276053716355E-2</v>
      </c>
      <c r="E62" s="304">
        <f t="shared" si="14"/>
        <v>2.1793493478944784E-2</v>
      </c>
      <c r="F62" s="304">
        <f t="shared" si="14"/>
        <v>2.1892009767225336E-2</v>
      </c>
      <c r="G62" s="304">
        <f t="shared" si="14"/>
        <v>2.2818599323612833E-2</v>
      </c>
      <c r="H62" s="304">
        <f t="shared" si="14"/>
        <v>2.2650262697923536E-2</v>
      </c>
      <c r="I62" s="304">
        <f t="shared" si="14"/>
        <v>2.3350223549851949E-2</v>
      </c>
      <c r="J62" s="304">
        <f t="shared" si="14"/>
        <v>2.3424404028600635E-2</v>
      </c>
      <c r="K62" s="304">
        <f t="shared" si="14"/>
        <v>2.2618658847839611E-2</v>
      </c>
      <c r="L62" s="304">
        <f t="shared" si="14"/>
        <v>2.2624183895130111E-2</v>
      </c>
      <c r="M62" s="304">
        <f t="shared" si="14"/>
        <v>2.6245509643090397E-2</v>
      </c>
      <c r="N62" s="304">
        <f t="shared" si="14"/>
        <v>2.2369831913032361E-2</v>
      </c>
      <c r="O62" s="304">
        <f t="shared" si="14"/>
        <v>2.2867650130372334E-2</v>
      </c>
      <c r="P62" s="304">
        <f t="shared" si="14"/>
        <v>2.5397519990128764E-2</v>
      </c>
      <c r="Q62" s="304">
        <f t="shared" si="14"/>
        <v>2.787445642886191E-2</v>
      </c>
      <c r="R62" s="304">
        <f t="shared" si="14"/>
        <v>2.5100119443067795E-2</v>
      </c>
      <c r="S62" s="304">
        <f t="shared" si="14"/>
        <v>2.5545938854302386E-2</v>
      </c>
      <c r="T62" s="304">
        <f t="shared" si="14"/>
        <v>2.5168712871963882E-2</v>
      </c>
      <c r="U62" s="304">
        <f t="shared" si="14"/>
        <v>2.6287268536633383E-2</v>
      </c>
      <c r="V62" s="304">
        <f t="shared" si="14"/>
        <v>2.6387798600068599E-2</v>
      </c>
      <c r="W62" s="304">
        <f t="shared" si="14"/>
        <v>2.3184983059546069E-2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0.26257572776756893</v>
      </c>
      <c r="C63" s="303">
        <f t="shared" si="15"/>
        <v>0.26592980847667247</v>
      </c>
      <c r="D63" s="303">
        <f t="shared" si="15"/>
        <v>0.26242858515814954</v>
      </c>
      <c r="E63" s="303">
        <f t="shared" si="15"/>
        <v>0.26057233088527842</v>
      </c>
      <c r="F63" s="303">
        <f t="shared" si="15"/>
        <v>0.26015782673081178</v>
      </c>
      <c r="G63" s="303">
        <f t="shared" si="15"/>
        <v>0.25561271627978333</v>
      </c>
      <c r="H63" s="303">
        <f t="shared" si="15"/>
        <v>0.25725779046909758</v>
      </c>
      <c r="I63" s="303">
        <f t="shared" si="15"/>
        <v>0.25496843486284321</v>
      </c>
      <c r="J63" s="303">
        <f t="shared" si="15"/>
        <v>0.25532215986419382</v>
      </c>
      <c r="K63" s="303">
        <f t="shared" si="15"/>
        <v>0.24993345252813368</v>
      </c>
      <c r="L63" s="303">
        <f t="shared" si="15"/>
        <v>0.23847965839525859</v>
      </c>
      <c r="M63" s="303">
        <f t="shared" si="15"/>
        <v>0.25142330217510245</v>
      </c>
      <c r="N63" s="303">
        <f t="shared" si="15"/>
        <v>0.24688633178381739</v>
      </c>
      <c r="O63" s="303">
        <f t="shared" si="15"/>
        <v>0.25016412814054034</v>
      </c>
      <c r="P63" s="303">
        <f t="shared" si="15"/>
        <v>0.26023645333667889</v>
      </c>
      <c r="Q63" s="303">
        <f t="shared" si="15"/>
        <v>0.26391730680424175</v>
      </c>
      <c r="R63" s="303">
        <f t="shared" si="15"/>
        <v>0.26207029876309179</v>
      </c>
      <c r="S63" s="303">
        <f t="shared" si="15"/>
        <v>0.25329579410086195</v>
      </c>
      <c r="T63" s="303">
        <f t="shared" si="15"/>
        <v>0.25658606913420812</v>
      </c>
      <c r="U63" s="303">
        <f t="shared" si="15"/>
        <v>0.25682998446323074</v>
      </c>
      <c r="V63" s="303">
        <f t="shared" si="15"/>
        <v>0.25472903680309844</v>
      </c>
      <c r="W63" s="303">
        <f t="shared" si="15"/>
        <v>0.25660411855069237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0.190313345446394</v>
      </c>
      <c r="C64" s="304">
        <f t="shared" si="16"/>
        <v>0.20460915122858161</v>
      </c>
      <c r="D64" s="304">
        <f t="shared" si="16"/>
        <v>0.19082125925730956</v>
      </c>
      <c r="E64" s="304">
        <f t="shared" si="16"/>
        <v>0.18255197447312485</v>
      </c>
      <c r="F64" s="304">
        <f t="shared" si="16"/>
        <v>0.18062164987419654</v>
      </c>
      <c r="G64" s="304">
        <f t="shared" si="16"/>
        <v>0.15761550511605082</v>
      </c>
      <c r="H64" s="304">
        <f t="shared" si="16"/>
        <v>0.16371839975727295</v>
      </c>
      <c r="I64" s="304">
        <f t="shared" si="16"/>
        <v>0.14843629262944225</v>
      </c>
      <c r="J64" s="304">
        <f t="shared" si="16"/>
        <v>0.1456670896988396</v>
      </c>
      <c r="K64" s="304">
        <f t="shared" si="16"/>
        <v>0.14125144023850278</v>
      </c>
      <c r="L64" s="304">
        <f t="shared" si="16"/>
        <v>0.107476911122665</v>
      </c>
      <c r="M64" s="304">
        <f t="shared" si="16"/>
        <v>6.5392659774878181E-2</v>
      </c>
      <c r="N64" s="304">
        <f t="shared" si="16"/>
        <v>0.13347620275542654</v>
      </c>
      <c r="O64" s="304">
        <f t="shared" si="16"/>
        <v>0.13247832274525659</v>
      </c>
      <c r="P64" s="304">
        <f t="shared" si="16"/>
        <v>0.10829038856243722</v>
      </c>
      <c r="Q64" s="304">
        <f t="shared" si="16"/>
        <v>3.2046701302949163E-2</v>
      </c>
      <c r="R64" s="304">
        <f t="shared" si="16"/>
        <v>0.11705503144510195</v>
      </c>
      <c r="S64" s="304">
        <f t="shared" si="16"/>
        <v>8.7148314183203485E-2</v>
      </c>
      <c r="T64" s="304">
        <f t="shared" si="16"/>
        <v>0.10432005505311158</v>
      </c>
      <c r="U64" s="304">
        <f t="shared" si="16"/>
        <v>7.2007691416395347E-2</v>
      </c>
      <c r="V64" s="304">
        <f t="shared" si="16"/>
        <v>6.2872321281341223E-2</v>
      </c>
      <c r="W64" s="304">
        <f t="shared" si="16"/>
        <v>0.15314182762846568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7.2262382321174934E-2</v>
      </c>
      <c r="C65" s="304">
        <f t="shared" si="17"/>
        <v>6.1320657248090875E-2</v>
      </c>
      <c r="D65" s="304">
        <f t="shared" si="17"/>
        <v>7.1607325900839958E-2</v>
      </c>
      <c r="E65" s="304">
        <f t="shared" si="17"/>
        <v>7.802035641215356E-2</v>
      </c>
      <c r="F65" s="304">
        <f t="shared" si="17"/>
        <v>7.9536176856615293E-2</v>
      </c>
      <c r="G65" s="304">
        <f t="shared" si="17"/>
        <v>9.7997211163732487E-2</v>
      </c>
      <c r="H65" s="304">
        <f t="shared" si="17"/>
        <v>9.3539390711824669E-2</v>
      </c>
      <c r="I65" s="304">
        <f t="shared" si="17"/>
        <v>0.106532142233401</v>
      </c>
      <c r="J65" s="304">
        <f t="shared" si="17"/>
        <v>0.10965507016535425</v>
      </c>
      <c r="K65" s="304">
        <f t="shared" si="17"/>
        <v>0.1086820122896309</v>
      </c>
      <c r="L65" s="304">
        <f t="shared" si="17"/>
        <v>0.13100274727259359</v>
      </c>
      <c r="M65" s="304">
        <f t="shared" si="17"/>
        <v>0.18603064240022427</v>
      </c>
      <c r="N65" s="304">
        <f t="shared" si="17"/>
        <v>0.11341012902839087</v>
      </c>
      <c r="O65" s="304">
        <f t="shared" si="17"/>
        <v>0.11768580539528378</v>
      </c>
      <c r="P65" s="304">
        <f t="shared" si="17"/>
        <v>0.15194606477424169</v>
      </c>
      <c r="Q65" s="304">
        <f t="shared" si="17"/>
        <v>0.23187060550129257</v>
      </c>
      <c r="R65" s="304">
        <f t="shared" si="17"/>
        <v>0.14501526731798983</v>
      </c>
      <c r="S65" s="304">
        <f t="shared" si="17"/>
        <v>0.16614747991765844</v>
      </c>
      <c r="T65" s="304">
        <f t="shared" si="17"/>
        <v>0.15226601408109658</v>
      </c>
      <c r="U65" s="304">
        <f t="shared" si="17"/>
        <v>0.18482229304683537</v>
      </c>
      <c r="V65" s="304">
        <f t="shared" si="17"/>
        <v>0.1918567155217572</v>
      </c>
      <c r="W65" s="304">
        <f t="shared" si="17"/>
        <v>0.10346229092222671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0.16178629490086185</v>
      </c>
      <c r="C66" s="303">
        <f t="shared" si="18"/>
        <v>0.16362514916551185</v>
      </c>
      <c r="D66" s="303">
        <f t="shared" si="18"/>
        <v>0.16069142808765541</v>
      </c>
      <c r="E66" s="303">
        <f t="shared" si="18"/>
        <v>0.15882500018654327</v>
      </c>
      <c r="F66" s="303">
        <f t="shared" si="18"/>
        <v>0.15824159104901878</v>
      </c>
      <c r="G66" s="303">
        <f t="shared" si="18"/>
        <v>0.15681392213265385</v>
      </c>
      <c r="H66" s="303">
        <f t="shared" si="18"/>
        <v>0.15641343724950524</v>
      </c>
      <c r="I66" s="303">
        <f t="shared" si="18"/>
        <v>0.15107337775891039</v>
      </c>
      <c r="J66" s="303">
        <f t="shared" si="18"/>
        <v>0.15444409217151445</v>
      </c>
      <c r="K66" s="303">
        <f t="shared" si="18"/>
        <v>0.18010883205254236</v>
      </c>
      <c r="L66" s="303">
        <f t="shared" si="18"/>
        <v>0.20162913213545386</v>
      </c>
      <c r="M66" s="303">
        <f t="shared" si="18"/>
        <v>0.12945999491177454</v>
      </c>
      <c r="N66" s="303">
        <f t="shared" si="18"/>
        <v>0.19603012022530006</v>
      </c>
      <c r="O66" s="303">
        <f t="shared" si="18"/>
        <v>0.18636386739932645</v>
      </c>
      <c r="P66" s="303">
        <f t="shared" si="18"/>
        <v>0.15209619988980763</v>
      </c>
      <c r="Q66" s="303">
        <f t="shared" si="18"/>
        <v>0.11967427455803918</v>
      </c>
      <c r="R66" s="303">
        <f t="shared" si="18"/>
        <v>0.15953633636898359</v>
      </c>
      <c r="S66" s="303">
        <f t="shared" si="18"/>
        <v>0.14464253876484331</v>
      </c>
      <c r="T66" s="303">
        <f t="shared" si="18"/>
        <v>0.1524696212914283</v>
      </c>
      <c r="U66" s="303">
        <f t="shared" si="18"/>
        <v>0.14138048945949208</v>
      </c>
      <c r="V66" s="303">
        <f t="shared" si="18"/>
        <v>0.13720994708091017</v>
      </c>
      <c r="W66" s="303">
        <f t="shared" si="18"/>
        <v>0.15416896517721398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0.10067491314890864</v>
      </c>
      <c r="C67" s="303">
        <f t="shared" si="19"/>
        <v>9.7018800326326884E-2</v>
      </c>
      <c r="D67" s="303">
        <f t="shared" si="19"/>
        <v>0.10056600495866513</v>
      </c>
      <c r="E67" s="303">
        <f t="shared" si="19"/>
        <v>0.10255761637150479</v>
      </c>
      <c r="F67" s="303">
        <f t="shared" si="19"/>
        <v>0.10302122243400159</v>
      </c>
      <c r="G67" s="303">
        <f t="shared" si="19"/>
        <v>0.10738164387582505</v>
      </c>
      <c r="H67" s="303">
        <f t="shared" si="19"/>
        <v>0.10658947151964017</v>
      </c>
      <c r="I67" s="303">
        <f t="shared" si="19"/>
        <v>0.10988340494047973</v>
      </c>
      <c r="J67" s="303">
        <f t="shared" si="19"/>
        <v>0.11023248954635588</v>
      </c>
      <c r="K67" s="303">
        <f t="shared" si="19"/>
        <v>0.1064407475192452</v>
      </c>
      <c r="L67" s="303">
        <f t="shared" si="19"/>
        <v>0.10646674774178867</v>
      </c>
      <c r="M67" s="303">
        <f t="shared" si="19"/>
        <v>0.12350828067336647</v>
      </c>
      <c r="N67" s="303">
        <f t="shared" si="19"/>
        <v>0.10526979723779926</v>
      </c>
      <c r="O67" s="303">
        <f t="shared" si="19"/>
        <v>0.10761247120175209</v>
      </c>
      <c r="P67" s="303">
        <f t="shared" si="19"/>
        <v>0.11951774113001762</v>
      </c>
      <c r="Q67" s="303">
        <f t="shared" si="19"/>
        <v>0.13117391260640895</v>
      </c>
      <c r="R67" s="303">
        <f t="shared" si="19"/>
        <v>0.11811820914384846</v>
      </c>
      <c r="S67" s="303">
        <f t="shared" si="19"/>
        <v>0.12021618284377586</v>
      </c>
      <c r="T67" s="303">
        <f t="shared" si="19"/>
        <v>0.11844100175041822</v>
      </c>
      <c r="U67" s="303">
        <f t="shared" si="19"/>
        <v>0.12370479311356886</v>
      </c>
      <c r="V67" s="303">
        <f t="shared" si="19"/>
        <v>0.1241778757650287</v>
      </c>
      <c r="W67" s="303">
        <f t="shared" si="19"/>
        <v>0.10910580263315797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6.8172589311147433E-2</v>
      </c>
      <c r="C68" s="237">
        <f t="shared" si="20"/>
        <v>6.5696831745204201E-2</v>
      </c>
      <c r="D68" s="237">
        <f t="shared" si="20"/>
        <v>6.8098841511483474E-2</v>
      </c>
      <c r="E68" s="237">
        <f t="shared" si="20"/>
        <v>6.9447472492809359E-2</v>
      </c>
      <c r="F68" s="237">
        <f t="shared" si="20"/>
        <v>6.9761405971490428E-2</v>
      </c>
      <c r="G68" s="237">
        <f t="shared" si="20"/>
        <v>7.2714090119697997E-2</v>
      </c>
      <c r="H68" s="237">
        <f t="shared" si="20"/>
        <v>7.2177666108862643E-2</v>
      </c>
      <c r="I68" s="237">
        <f t="shared" si="20"/>
        <v>7.4408171835597336E-2</v>
      </c>
      <c r="J68" s="237">
        <f t="shared" si="20"/>
        <v>7.4644556459401684E-2</v>
      </c>
      <c r="K68" s="237">
        <f t="shared" si="20"/>
        <v>7.2076956807185483E-2</v>
      </c>
      <c r="L68" s="237">
        <f t="shared" si="20"/>
        <v>7.2094563005572085E-2</v>
      </c>
      <c r="M68" s="237">
        <f t="shared" si="20"/>
        <v>8.3634333832674546E-2</v>
      </c>
      <c r="N68" s="237">
        <f t="shared" si="20"/>
        <v>7.1284041172654827E-2</v>
      </c>
      <c r="O68" s="237">
        <f t="shared" si="20"/>
        <v>7.2870396154637807E-2</v>
      </c>
      <c r="P68" s="237">
        <f t="shared" si="20"/>
        <v>8.0932117313091009E-2</v>
      </c>
      <c r="Q68" s="237">
        <f t="shared" si="20"/>
        <v>8.882516003988232E-2</v>
      </c>
      <c r="R68" s="237">
        <f t="shared" si="20"/>
        <v>7.9984416278774714E-2</v>
      </c>
      <c r="S68" s="237">
        <f t="shared" si="20"/>
        <v>8.1405071086980918E-2</v>
      </c>
      <c r="T68" s="237">
        <f t="shared" si="20"/>
        <v>8.0202997125900025E-2</v>
      </c>
      <c r="U68" s="237">
        <f t="shared" si="20"/>
        <v>8.3767403347824065E-2</v>
      </c>
      <c r="V68" s="237">
        <f t="shared" si="20"/>
        <v>8.4087753952552149E-2</v>
      </c>
      <c r="W68" s="237">
        <f t="shared" si="20"/>
        <v>7.3881614016113165E-2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42.781759830658068</v>
      </c>
      <c r="C72" s="322">
        <f t="shared" si="21"/>
        <v>41.849956359804878</v>
      </c>
      <c r="D72" s="322">
        <f t="shared" si="21"/>
        <v>40.087486950549071</v>
      </c>
      <c r="E72" s="322">
        <f t="shared" si="21"/>
        <v>42.374816256102008</v>
      </c>
      <c r="F72" s="322">
        <f t="shared" si="21"/>
        <v>43.406404274449272</v>
      </c>
      <c r="G72" s="322">
        <f t="shared" si="21"/>
        <v>41.600578697608583</v>
      </c>
      <c r="H72" s="322">
        <f t="shared" si="21"/>
        <v>37.812095297740449</v>
      </c>
      <c r="I72" s="322">
        <f t="shared" si="21"/>
        <v>36.616735261600496</v>
      </c>
      <c r="J72" s="322">
        <f t="shared" si="21"/>
        <v>37.010976722049868</v>
      </c>
      <c r="K72" s="322">
        <f t="shared" si="21"/>
        <v>39.228951495008779</v>
      </c>
      <c r="L72" s="322">
        <f t="shared" si="21"/>
        <v>34.919438571294478</v>
      </c>
      <c r="M72" s="322">
        <f t="shared" si="21"/>
        <v>31.582175967024089</v>
      </c>
      <c r="N72" s="322">
        <f t="shared" si="21"/>
        <v>32.239641144314447</v>
      </c>
      <c r="O72" s="322">
        <f t="shared" si="21"/>
        <v>32.415197771677271</v>
      </c>
      <c r="P72" s="322">
        <f t="shared" si="21"/>
        <v>28.370332708784453</v>
      </c>
      <c r="Q72" s="322">
        <f t="shared" si="21"/>
        <v>26.923559010773889</v>
      </c>
      <c r="R72" s="322">
        <f t="shared" si="21"/>
        <v>26.86066060827142</v>
      </c>
      <c r="S72" s="322">
        <f t="shared" si="21"/>
        <v>26.100317336551122</v>
      </c>
      <c r="T72" s="322">
        <f t="shared" si="21"/>
        <v>26.838077894969608</v>
      </c>
      <c r="U72" s="322">
        <f t="shared" si="21"/>
        <v>26.400231990026491</v>
      </c>
      <c r="V72" s="322">
        <f t="shared" si="21"/>
        <v>29.232020814124258</v>
      </c>
      <c r="W72" s="322">
        <f t="shared" si="21"/>
        <v>28.974596433988175</v>
      </c>
      <c r="DA72" s="95"/>
    </row>
    <row r="73" spans="1:105" ht="12" customHeight="1" x14ac:dyDescent="0.25">
      <c r="A73" s="55" t="s">
        <v>92</v>
      </c>
      <c r="B73" s="332">
        <f>IF(B$6=0,0,B$6/TRE!B$5*1000)</f>
        <v>0.89730207402270179</v>
      </c>
      <c r="C73" s="332">
        <f>IF(C$6=0,0,C$6/TRE!C$5*1000)</f>
        <v>0.84588178327862606</v>
      </c>
      <c r="D73" s="332">
        <f>IF(D$6=0,0,D$6/TRE!D$5*1000)</f>
        <v>0.8398830023852798</v>
      </c>
      <c r="E73" s="332">
        <f>IF(E$6=0,0,E$6/TRE!E$5*1000)</f>
        <v>0.90538753112631587</v>
      </c>
      <c r="F73" s="332">
        <f>IF(F$6=0,0,F$6/TRE!F$5*1000)</f>
        <v>0.93162100621213295</v>
      </c>
      <c r="G73" s="332">
        <f>IF(G$6=0,0,G$6/TRE!G$5*1000)</f>
        <v>0.930653859736425</v>
      </c>
      <c r="H73" s="332">
        <f>IF(H$6=0,0,H$6/TRE!H$5*1000)</f>
        <v>0.8396606780909216</v>
      </c>
      <c r="I73" s="332">
        <f>IF(I$6=0,0,I$6/TRE!I$5*1000)</f>
        <v>0.83824407257266464</v>
      </c>
      <c r="J73" s="332">
        <f>IF(J$6=0,0,J$6/TRE!J$5*1000)</f>
        <v>0.84996085512787212</v>
      </c>
      <c r="K73" s="332">
        <f>IF(K$6=0,0,K$6/TRE!K$5*1000)</f>
        <v>0.86990810865103063</v>
      </c>
      <c r="L73" s="332">
        <f>IF(L$6=0,0,L$6/TRE!L$5*1000)</f>
        <v>0.77453313701143645</v>
      </c>
      <c r="M73" s="332">
        <f>IF(M$6=0,0,M$6/TRE!M$5*1000)</f>
        <v>0.81263755283559569</v>
      </c>
      <c r="N73" s="332">
        <f>IF(N$6=0,0,N$6/TRE!N$5*1000)</f>
        <v>0.7070542679752907</v>
      </c>
      <c r="O73" s="332">
        <f>IF(O$6=0,0,O$6/TRE!O$5*1000)</f>
        <v>0.72672490347994179</v>
      </c>
      <c r="P73" s="332">
        <f>IF(P$6=0,0,P$6/TRE!P$5*1000)</f>
        <v>0.70640793342936903</v>
      </c>
      <c r="Q73" s="332">
        <f>IF(Q$6=0,0,Q$6/TRE!Q$5*1000)</f>
        <v>0.73576428681932271</v>
      </c>
      <c r="R73" s="332">
        <f>IF(R$6=0,0,R$6/TRE!R$5*1000)</f>
        <v>0.66098606822286143</v>
      </c>
      <c r="S73" s="332">
        <f>IF(S$6=0,0,S$6/TRE!S$5*1000)</f>
        <v>0.65368344191904226</v>
      </c>
      <c r="T73" s="332">
        <f>IF(T$6=0,0,T$6/TRE!T$5*1000)</f>
        <v>0.66223517311165758</v>
      </c>
      <c r="U73" s="332">
        <f>IF(U$6=0,0,U$6/TRE!U$5*1000)</f>
        <v>0.68038234093259387</v>
      </c>
      <c r="V73" s="332">
        <f>IF(V$6=0,0,V$6/TRE!V$5*1000)</f>
        <v>0.75624380187855322</v>
      </c>
      <c r="W73" s="332">
        <f>IF(W$6=0,0,W$6/TRE!W$5*1000)</f>
        <v>0.65860345831294054</v>
      </c>
      <c r="DA73" s="67"/>
    </row>
    <row r="74" spans="1:105" ht="12" customHeight="1" x14ac:dyDescent="0.25">
      <c r="A74" s="202" t="s">
        <v>93</v>
      </c>
      <c r="B74" s="333">
        <f>IF(B$7=0,0,B$7/TRE!B$5*1000)</f>
        <v>1.2203308206708743</v>
      </c>
      <c r="C74" s="333">
        <f>IF(C$7=0,0,C$7/TRE!C$5*1000)</f>
        <v>1.1503992252589315</v>
      </c>
      <c r="D74" s="333">
        <f>IF(D$7=0,0,D$7/TRE!D$5*1000)</f>
        <v>1.1422408832439808</v>
      </c>
      <c r="E74" s="333">
        <f>IF(E$7=0,0,E$7/TRE!E$5*1000)</f>
        <v>1.2313270423317895</v>
      </c>
      <c r="F74" s="333">
        <f>IF(F$7=0,0,F$7/TRE!F$5*1000)</f>
        <v>1.2670045684485005</v>
      </c>
      <c r="G74" s="333">
        <f>IF(G$7=0,0,G$7/TRE!G$5*1000)</f>
        <v>1.2656892492415384</v>
      </c>
      <c r="H74" s="333">
        <f>IF(H$7=0,0,H$7/TRE!H$5*1000)</f>
        <v>1.1419385222036533</v>
      </c>
      <c r="I74" s="333">
        <f>IF(I$7=0,0,I$7/TRE!I$5*1000)</f>
        <v>1.1400119386988239</v>
      </c>
      <c r="J74" s="333">
        <f>IF(J$7=0,0,J$7/TRE!J$5*1000)</f>
        <v>1.155946762973906</v>
      </c>
      <c r="K74" s="333">
        <f>IF(K$7=0,0,K$7/TRE!K$5*1000)</f>
        <v>1.1830750277654019</v>
      </c>
      <c r="L74" s="333">
        <f>IF(L$7=0,0,L$7/TRE!L$5*1000)</f>
        <v>1.0533650663355536</v>
      </c>
      <c r="M74" s="333">
        <f>IF(M$7=0,0,M$7/TRE!M$5*1000)</f>
        <v>1.105187071856411</v>
      </c>
      <c r="N74" s="333">
        <f>IF(N$7=0,0,N$7/TRE!N$5*1000)</f>
        <v>0.96159380444639531</v>
      </c>
      <c r="O74" s="333">
        <f>IF(O$7=0,0,O$7/TRE!O$5*1000)</f>
        <v>0.98834586873272101</v>
      </c>
      <c r="P74" s="333">
        <f>IF(P$7=0,0,P$7/TRE!P$5*1000)</f>
        <v>0.96071478946394229</v>
      </c>
      <c r="Q74" s="333">
        <f>IF(Q$7=0,0,Q$7/TRE!Q$5*1000)</f>
        <v>1.0006394300742787</v>
      </c>
      <c r="R74" s="333">
        <f>IF(R$7=0,0,R$7/TRE!R$5*1000)</f>
        <v>0.89894105278309178</v>
      </c>
      <c r="S74" s="333">
        <f>IF(S$7=0,0,S$7/TRE!S$5*1000)</f>
        <v>0.88900948100989741</v>
      </c>
      <c r="T74" s="333">
        <f>IF(T$7=0,0,T$7/TRE!T$5*1000)</f>
        <v>0.90063983543185433</v>
      </c>
      <c r="U74" s="333">
        <f>IF(U$7=0,0,U$7/TRE!U$5*1000)</f>
        <v>0.92531998366832735</v>
      </c>
      <c r="V74" s="333">
        <f>IF(V$7=0,0,V$7/TRE!V$5*1000)</f>
        <v>1.0284915705548321</v>
      </c>
      <c r="W74" s="333">
        <f>IF(W$7=0,0,W$7/TRE!W$5*1000)</f>
        <v>0.89570070330559981</v>
      </c>
      <c r="DA74" s="174"/>
    </row>
    <row r="75" spans="1:105" ht="12" customHeight="1" x14ac:dyDescent="0.25">
      <c r="A75" s="202" t="s">
        <v>94</v>
      </c>
      <c r="B75" s="333">
        <f>IF(B$8=0,0,B$8/TRE!B$5*1000)</f>
        <v>1.5074674843581384</v>
      </c>
      <c r="C75" s="333">
        <f>IF(C$8=0,0,C$8/TRE!C$5*1000)</f>
        <v>1.4210813959080915</v>
      </c>
      <c r="D75" s="333">
        <f>IF(D$8=0,0,D$8/TRE!D$5*1000)</f>
        <v>1.4110034440072701</v>
      </c>
      <c r="E75" s="333">
        <f>IF(E$8=0,0,E$8/TRE!E$5*1000)</f>
        <v>1.5210510522922107</v>
      </c>
      <c r="F75" s="333">
        <f>IF(F$8=0,0,F$8/TRE!F$5*1000)</f>
        <v>1.565123290436383</v>
      </c>
      <c r="G75" s="333">
        <f>IF(G$8=0,0,G$8/TRE!G$5*1000)</f>
        <v>1.563498484357194</v>
      </c>
      <c r="H75" s="333">
        <f>IF(H$8=0,0,H$8/TRE!H$5*1000)</f>
        <v>1.4106299391927477</v>
      </c>
      <c r="I75" s="333">
        <f>IF(I$8=0,0,I$8/TRE!I$5*1000)</f>
        <v>1.4082500419220765</v>
      </c>
      <c r="J75" s="333">
        <f>IF(J$8=0,0,J$8/TRE!J$5*1000)</f>
        <v>1.4279342366148251</v>
      </c>
      <c r="K75" s="333">
        <f>IF(K$8=0,0,K$8/TRE!K$5*1000)</f>
        <v>1.4614456225337313</v>
      </c>
      <c r="L75" s="333">
        <f>IF(L$8=0,0,L$8/TRE!L$5*1000)</f>
        <v>1.3012156701792126</v>
      </c>
      <c r="M75" s="333">
        <f>IF(M$8=0,0,M$8/TRE!M$5*1000)</f>
        <v>1.3652310887638011</v>
      </c>
      <c r="N75" s="333">
        <f>IF(N$8=0,0,N$8/TRE!N$5*1000)</f>
        <v>1.1878511701984882</v>
      </c>
      <c r="O75" s="333">
        <f>IF(O$8=0,0,O$8/TRE!O$5*1000)</f>
        <v>1.220897837846302</v>
      </c>
      <c r="P75" s="333">
        <f>IF(P$8=0,0,P$8/TRE!P$5*1000)</f>
        <v>1.1867653281613404</v>
      </c>
      <c r="Q75" s="333">
        <f>IF(Q$8=0,0,Q$8/TRE!Q$5*1000)</f>
        <v>1.2360840018564625</v>
      </c>
      <c r="R75" s="333">
        <f>IF(R$8=0,0,R$8/TRE!R$5*1000)</f>
        <v>1.1104565946144074</v>
      </c>
      <c r="S75" s="333">
        <f>IF(S$8=0,0,S$8/TRE!S$5*1000)</f>
        <v>1.0981881824239912</v>
      </c>
      <c r="T75" s="333">
        <f>IF(T$8=0,0,T$8/TRE!T$5*1000)</f>
        <v>1.1125550908275845</v>
      </c>
      <c r="U75" s="333">
        <f>IF(U$8=0,0,U$8/TRE!U$5*1000)</f>
        <v>1.1430423327667572</v>
      </c>
      <c r="V75" s="333">
        <f>IF(V$8=0,0,V$8/TRE!V$5*1000)</f>
        <v>1.2704895871559689</v>
      </c>
      <c r="W75" s="333">
        <f>IF(W$8=0,0,W$8/TRE!W$5*1000)</f>
        <v>1.1064538099657406</v>
      </c>
      <c r="DA75" s="174"/>
    </row>
    <row r="76" spans="1:105" ht="12" customHeight="1" x14ac:dyDescent="0.25">
      <c r="A76" s="202" t="s">
        <v>95</v>
      </c>
      <c r="B76" s="333">
        <f>IF(B$9=0,0,B$9/TRE!B$5*1000)</f>
        <v>0.93319415698360964</v>
      </c>
      <c r="C76" s="333">
        <f>IF(C$9=0,0,C$9/TRE!C$5*1000)</f>
        <v>0.8797170546097709</v>
      </c>
      <c r="D76" s="333">
        <f>IF(D$9=0,0,D$9/TRE!D$5*1000)</f>
        <v>0.87347832248069068</v>
      </c>
      <c r="E76" s="333">
        <f>IF(E$9=0,0,E$9/TRE!E$5*1000)</f>
        <v>0.94160303237136833</v>
      </c>
      <c r="F76" s="333">
        <f>IF(F$9=0,0,F$9/TRE!F$5*1000)</f>
        <v>0.96888584646061804</v>
      </c>
      <c r="G76" s="333">
        <f>IF(G$9=0,0,G$9/TRE!G$5*1000)</f>
        <v>0.96788001412588165</v>
      </c>
      <c r="H76" s="333">
        <f>IF(H$9=0,0,H$9/TRE!H$5*1000)</f>
        <v>0.87324710521455839</v>
      </c>
      <c r="I76" s="333">
        <f>IF(I$9=0,0,I$9/TRE!I$5*1000)</f>
        <v>0.87177383547557141</v>
      </c>
      <c r="J76" s="333">
        <f>IF(J$9=0,0,J$9/TRE!J$5*1000)</f>
        <v>0.88395928933298684</v>
      </c>
      <c r="K76" s="333">
        <f>IF(K$9=0,0,K$9/TRE!K$5*1000)</f>
        <v>0.90470443299707159</v>
      </c>
      <c r="L76" s="333">
        <f>IF(L$9=0,0,L$9/TRE!L$5*1000)</f>
        <v>0.80551446249189351</v>
      </c>
      <c r="M76" s="333">
        <f>IF(M$9=0,0,M$9/TRE!M$5*1000)</f>
        <v>0.84514305494901965</v>
      </c>
      <c r="N76" s="333">
        <f>IF(N$9=0,0,N$9/TRE!N$5*1000)</f>
        <v>0.73533643869430221</v>
      </c>
      <c r="O76" s="333">
        <f>IF(O$9=0,0,O$9/TRE!O$5*1000)</f>
        <v>0.75579389961913912</v>
      </c>
      <c r="P76" s="333">
        <f>IF(P$9=0,0,P$9/TRE!P$5*1000)</f>
        <v>0.73466425076654418</v>
      </c>
      <c r="Q76" s="333">
        <f>IF(Q$9=0,0,Q$9/TRE!Q$5*1000)</f>
        <v>0.76519485829209577</v>
      </c>
      <c r="R76" s="333">
        <f>IF(R$9=0,0,R$9/TRE!R$5*1000)</f>
        <v>0.68742551095177618</v>
      </c>
      <c r="S76" s="333">
        <f>IF(S$9=0,0,S$9/TRE!S$5*1000)</f>
        <v>0.67983077959580396</v>
      </c>
      <c r="T76" s="333">
        <f>IF(T$9=0,0,T$9/TRE!T$5*1000)</f>
        <v>0.68872458003612358</v>
      </c>
      <c r="U76" s="333">
        <f>IF(U$9=0,0,U$9/TRE!U$5*1000)</f>
        <v>0.70759763456989744</v>
      </c>
      <c r="V76" s="333">
        <f>IF(V$9=0,0,V$9/TRE!V$5*1000)</f>
        <v>0.78649355395369469</v>
      </c>
      <c r="W76" s="333">
        <f>IF(W$9=0,0,W$9/TRE!W$5*1000)</f>
        <v>0.68494759664545879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1.167533726531552</v>
      </c>
      <c r="C77" s="334">
        <f>IF(C$10=0,0,C$10/TRE!C$5*1000)</f>
        <v>1.1755819202522302</v>
      </c>
      <c r="D77" s="334">
        <f>IF(D$10=0,0,D$10/TRE!D$5*1000)</f>
        <v>1.1142764728646983</v>
      </c>
      <c r="E77" s="334">
        <f>IF(E$10=0,0,E$10/TRE!E$5*1000)</f>
        <v>1.1727871337697202</v>
      </c>
      <c r="F77" s="334">
        <f>IF(F$10=0,0,F$10/TRE!F$5*1000)</f>
        <v>1.2012080139442127</v>
      </c>
      <c r="G77" s="334">
        <f>IF(G$10=0,0,G$10/TRE!G$5*1000)</f>
        <v>1.1174456685198146</v>
      </c>
      <c r="H77" s="334">
        <f>IF(H$10=0,0,H$10/TRE!H$5*1000)</f>
        <v>1.0092484776241042</v>
      </c>
      <c r="I77" s="334">
        <f>IF(I$10=0,0,I$10/TRE!I$5*1000)</f>
        <v>0.98078498019466798</v>
      </c>
      <c r="J77" s="334">
        <f>IF(J$10=0,0,J$10/TRE!J$5*1000)</f>
        <v>0.96822776269561228</v>
      </c>
      <c r="K77" s="334">
        <f>IF(K$10=0,0,K$10/TRE!K$5*1000)</f>
        <v>1.0135642937827896</v>
      </c>
      <c r="L77" s="334">
        <f>IF(L$10=0,0,L$10/TRE!L$5*1000)</f>
        <v>0.87449647517871842</v>
      </c>
      <c r="M77" s="334">
        <f>IF(M$10=0,0,M$10/TRE!M$5*1000)</f>
        <v>0.85467683657846272</v>
      </c>
      <c r="N77" s="334">
        <f>IF(N$10=0,0,N$10/TRE!N$5*1000)</f>
        <v>0.78050478050382377</v>
      </c>
      <c r="O77" s="334">
        <f>IF(O$10=0,0,O$10/TRE!O$5*1000)</f>
        <v>0.7960410637786659</v>
      </c>
      <c r="P77" s="334">
        <f>IF(P$10=0,0,P$10/TRE!P$5*1000)</f>
        <v>0.76041274235311984</v>
      </c>
      <c r="Q77" s="334">
        <f>IF(Q$10=0,0,Q$10/TRE!Q$5*1000)</f>
        <v>0.77397827296492683</v>
      </c>
      <c r="R77" s="334">
        <f>IF(R$10=0,0,R$10/TRE!R$5*1000)</f>
        <v>0.7176170834691955</v>
      </c>
      <c r="S77" s="334">
        <f>IF(S$10=0,0,S$10/TRE!S$5*1000)</f>
        <v>0.69378310356667661</v>
      </c>
      <c r="T77" s="334">
        <f>IF(T$10=0,0,T$10/TRE!T$5*1000)</f>
        <v>0.70842054029753099</v>
      </c>
      <c r="U77" s="334">
        <f>IF(U$10=0,0,U$10/TRE!U$5*1000)</f>
        <v>0.72247412859970583</v>
      </c>
      <c r="V77" s="334">
        <f>IF(V$10=0,0,V$10/TRE!V$5*1000)</f>
        <v>0.8008637250830436</v>
      </c>
      <c r="W77" s="334">
        <f>IF(W$10=0,0,W$10/TRE!W$5*1000)</f>
        <v>0.75567598714401907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7.8634162058986679</v>
      </c>
      <c r="C78" s="350">
        <f>IF(C$16=0,0,C$16/TRE!C$5*1000)</f>
        <v>7.7904056156640067</v>
      </c>
      <c r="D78" s="350">
        <f>IF(D$16=0,0,D$16/TRE!D$5*1000)</f>
        <v>7.3640717380848617</v>
      </c>
      <c r="E78" s="350">
        <f>IF(E$16=0,0,E$16/TRE!E$5*1000)</f>
        <v>7.7291932498815221</v>
      </c>
      <c r="F78" s="350">
        <f>IF(F$16=0,0,F$16/TRE!F$5*1000)</f>
        <v>7.9047610615678234</v>
      </c>
      <c r="G78" s="350">
        <f>IF(G$16=0,0,G$16/TRE!G$5*1000)</f>
        <v>7.4435458437946371</v>
      </c>
      <c r="H78" s="350">
        <f>IF(H$16=0,0,H$16/TRE!H$5*1000)</f>
        <v>6.8092192625125634</v>
      </c>
      <c r="I78" s="350">
        <f>IF(I$16=0,0,I$16/TRE!I$5*1000)</f>
        <v>6.5352781756061518</v>
      </c>
      <c r="J78" s="350">
        <f>IF(J$16=0,0,J$16/TRE!J$5*1000)</f>
        <v>6.6148057607500244</v>
      </c>
      <c r="K78" s="350">
        <f>IF(K$16=0,0,K$16/TRE!K$5*1000)</f>
        <v>6.863239100344364</v>
      </c>
      <c r="L78" s="350">
        <f>IF(L$16=0,0,L$16/TRE!L$5*1000)</f>
        <v>5.8293030472855643</v>
      </c>
      <c r="M78" s="350">
        <f>IF(M$16=0,0,M$16/TRE!M$5*1000)</f>
        <v>5.5583464800530491</v>
      </c>
      <c r="N78" s="350">
        <f>IF(N$16=0,0,N$16/TRE!N$5*1000)</f>
        <v>5.5716687181025009</v>
      </c>
      <c r="O78" s="350">
        <f>IF(O$16=0,0,O$16/TRE!O$5*1000)</f>
        <v>5.6763837823383838</v>
      </c>
      <c r="P78" s="350">
        <f>IF(P$16=0,0,P$16/TRE!P$5*1000)</f>
        <v>5.168096334880949</v>
      </c>
      <c r="Q78" s="350">
        <f>IF(Q$16=0,0,Q$16/TRE!Q$5*1000)</f>
        <v>4.9739152285959651</v>
      </c>
      <c r="R78" s="350">
        <f>IF(R$16=0,0,R$16/TRE!R$5*1000)</f>
        <v>4.9275669454085884</v>
      </c>
      <c r="S78" s="350">
        <f>IF(S$16=0,0,S$16/TRE!S$5*1000)</f>
        <v>4.6277704242323452</v>
      </c>
      <c r="T78" s="350">
        <f>IF(T$16=0,0,T$16/TRE!T$5*1000)</f>
        <v>4.8203938371315544</v>
      </c>
      <c r="U78" s="350">
        <f>IF(U$16=0,0,U$16/TRE!U$5*1000)</f>
        <v>4.7462598202769337</v>
      </c>
      <c r="V78" s="350">
        <f>IF(V$16=0,0,V$16/TRE!V$5*1000)</f>
        <v>5.212371154052998</v>
      </c>
      <c r="W78" s="350">
        <f>IF(W$16=0,0,W$16/TRE!W$5*1000)</f>
        <v>5.2045005448138983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3.8139679288868815</v>
      </c>
      <c r="C79" s="350">
        <f>IF(C$24=0,0,C$24/TRE!C$5*1000)</f>
        <v>3.8003910321183327</v>
      </c>
      <c r="D79" s="350">
        <f>IF(D$24=0,0,D$24/TRE!D$5*1000)</f>
        <v>3.6193652460864918</v>
      </c>
      <c r="E79" s="350">
        <f>IF(E$24=0,0,E$24/TRE!E$5*1000)</f>
        <v>3.8128983361212541</v>
      </c>
      <c r="F79" s="350">
        <f>IF(F$24=0,0,F$24/TRE!F$5*1000)</f>
        <v>3.9067135908633435</v>
      </c>
      <c r="G79" s="350">
        <f>IF(G$24=0,0,G$24/TRE!G$5*1000)</f>
        <v>3.6625919943820016</v>
      </c>
      <c r="H79" s="350">
        <f>IF(H$24=0,0,H$24/TRE!H$5*1000)</f>
        <v>3.326815384359572</v>
      </c>
      <c r="I79" s="350">
        <f>IF(I$24=0,0,I$24/TRE!I$5*1000)</f>
        <v>3.2263107814668541</v>
      </c>
      <c r="J79" s="350">
        <f>IF(J$24=0,0,J$24/TRE!J$5*1000)</f>
        <v>3.1018127928189809</v>
      </c>
      <c r="K79" s="350">
        <f>IF(K$24=0,0,K$24/TRE!K$5*1000)</f>
        <v>3.0598446222944191</v>
      </c>
      <c r="L79" s="350">
        <f>IF(L$24=0,0,L$24/TRE!L$5*1000)</f>
        <v>2.6773981153358828</v>
      </c>
      <c r="M79" s="350">
        <f>IF(M$24=0,0,M$24/TRE!M$5*1000)</f>
        <v>2.4698160688904673</v>
      </c>
      <c r="N79" s="350">
        <f>IF(N$24=0,0,N$24/TRE!N$5*1000)</f>
        <v>2.3241321017024013</v>
      </c>
      <c r="O79" s="350">
        <f>IF(O$24=0,0,O$24/TRE!O$5*1000)</f>
        <v>2.2504812678267108</v>
      </c>
      <c r="P79" s="350">
        <f>IF(P$24=0,0,P$24/TRE!P$5*1000)</f>
        <v>1.4684275955381836</v>
      </c>
      <c r="Q79" s="350">
        <f>IF(Q$24=0,0,Q$24/TRE!Q$5*1000)</f>
        <v>1.1871743406194379</v>
      </c>
      <c r="R79" s="350">
        <f>IF(R$24=0,0,R$24/TRE!R$5*1000)</f>
        <v>1.2118672292588983</v>
      </c>
      <c r="S79" s="350">
        <f>IF(S$24=0,0,S$24/TRE!S$5*1000)</f>
        <v>1.8093564462442415</v>
      </c>
      <c r="T79" s="350">
        <f>IF(T$24=0,0,T$24/TRE!T$5*1000)</f>
        <v>1.635617239898612</v>
      </c>
      <c r="U79" s="350">
        <f>IF(U$24=0,0,U$24/TRE!U$5*1000)</f>
        <v>1.4849927387328741</v>
      </c>
      <c r="V79" s="350">
        <f>IF(V$24=0,0,V$24/TRE!V$5*1000)</f>
        <v>1.831873663910099</v>
      </c>
      <c r="W79" s="350">
        <f>IF(W$24=0,0,W$24/TRE!W$5*1000)</f>
        <v>2.4647434569289164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11.233451722712385</v>
      </c>
      <c r="C80" s="350">
        <f>IF(C$27=0,0,C$27/TRE!C$5*1000)</f>
        <v>11.129150879520015</v>
      </c>
      <c r="D80" s="350">
        <f>IF(D$27=0,0,D$27/TRE!D$5*1000)</f>
        <v>10.520102482978375</v>
      </c>
      <c r="E80" s="350">
        <f>IF(E$27=0,0,E$27/TRE!E$5*1000)</f>
        <v>11.041704642687888</v>
      </c>
      <c r="F80" s="350">
        <f>IF(F$27=0,0,F$27/TRE!F$5*1000)</f>
        <v>11.292515802239746</v>
      </c>
      <c r="G80" s="350">
        <f>IF(G$27=0,0,G$27/TRE!G$5*1000)</f>
        <v>10.633636919706621</v>
      </c>
      <c r="H80" s="350">
        <f>IF(H$27=0,0,H$27/TRE!H$5*1000)</f>
        <v>9.7274560893036615</v>
      </c>
      <c r="I80" s="350">
        <f>IF(I$27=0,0,I$27/TRE!I$5*1000)</f>
        <v>9.3361116794373604</v>
      </c>
      <c r="J80" s="350">
        <f>IF(J$27=0,0,J$27/TRE!J$5*1000)</f>
        <v>9.4497225153571769</v>
      </c>
      <c r="K80" s="350">
        <f>IF(K$27=0,0,K$27/TRE!K$5*1000)</f>
        <v>9.8046272862062356</v>
      </c>
      <c r="L80" s="350">
        <f>IF(L$27=0,0,L$27/TRE!L$5*1000)</f>
        <v>8.3275757818365221</v>
      </c>
      <c r="M80" s="350">
        <f>IF(M$27=0,0,M$27/TRE!M$5*1000)</f>
        <v>7.9404949715043536</v>
      </c>
      <c r="N80" s="350">
        <f>IF(N$27=0,0,N$27/TRE!N$5*1000)</f>
        <v>7.959526740146428</v>
      </c>
      <c r="O80" s="350">
        <f>IF(O$27=0,0,O$27/TRE!O$5*1000)</f>
        <v>8.1091196890548325</v>
      </c>
      <c r="P80" s="350">
        <f>IF(P$27=0,0,P$27/TRE!P$5*1000)</f>
        <v>7.3829947641156393</v>
      </c>
      <c r="Q80" s="350">
        <f>IF(Q$27=0,0,Q$27/TRE!Q$5*1000)</f>
        <v>7.1055931837085211</v>
      </c>
      <c r="R80" s="350">
        <f>IF(R$27=0,0,R$27/TRE!R$5*1000)</f>
        <v>7.0393813505837031</v>
      </c>
      <c r="S80" s="350">
        <f>IF(S$27=0,0,S$27/TRE!S$5*1000)</f>
        <v>6.6111006060462101</v>
      </c>
      <c r="T80" s="350">
        <f>IF(T$27=0,0,T$27/TRE!T$5*1000)</f>
        <v>6.8862769101879344</v>
      </c>
      <c r="U80" s="350">
        <f>IF(U$27=0,0,U$27/TRE!U$5*1000)</f>
        <v>6.780371171824191</v>
      </c>
      <c r="V80" s="350">
        <f>IF(V$27=0,0,V$27/TRE!V$5*1000)</f>
        <v>7.4462445057899975</v>
      </c>
      <c r="W80" s="350">
        <f>IF(W$27=0,0,W$27/TRE!W$5*1000)</f>
        <v>7.4350007783055707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6.921502412340689</v>
      </c>
      <c r="C81" s="350">
        <f>IF(C$35=0,0,C$35/TRE!C$5*1000)</f>
        <v>6.8477053519432367</v>
      </c>
      <c r="D81" s="350">
        <f>IF(D$35=0,0,D$35/TRE!D$5*1000)</f>
        <v>6.4417155265289807</v>
      </c>
      <c r="E81" s="350">
        <f>IF(E$35=0,0,E$35/TRE!E$5*1000)</f>
        <v>6.7301801997801389</v>
      </c>
      <c r="F81" s="350">
        <f>IF(F$35=0,0,F$35/TRE!F$5*1000)</f>
        <v>6.8686984741057842</v>
      </c>
      <c r="G81" s="350">
        <f>IF(G$35=0,0,G$35/TRE!G$5*1000)</f>
        <v>6.5235499085601321</v>
      </c>
      <c r="H81" s="350">
        <f>IF(H$35=0,0,H$35/TRE!H$5*1000)</f>
        <v>5.9143197951254365</v>
      </c>
      <c r="I81" s="350">
        <f>IF(I$35=0,0,I$35/TRE!I$5*1000)</f>
        <v>5.5318138784737858</v>
      </c>
      <c r="J81" s="350">
        <f>IF(J$35=0,0,J$35/TRE!J$5*1000)</f>
        <v>5.716126700218048</v>
      </c>
      <c r="K81" s="350">
        <f>IF(K$35=0,0,K$35/TRE!K$5*1000)</f>
        <v>7.0654806364118663</v>
      </c>
      <c r="L81" s="350">
        <f>IF(L$35=0,0,L$35/TRE!L$5*1000)</f>
        <v>7.0407760937873984</v>
      </c>
      <c r="M81" s="350">
        <f>IF(M$35=0,0,M$35/TRE!M$5*1000)</f>
        <v>4.088628339993706</v>
      </c>
      <c r="N81" s="350">
        <f>IF(N$35=0,0,N$35/TRE!N$5*1000)</f>
        <v>6.3199407295404928</v>
      </c>
      <c r="O81" s="350">
        <f>IF(O$35=0,0,O$35/TRE!O$5*1000)</f>
        <v>6.0410216192438053</v>
      </c>
      <c r="P81" s="350">
        <f>IF(P$35=0,0,P$35/TRE!P$5*1000)</f>
        <v>4.315019794615627</v>
      </c>
      <c r="Q81" s="350">
        <f>IF(Q$35=0,0,Q$35/TRE!Q$5*1000)</f>
        <v>3.2220573931349246</v>
      </c>
      <c r="R81" s="350">
        <f>IF(R$35=0,0,R$35/TRE!R$5*1000)</f>
        <v>4.2852513858942967</v>
      </c>
      <c r="S81" s="350">
        <f>IF(S$35=0,0,S$35/TRE!S$5*1000)</f>
        <v>3.7752161621268079</v>
      </c>
      <c r="T81" s="350">
        <f>IF(T$35=0,0,T$35/TRE!T$5*1000)</f>
        <v>4.0919915728358696</v>
      </c>
      <c r="U81" s="350">
        <f>IF(U$35=0,0,U$35/TRE!U$5*1000)</f>
        <v>3.7324777205940864</v>
      </c>
      <c r="V81" s="350">
        <f>IF(V$35=0,0,V$35/TRE!V$5*1000)</f>
        <v>4.0109240289740535</v>
      </c>
      <c r="W81" s="350">
        <f>IF(W$35=0,0,W$35/TRE!W$5*1000)</f>
        <v>4.4669835486553513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4.3070499553089681</v>
      </c>
      <c r="C82" s="350">
        <f>IF(C$46=0,0,C$46/TRE!C$5*1000)</f>
        <v>4.060232559737404</v>
      </c>
      <c r="D82" s="350">
        <f>IF(D$46=0,0,D$46/TRE!D$5*1000)</f>
        <v>4.0314384114493427</v>
      </c>
      <c r="E82" s="350">
        <f>IF(E$46=0,0,E$46/TRE!E$5*1000)</f>
        <v>4.3458601494063149</v>
      </c>
      <c r="F82" s="350">
        <f>IF(F$46=0,0,F$46/TRE!F$5*1000)</f>
        <v>4.4717808298182371</v>
      </c>
      <c r="G82" s="350">
        <f>IF(G$46=0,0,G$46/TRE!G$5*1000)</f>
        <v>4.46713852673484</v>
      </c>
      <c r="H82" s="350">
        <f>IF(H$46=0,0,H$46/TRE!H$5*1000)</f>
        <v>4.0303712548364246</v>
      </c>
      <c r="I82" s="350">
        <f>IF(I$46=0,0,I$46/TRE!I$5*1000)</f>
        <v>4.0235715483487899</v>
      </c>
      <c r="J82" s="350">
        <f>IF(J$46=0,0,J$46/TRE!J$5*1000)</f>
        <v>4.0798121046137839</v>
      </c>
      <c r="K82" s="350">
        <f>IF(K$46=0,0,K$46/TRE!K$5*1000)</f>
        <v>4.1755589215249458</v>
      </c>
      <c r="L82" s="350">
        <f>IF(L$46=0,0,L$46/TRE!L$5*1000)</f>
        <v>3.7177590576548947</v>
      </c>
      <c r="M82" s="350">
        <f>IF(M$46=0,0,M$46/TRE!M$5*1000)</f>
        <v>3.9006602536108601</v>
      </c>
      <c r="N82" s="350">
        <f>IF(N$46=0,0,N$46/TRE!N$5*1000)</f>
        <v>3.393860486281393</v>
      </c>
      <c r="O82" s="350">
        <f>IF(O$46=0,0,O$46/TRE!O$5*1000)</f>
        <v>3.4882795367037192</v>
      </c>
      <c r="P82" s="350">
        <f>IF(P$46=0,0,P$46/TRE!P$5*1000)</f>
        <v>3.3907580804609716</v>
      </c>
      <c r="Q82" s="350">
        <f>IF(Q$46=0,0,Q$46/TRE!Q$5*1000)</f>
        <v>3.5316685767327498</v>
      </c>
      <c r="R82" s="350">
        <f>IF(R$46=0,0,R$46/TRE!R$5*1000)</f>
        <v>3.1727331274697357</v>
      </c>
      <c r="S82" s="350">
        <f>IF(S$46=0,0,S$46/TRE!S$5*1000)</f>
        <v>3.1376805212114025</v>
      </c>
      <c r="T82" s="350">
        <f>IF(T$46=0,0,T$46/TRE!T$5*1000)</f>
        <v>3.178728830935956</v>
      </c>
      <c r="U82" s="350">
        <f>IF(U$46=0,0,U$46/TRE!U$5*1000)</f>
        <v>3.2658352364764496</v>
      </c>
      <c r="V82" s="350">
        <f>IF(V$46=0,0,V$46/TRE!V$5*1000)</f>
        <v>3.6299702490170556</v>
      </c>
      <c r="W82" s="350">
        <f>IF(W$46=0,0,W$46/TRE!W$5*1000)</f>
        <v>3.1612965999021165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2.9165433429435956</v>
      </c>
      <c r="C83" s="335">
        <f>IF(C$47=0,0,C$47/TRE!C$5*1000)</f>
        <v>2.7494095415142406</v>
      </c>
      <c r="D83" s="335">
        <f>IF(D$47=0,0,D$47/TRE!D$5*1000)</f>
        <v>2.7299114204391035</v>
      </c>
      <c r="E83" s="335">
        <f>IF(E$47=0,0,E$47/TRE!E$5*1000)</f>
        <v>2.9428238863334952</v>
      </c>
      <c r="F83" s="335">
        <f>IF(F$47=0,0,F$47/TRE!F$5*1000)</f>
        <v>3.028091790352494</v>
      </c>
      <c r="G83" s="335">
        <f>IF(G$47=0,0,G$47/TRE!G$5*1000)</f>
        <v>3.0249482284494995</v>
      </c>
      <c r="H83" s="335">
        <f>IF(H$47=0,0,H$47/TRE!H$5*1000)</f>
        <v>2.7291887892768045</v>
      </c>
      <c r="I83" s="335">
        <f>IF(I$47=0,0,I$47/TRE!I$5*1000)</f>
        <v>2.7245843294037462</v>
      </c>
      <c r="J83" s="335">
        <f>IF(J$47=0,0,J$47/TRE!J$5*1000)</f>
        <v>2.7626679415466535</v>
      </c>
      <c r="K83" s="335">
        <f>IF(K$47=0,0,K$47/TRE!K$5*1000)</f>
        <v>2.8275034424969223</v>
      </c>
      <c r="L83" s="335">
        <f>IF(L$47=0,0,L$47/TRE!L$5*1000)</f>
        <v>2.5175016641973933</v>
      </c>
      <c r="M83" s="335">
        <f>IF(M$47=0,0,M$47/TRE!M$5*1000)</f>
        <v>2.6413542479883638</v>
      </c>
      <c r="N83" s="335">
        <f>IF(N$47=0,0,N$47/TRE!N$5*1000)</f>
        <v>2.2981719067229283</v>
      </c>
      <c r="O83" s="335">
        <f>IF(O$47=0,0,O$47/TRE!O$5*1000)</f>
        <v>2.3621083030530556</v>
      </c>
      <c r="P83" s="335">
        <f>IF(P$47=0,0,P$47/TRE!P$5*1000)</f>
        <v>2.2960710949987666</v>
      </c>
      <c r="Q83" s="335">
        <f>IF(Q$47=0,0,Q$47/TRE!Q$5*1000)</f>
        <v>2.3914894379752072</v>
      </c>
      <c r="R83" s="335">
        <f>IF(R$47=0,0,R$47/TRE!R$5*1000)</f>
        <v>2.1484342596148678</v>
      </c>
      <c r="S83" s="335">
        <f>IF(S$47=0,0,S$47/TRE!S$5*1000)</f>
        <v>2.1246981881747047</v>
      </c>
      <c r="T83" s="335">
        <f>IF(T$47=0,0,T$47/TRE!T$5*1000)</f>
        <v>2.1524942842749284</v>
      </c>
      <c r="U83" s="335">
        <f>IF(U$47=0,0,U$47/TRE!U$5*1000)</f>
        <v>2.2114788815846769</v>
      </c>
      <c r="V83" s="335">
        <f>IF(V$47=0,0,V$47/TRE!V$5*1000)</f>
        <v>2.4580549737539639</v>
      </c>
      <c r="W83" s="335">
        <f>IF(W$47=0,0,W$47/TRE!W$5*1000)</f>
        <v>2.140689950008563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IE: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12.41347263931058</v>
      </c>
      <c r="C5" s="225">
        <v>13.18027117228654</v>
      </c>
      <c r="D5" s="225">
        <v>12.06550104568959</v>
      </c>
      <c r="E5" s="225">
        <v>11.25673083042479</v>
      </c>
      <c r="F5" s="225">
        <v>9.7965646398121553</v>
      </c>
      <c r="G5" s="225">
        <v>9.6118470491653358</v>
      </c>
      <c r="H5" s="225">
        <v>10.632081110417261</v>
      </c>
      <c r="I5" s="225">
        <v>5.381014460384753</v>
      </c>
      <c r="J5" s="225">
        <v>7.2637336088364473</v>
      </c>
      <c r="K5" s="225">
        <v>4.1364004045168246</v>
      </c>
      <c r="L5" s="225">
        <v>2.792862833826907</v>
      </c>
      <c r="M5" s="225">
        <v>2.2758383458979941</v>
      </c>
      <c r="N5" s="225">
        <v>3.4112867292911861</v>
      </c>
      <c r="O5" s="225">
        <v>3.7280846322130068</v>
      </c>
      <c r="P5" s="225">
        <v>2.906113383286185</v>
      </c>
      <c r="Q5" s="225">
        <v>1.856241525743247</v>
      </c>
      <c r="R5" s="225">
        <v>2.3276289738012168</v>
      </c>
      <c r="S5" s="225">
        <v>1.77314912412012</v>
      </c>
      <c r="T5" s="225">
        <v>2.2550023570894502</v>
      </c>
      <c r="U5" s="225">
        <v>2.9704380783304241</v>
      </c>
      <c r="V5" s="225">
        <v>2.113941505134834</v>
      </c>
      <c r="W5" s="225">
        <v>2.790175869268015</v>
      </c>
      <c r="DA5" s="89" t="s">
        <v>2446</v>
      </c>
    </row>
    <row r="6" spans="1:105" ht="12" customHeight="1" x14ac:dyDescent="0.25">
      <c r="A6" s="55" t="s">
        <v>92</v>
      </c>
      <c r="B6" s="261">
        <v>0.23263974694870809</v>
      </c>
      <c r="C6" s="261">
        <v>0.23729575020439761</v>
      </c>
      <c r="D6" s="261">
        <v>0.22439569027214731</v>
      </c>
      <c r="E6" s="261">
        <v>0.21306179235480319</v>
      </c>
      <c r="F6" s="261">
        <v>0.18623604570606569</v>
      </c>
      <c r="G6" s="261">
        <v>0.18925757692295661</v>
      </c>
      <c r="H6" s="261">
        <v>0.20915908362528501</v>
      </c>
      <c r="I6" s="261">
        <v>0.1071187576746587</v>
      </c>
      <c r="J6" s="261">
        <v>0.14674738490048189</v>
      </c>
      <c r="K6" s="261">
        <v>8.1359434322021362E-2</v>
      </c>
      <c r="L6" s="261">
        <v>5.4178512719578888E-2</v>
      </c>
      <c r="M6" s="261">
        <v>4.9923050251394693E-2</v>
      </c>
      <c r="N6" s="261">
        <v>6.5435703167753489E-2</v>
      </c>
      <c r="O6" s="261">
        <v>7.3064262969862709E-2</v>
      </c>
      <c r="P6" s="261">
        <v>6.2194618582934798E-2</v>
      </c>
      <c r="Q6" s="261">
        <v>4.2662235104298972E-2</v>
      </c>
      <c r="R6" s="261">
        <v>4.9321966205361133E-2</v>
      </c>
      <c r="S6" s="261">
        <v>3.797061841564689E-2</v>
      </c>
      <c r="T6" s="261">
        <v>4.7767582228873069E-2</v>
      </c>
      <c r="U6" s="261">
        <v>6.4917468059813813E-2</v>
      </c>
      <c r="V6" s="261">
        <v>4.6481483260941099E-2</v>
      </c>
      <c r="W6" s="261">
        <v>5.5460317787299103E-2</v>
      </c>
      <c r="DA6" s="67" t="s">
        <v>2447</v>
      </c>
    </row>
    <row r="7" spans="1:105" ht="12" customHeight="1" x14ac:dyDescent="0.25">
      <c r="A7" s="202" t="s">
        <v>93</v>
      </c>
      <c r="B7" s="226">
        <v>8.2040516541493719E-2</v>
      </c>
      <c r="C7" s="226">
        <v>8.368245828672724E-2</v>
      </c>
      <c r="D7" s="226">
        <v>7.9133246064228682E-2</v>
      </c>
      <c r="E7" s="226">
        <v>7.5136341615340635E-2</v>
      </c>
      <c r="F7" s="226">
        <v>6.5676229400900801E-2</v>
      </c>
      <c r="G7" s="226">
        <v>6.674177381036335E-2</v>
      </c>
      <c r="H7" s="226">
        <v>7.3760049540232492E-2</v>
      </c>
      <c r="I7" s="226">
        <v>3.7775480442083127E-2</v>
      </c>
      <c r="J7" s="226">
        <v>5.1750534533564971E-2</v>
      </c>
      <c r="K7" s="226">
        <v>2.8691442906245972E-2</v>
      </c>
      <c r="L7" s="226">
        <v>1.9106078076779061E-2</v>
      </c>
      <c r="M7" s="226">
        <v>1.7605387229269909E-2</v>
      </c>
      <c r="N7" s="226">
        <v>2.3075931600467059E-2</v>
      </c>
      <c r="O7" s="226">
        <v>2.5766146814510869E-2</v>
      </c>
      <c r="P7" s="226">
        <v>2.1932961592200061E-2</v>
      </c>
      <c r="Q7" s="226">
        <v>1.50448573413511E-2</v>
      </c>
      <c r="R7" s="226">
        <v>1.7393414656791499E-2</v>
      </c>
      <c r="S7" s="226">
        <v>1.3390356502177771E-2</v>
      </c>
      <c r="T7" s="226">
        <v>1.6845260413986991E-2</v>
      </c>
      <c r="U7" s="226">
        <v>2.2893175745102919E-2</v>
      </c>
      <c r="V7" s="226">
        <v>1.63917170060504E-2</v>
      </c>
      <c r="W7" s="226">
        <v>1.955810723877972E-2</v>
      </c>
      <c r="DA7" s="174" t="s">
        <v>2448</v>
      </c>
    </row>
    <row r="8" spans="1:105" ht="12" customHeight="1" x14ac:dyDescent="0.25">
      <c r="A8" s="202" t="s">
        <v>94</v>
      </c>
      <c r="B8" s="226">
        <v>0.54775234164424891</v>
      </c>
      <c r="C8" s="226">
        <v>0.55871494248721443</v>
      </c>
      <c r="D8" s="226">
        <v>0.52834163728928918</v>
      </c>
      <c r="E8" s="226">
        <v>0.5016558744065136</v>
      </c>
      <c r="F8" s="226">
        <v>0.43849441667658828</v>
      </c>
      <c r="G8" s="226">
        <v>0.44560863864901878</v>
      </c>
      <c r="H8" s="226">
        <v>0.49246691218751482</v>
      </c>
      <c r="I8" s="226">
        <v>0.25221206229756432</v>
      </c>
      <c r="J8" s="226">
        <v>0.34551801557423101</v>
      </c>
      <c r="K8" s="226">
        <v>0.19156150764969779</v>
      </c>
      <c r="L8" s="226">
        <v>0.12756378735012569</v>
      </c>
      <c r="M8" s="226">
        <v>0.11754426333370289</v>
      </c>
      <c r="N8" s="226">
        <v>0.1540689418183448</v>
      </c>
      <c r="O8" s="226">
        <v>0.17203045333898709</v>
      </c>
      <c r="P8" s="226">
        <v>0.14643777949941009</v>
      </c>
      <c r="Q8" s="226">
        <v>0.1004486098556041</v>
      </c>
      <c r="R8" s="226">
        <v>0.1161290056313616</v>
      </c>
      <c r="S8" s="226">
        <v>8.9402156869764993E-2</v>
      </c>
      <c r="T8" s="226">
        <v>0.1124691948118315</v>
      </c>
      <c r="U8" s="226">
        <v>0.15284875267345721</v>
      </c>
      <c r="V8" s="226">
        <v>0.10944106341764499</v>
      </c>
      <c r="W8" s="226">
        <v>0.13058180871828859</v>
      </c>
      <c r="DA8" s="174" t="s">
        <v>2449</v>
      </c>
    </row>
    <row r="9" spans="1:105" ht="12" customHeight="1" x14ac:dyDescent="0.25">
      <c r="A9" s="202" t="s">
        <v>95</v>
      </c>
      <c r="B9" s="226">
        <v>0.2397367662519608</v>
      </c>
      <c r="C9" s="226">
        <v>0.24453480776815839</v>
      </c>
      <c r="D9" s="226">
        <v>0.23124121244243781</v>
      </c>
      <c r="E9" s="226">
        <v>0.21956155721854781</v>
      </c>
      <c r="F9" s="226">
        <v>0.1919174515220238</v>
      </c>
      <c r="G9" s="226">
        <v>0.19503115901426271</v>
      </c>
      <c r="H9" s="226">
        <v>0.21553979059135031</v>
      </c>
      <c r="I9" s="226">
        <v>0.11038657369031619</v>
      </c>
      <c r="J9" s="226">
        <v>0.1512241307575439</v>
      </c>
      <c r="K9" s="226">
        <v>8.3841424108626564E-2</v>
      </c>
      <c r="L9" s="226">
        <v>5.5831308321515068E-2</v>
      </c>
      <c r="M9" s="226">
        <v>5.1446026681512269E-2</v>
      </c>
      <c r="N9" s="226">
        <v>6.7431916001521097E-2</v>
      </c>
      <c r="O9" s="226">
        <v>7.5293196294783218E-2</v>
      </c>
      <c r="P9" s="226">
        <v>6.4091957341383718E-2</v>
      </c>
      <c r="Q9" s="226">
        <v>4.3963709637461497E-2</v>
      </c>
      <c r="R9" s="226">
        <v>5.0826605678301252E-2</v>
      </c>
      <c r="S9" s="226">
        <v>3.9128968247895052E-2</v>
      </c>
      <c r="T9" s="226">
        <v>4.922480292135762E-2</v>
      </c>
      <c r="U9" s="226">
        <v>6.6897871365704492E-2</v>
      </c>
      <c r="V9" s="226">
        <v>4.7899469603659421E-2</v>
      </c>
      <c r="W9" s="226">
        <v>5.7152216747229513E-2</v>
      </c>
      <c r="DA9" s="174" t="s">
        <v>2450</v>
      </c>
    </row>
    <row r="10" spans="1:105" ht="12" customHeight="1" x14ac:dyDescent="0.25">
      <c r="A10" s="56" t="s">
        <v>96</v>
      </c>
      <c r="B10" s="262">
        <v>0.45172142359399042</v>
      </c>
      <c r="C10" s="262">
        <v>0.48478407023652081</v>
      </c>
      <c r="D10" s="262">
        <v>0.44154280135454588</v>
      </c>
      <c r="E10" s="262">
        <v>0.41137171426071423</v>
      </c>
      <c r="F10" s="262">
        <v>0.35842144735965942</v>
      </c>
      <c r="G10" s="262">
        <v>0.34880842921190081</v>
      </c>
      <c r="H10" s="262">
        <v>0.38720812495744461</v>
      </c>
      <c r="I10" s="262">
        <v>0.19530355639178471</v>
      </c>
      <c r="J10" s="262">
        <v>0.26313348294624711</v>
      </c>
      <c r="K10" s="262">
        <v>0.14602465731377731</v>
      </c>
      <c r="L10" s="262">
        <v>9.6797418631164395E-2</v>
      </c>
      <c r="M10" s="262">
        <v>8.674175635073178E-2</v>
      </c>
      <c r="N10" s="262">
        <v>0.1175257570414953</v>
      </c>
      <c r="O10" s="262">
        <v>0.13094014488866459</v>
      </c>
      <c r="P10" s="262">
        <v>0.1118969952244009</v>
      </c>
      <c r="Q10" s="262">
        <v>7.6057846546925184E-2</v>
      </c>
      <c r="R10" s="262">
        <v>8.9167683916072701E-2</v>
      </c>
      <c r="S10" s="262">
        <v>6.7528536679856505E-2</v>
      </c>
      <c r="T10" s="262">
        <v>8.5553206498281492E-2</v>
      </c>
      <c r="U10" s="262">
        <v>0.1167737811794181</v>
      </c>
      <c r="V10" s="262">
        <v>8.1516077554285721E-2</v>
      </c>
      <c r="W10" s="262">
        <v>0.1002718319264798</v>
      </c>
      <c r="DA10" s="68" t="s">
        <v>2451</v>
      </c>
    </row>
    <row r="11" spans="1:105" ht="12" customHeight="1" x14ac:dyDescent="0.25">
      <c r="A11" s="37" t="s">
        <v>160</v>
      </c>
      <c r="B11" s="228">
        <v>3.8084729012508853E-2</v>
      </c>
      <c r="C11" s="228">
        <v>2.7008907640341681E-2</v>
      </c>
      <c r="D11" s="228">
        <v>2.9149440359241639E-2</v>
      </c>
      <c r="E11" s="228">
        <v>2.974999154090929E-2</v>
      </c>
      <c r="F11" s="228">
        <v>2.445965795904248E-2</v>
      </c>
      <c r="G11" s="228">
        <v>1.7855019541522219E-2</v>
      </c>
      <c r="H11" s="228">
        <v>1.367298894118779E-2</v>
      </c>
      <c r="I11" s="228">
        <v>6.5632279003742001E-4</v>
      </c>
      <c r="J11" s="228">
        <v>2.4435167637414022E-2</v>
      </c>
      <c r="K11" s="228">
        <v>3.3167079298774833E-2</v>
      </c>
      <c r="L11" s="228">
        <v>1.4421120719849811E-2</v>
      </c>
      <c r="M11" s="228">
        <v>4.1674295938032664E-3</v>
      </c>
      <c r="N11" s="228">
        <v>1.134989381100732E-2</v>
      </c>
      <c r="O11" s="228">
        <v>1.341097117353534E-2</v>
      </c>
      <c r="P11" s="228">
        <v>1.000274273051205E-2</v>
      </c>
      <c r="Q11" s="228">
        <v>4.2470091612244222E-3</v>
      </c>
      <c r="R11" s="228">
        <v>9.0987070927743691E-3</v>
      </c>
      <c r="S11" s="228">
        <v>3.842906749649504E-3</v>
      </c>
      <c r="T11" s="228">
        <v>6.4640359292923331E-3</v>
      </c>
      <c r="U11" s="228">
        <v>5.9976684110303897E-3</v>
      </c>
      <c r="V11" s="228">
        <v>8.7169312705046211E-3</v>
      </c>
      <c r="W11" s="228">
        <v>5.4599133966114662E-3</v>
      </c>
      <c r="DA11" s="69" t="s">
        <v>2452</v>
      </c>
    </row>
    <row r="12" spans="1:105" ht="12" customHeight="1" x14ac:dyDescent="0.25">
      <c r="A12" s="37" t="s">
        <v>162</v>
      </c>
      <c r="B12" s="228">
        <v>0.23498866957558279</v>
      </c>
      <c r="C12" s="228">
        <v>0.30842827387172578</v>
      </c>
      <c r="D12" s="228">
        <v>0.25509762040730621</v>
      </c>
      <c r="E12" s="228">
        <v>0.22395284069822299</v>
      </c>
      <c r="F12" s="228">
        <v>0.19503295521970959</v>
      </c>
      <c r="G12" s="228">
        <v>0.15369513308196359</v>
      </c>
      <c r="H12" s="228">
        <v>0.17413815169914801</v>
      </c>
      <c r="I12" s="228">
        <v>8.7178370451498052E-2</v>
      </c>
      <c r="J12" s="228">
        <v>6.8912218559765745E-2</v>
      </c>
      <c r="K12" s="228">
        <v>2.203473884587178E-2</v>
      </c>
      <c r="L12" s="228">
        <v>1.4630029579294809E-2</v>
      </c>
      <c r="M12" s="228">
        <v>1.045630257855853E-2</v>
      </c>
      <c r="N12" s="228">
        <v>1.300080407997399E-2</v>
      </c>
      <c r="O12" s="228">
        <v>1.0164512705550671E-2</v>
      </c>
      <c r="P12" s="228">
        <v>7.8725168606896432E-4</v>
      </c>
      <c r="Q12" s="228">
        <v>7.9117056186896209E-5</v>
      </c>
      <c r="R12" s="228">
        <v>2.6484351946566429E-4</v>
      </c>
      <c r="S12" s="228">
        <v>3.1575044090006851E-3</v>
      </c>
      <c r="T12" s="228">
        <v>1.818188305620653E-3</v>
      </c>
      <c r="U12" s="228">
        <v>1.152863639057295E-3</v>
      </c>
      <c r="V12" s="228">
        <v>1.531270486207073E-3</v>
      </c>
      <c r="W12" s="228">
        <v>3.177390624380539E-2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0.17864802500589869</v>
      </c>
      <c r="C15" s="228">
        <v>0.1493468887244534</v>
      </c>
      <c r="D15" s="228">
        <v>0.15729574058799811</v>
      </c>
      <c r="E15" s="228">
        <v>0.1576688820215818</v>
      </c>
      <c r="F15" s="228">
        <v>0.13892883418090729</v>
      </c>
      <c r="G15" s="228">
        <v>0.177258276588415</v>
      </c>
      <c r="H15" s="228">
        <v>0.19939698431710889</v>
      </c>
      <c r="I15" s="228">
        <v>0.1074688631502492</v>
      </c>
      <c r="J15" s="228">
        <v>0.16978609674906739</v>
      </c>
      <c r="K15" s="228">
        <v>9.0822839169130726E-2</v>
      </c>
      <c r="L15" s="228">
        <v>6.7746268332019771E-2</v>
      </c>
      <c r="M15" s="228">
        <v>7.2118024178369988E-2</v>
      </c>
      <c r="N15" s="228">
        <v>9.3175059150514022E-2</v>
      </c>
      <c r="O15" s="228">
        <v>0.1073646610095786</v>
      </c>
      <c r="P15" s="228">
        <v>0.1011070008078199</v>
      </c>
      <c r="Q15" s="228">
        <v>7.1731720329513859E-2</v>
      </c>
      <c r="R15" s="228">
        <v>7.9804133303832667E-2</v>
      </c>
      <c r="S15" s="228">
        <v>6.0528125521206323E-2</v>
      </c>
      <c r="T15" s="228">
        <v>7.727098226336851E-2</v>
      </c>
      <c r="U15" s="228">
        <v>0.1096232491293304</v>
      </c>
      <c r="V15" s="228">
        <v>7.1267875797574029E-2</v>
      </c>
      <c r="W15" s="228">
        <v>6.3038012286062955E-2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2.2712252337029231</v>
      </c>
      <c r="C16" s="263">
        <f t="shared" si="0"/>
        <v>2.436308313764628</v>
      </c>
      <c r="D16" s="263">
        <f t="shared" si="0"/>
        <v>2.2125237216420119</v>
      </c>
      <c r="E16" s="263">
        <f t="shared" si="0"/>
        <v>2.0566060847311429</v>
      </c>
      <c r="F16" s="263">
        <f t="shared" si="0"/>
        <v>1.7883402750709809</v>
      </c>
      <c r="G16" s="263">
        <f t="shared" si="0"/>
        <v>1.7423259483011111</v>
      </c>
      <c r="H16" s="263">
        <f t="shared" si="0"/>
        <v>1.9302012090850402</v>
      </c>
      <c r="I16" s="263">
        <f t="shared" si="0"/>
        <v>0.97974367537340479</v>
      </c>
      <c r="J16" s="263">
        <f t="shared" si="0"/>
        <v>1.3196205300343633</v>
      </c>
      <c r="K16" s="263">
        <f t="shared" si="0"/>
        <v>0.7334154081716292</v>
      </c>
      <c r="L16" s="263">
        <f t="shared" si="0"/>
        <v>0.48174607189238849</v>
      </c>
      <c r="M16" s="263">
        <f t="shared" si="0"/>
        <v>0.4270757922409561</v>
      </c>
      <c r="N16" s="263">
        <f t="shared" si="0"/>
        <v>0.60164168797516504</v>
      </c>
      <c r="O16" s="263">
        <f t="shared" si="0"/>
        <v>0.66629579267455274</v>
      </c>
      <c r="P16" s="263">
        <f t="shared" si="0"/>
        <v>0.54615082306236085</v>
      </c>
      <c r="Q16" s="263">
        <f t="shared" si="0"/>
        <v>0.3712927999710276</v>
      </c>
      <c r="R16" s="263">
        <f t="shared" si="0"/>
        <v>0.43785696790119399</v>
      </c>
      <c r="S16" s="263">
        <f t="shared" si="0"/>
        <v>0.32983243933060158</v>
      </c>
      <c r="T16" s="263">
        <f t="shared" si="0"/>
        <v>0.41975903703331929</v>
      </c>
      <c r="U16" s="263">
        <f t="shared" si="0"/>
        <v>0.56372385664249769</v>
      </c>
      <c r="V16" s="263">
        <f t="shared" si="0"/>
        <v>0.40103324837517312</v>
      </c>
      <c r="W16" s="263">
        <f t="shared" si="0"/>
        <v>0.50867318540733075</v>
      </c>
      <c r="DA16" s="70"/>
    </row>
    <row r="17" spans="1:105" ht="12" customHeight="1" x14ac:dyDescent="0.25">
      <c r="A17" s="60" t="s">
        <v>2406</v>
      </c>
      <c r="B17" s="331">
        <v>1.52521175694455</v>
      </c>
      <c r="C17" s="331">
        <v>1.7662499906590301</v>
      </c>
      <c r="D17" s="331">
        <v>1.498697471966433</v>
      </c>
      <c r="E17" s="331">
        <v>1.3324747639703409</v>
      </c>
      <c r="F17" s="331">
        <v>1.145987655935959</v>
      </c>
      <c r="G17" s="331">
        <v>0.97069668642868967</v>
      </c>
      <c r="H17" s="331">
        <v>1.11017316890669</v>
      </c>
      <c r="I17" s="331">
        <v>0.51577803025164581</v>
      </c>
      <c r="J17" s="331">
        <v>0.66744993014451692</v>
      </c>
      <c r="K17" s="331">
        <v>0.36228253804954169</v>
      </c>
      <c r="L17" s="331">
        <v>0.1839182679456319</v>
      </c>
      <c r="M17" s="331">
        <v>9.1136141030815299E-2</v>
      </c>
      <c r="N17" s="331">
        <v>0.28669679051597652</v>
      </c>
      <c r="O17" s="331">
        <v>0.30932043965666822</v>
      </c>
      <c r="P17" s="331">
        <v>0.19290125947468231</v>
      </c>
      <c r="Q17" s="331">
        <v>3.4383055032512093E-2</v>
      </c>
      <c r="R17" s="331">
        <v>0.16733097492303481</v>
      </c>
      <c r="S17" s="331">
        <v>9.538243793665388E-2</v>
      </c>
      <c r="T17" s="331">
        <v>0.1454084385166127</v>
      </c>
      <c r="U17" s="331">
        <v>0.1304114294604565</v>
      </c>
      <c r="V17" s="331">
        <v>8.0196207571238243E-2</v>
      </c>
      <c r="W17" s="331">
        <v>0.27371621124029488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3.2210557802018397E-2</v>
      </c>
      <c r="L18" s="232">
        <v>4.6352857235274726E-3</v>
      </c>
      <c r="M18" s="232">
        <v>4.4665172968357909E-3</v>
      </c>
      <c r="N18" s="232">
        <v>2.35104837727978E-3</v>
      </c>
      <c r="O18" s="232">
        <v>4.0782444443334401E-4</v>
      </c>
      <c r="P18" s="232">
        <v>0</v>
      </c>
      <c r="Q18" s="232">
        <v>1.1934644137906939E-4</v>
      </c>
      <c r="R18" s="232">
        <v>0</v>
      </c>
      <c r="S18" s="232">
        <v>1.873362977895469E-4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0.1339593859919109</v>
      </c>
      <c r="C19" s="232">
        <v>0.12933350654689571</v>
      </c>
      <c r="D19" s="232">
        <v>7.9485387233235838E-2</v>
      </c>
      <c r="E19" s="232">
        <v>3.9811995814465033E-2</v>
      </c>
      <c r="F19" s="232">
        <v>5.2041390545989339E-3</v>
      </c>
      <c r="G19" s="232">
        <v>0.1027942410763228</v>
      </c>
      <c r="H19" s="232">
        <v>0.1002741976983922</v>
      </c>
      <c r="I19" s="232">
        <v>0.1350922955033643</v>
      </c>
      <c r="J19" s="232">
        <v>0.2125385091457741</v>
      </c>
      <c r="K19" s="232">
        <v>6.3001034645765355E-2</v>
      </c>
      <c r="L19" s="232">
        <v>1.1278908856733759E-2</v>
      </c>
      <c r="M19" s="232">
        <v>1.14066281047307E-2</v>
      </c>
      <c r="N19" s="232">
        <v>0.19205604761493589</v>
      </c>
      <c r="O19" s="232">
        <v>0.20969051340818351</v>
      </c>
      <c r="P19" s="232">
        <v>0.14226385804452679</v>
      </c>
      <c r="Q19" s="232">
        <v>5.9985016121153287E-3</v>
      </c>
      <c r="R19" s="232">
        <v>0.12509767796586899</v>
      </c>
      <c r="S19" s="232">
        <v>6.7611941437727585E-2</v>
      </c>
      <c r="T19" s="232">
        <v>0.1153275259366265</v>
      </c>
      <c r="U19" s="232">
        <v>0.10145797138309599</v>
      </c>
      <c r="V19" s="232">
        <v>3.2921894294255752E-2</v>
      </c>
      <c r="W19" s="232">
        <v>0.1339182957625398</v>
      </c>
      <c r="DA19" s="71" t="s">
        <v>2459</v>
      </c>
    </row>
    <row r="20" spans="1:105" ht="12" customHeight="1" x14ac:dyDescent="0.25">
      <c r="A20" s="59" t="s">
        <v>160</v>
      </c>
      <c r="B20" s="232">
        <v>0.16354708992279729</v>
      </c>
      <c r="C20" s="232">
        <v>0.1246140306986926</v>
      </c>
      <c r="D20" s="232">
        <v>0.13603456441202949</v>
      </c>
      <c r="E20" s="232">
        <v>0.14050820579799411</v>
      </c>
      <c r="F20" s="232">
        <v>0.11629873340738731</v>
      </c>
      <c r="G20" s="232">
        <v>7.9929297028342616E-2</v>
      </c>
      <c r="H20" s="232">
        <v>5.7825191161549439E-2</v>
      </c>
      <c r="I20" s="232">
        <v>2.9138296045267669E-3</v>
      </c>
      <c r="J20" s="232">
        <v>9.6520133213479409E-2</v>
      </c>
      <c r="K20" s="232">
        <v>0.1393750617078674</v>
      </c>
      <c r="L20" s="232">
        <v>6.5196213157815999E-2</v>
      </c>
      <c r="M20" s="232">
        <v>1.9963156709278972E-2</v>
      </c>
      <c r="N20" s="232">
        <v>3.9452106348082411E-2</v>
      </c>
      <c r="O20" s="232">
        <v>4.5854356269199113E-2</v>
      </c>
      <c r="P20" s="232">
        <v>3.5938752878473347E-2</v>
      </c>
      <c r="Q20" s="232">
        <v>2.0512992513954009E-2</v>
      </c>
      <c r="R20" s="232">
        <v>3.1718073135892567E-2</v>
      </c>
      <c r="S20" s="232">
        <v>1.530722121961609E-2</v>
      </c>
      <c r="T20" s="232">
        <v>2.3601344170055959E-2</v>
      </c>
      <c r="U20" s="232">
        <v>2.4379479178107729E-2</v>
      </c>
      <c r="V20" s="232">
        <v>4.035504228671332E-2</v>
      </c>
      <c r="W20" s="232">
        <v>2.0927390662373879E-2</v>
      </c>
      <c r="DA20" s="71" t="s">
        <v>2460</v>
      </c>
    </row>
    <row r="21" spans="1:105" ht="12" customHeight="1" x14ac:dyDescent="0.25">
      <c r="A21" s="59" t="s">
        <v>70</v>
      </c>
      <c r="B21" s="232">
        <v>0.24275770320080969</v>
      </c>
      <c r="C21" s="232">
        <v>0.1233468945927134</v>
      </c>
      <c r="D21" s="232">
        <v>0.1211947202420029</v>
      </c>
      <c r="E21" s="232">
        <v>0.1197601149786532</v>
      </c>
      <c r="F21" s="232">
        <v>0.1193633490624718</v>
      </c>
      <c r="G21" s="232">
        <v>0.1164205684938935</v>
      </c>
      <c r="H21" s="232">
        <v>0.2332510722823995</v>
      </c>
      <c r="I21" s="232">
        <v>0</v>
      </c>
      <c r="J21" s="232">
        <v>9.2702599589391199E-2</v>
      </c>
      <c r="K21" s="232">
        <v>3.7318452499468482E-2</v>
      </c>
      <c r="L21" s="232">
        <v>3.8250939660271342E-2</v>
      </c>
      <c r="M21" s="232">
        <v>6.41059401817895E-3</v>
      </c>
      <c r="N21" s="232">
        <v>8.7290308518567575E-3</v>
      </c>
      <c r="O21" s="232">
        <v>1.9445766770854401E-2</v>
      </c>
      <c r="P21" s="232">
        <v>1.193786889640026E-2</v>
      </c>
      <c r="Q21" s="232">
        <v>7.379230478778788E-3</v>
      </c>
      <c r="R21" s="232">
        <v>9.614087063180848E-3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0.98494757782903208</v>
      </c>
      <c r="C22" s="232">
        <v>1.388955558820729</v>
      </c>
      <c r="D22" s="232">
        <v>1.161982800079165</v>
      </c>
      <c r="E22" s="232">
        <v>1.032394447379229</v>
      </c>
      <c r="F22" s="232">
        <v>0.90512143441150095</v>
      </c>
      <c r="G22" s="232">
        <v>0.67155257983013072</v>
      </c>
      <c r="H22" s="232">
        <v>0.71882270776434887</v>
      </c>
      <c r="I22" s="232">
        <v>0.37777190514375469</v>
      </c>
      <c r="J22" s="232">
        <v>0.26568868819587221</v>
      </c>
      <c r="K22" s="232">
        <v>9.0377431394422128E-2</v>
      </c>
      <c r="L22" s="232">
        <v>6.4556920547283334E-2</v>
      </c>
      <c r="M22" s="232">
        <v>4.8889244901790883E-2</v>
      </c>
      <c r="N22" s="232">
        <v>4.4108557323821608E-2</v>
      </c>
      <c r="O22" s="232">
        <v>3.3921978763997801E-2</v>
      </c>
      <c r="P22" s="232">
        <v>2.7607796552819642E-3</v>
      </c>
      <c r="Q22" s="232">
        <v>3.7298398628489909E-4</v>
      </c>
      <c r="R22" s="232">
        <v>9.0113675809239786E-4</v>
      </c>
      <c r="S22" s="232">
        <v>1.227593898152065E-2</v>
      </c>
      <c r="T22" s="232">
        <v>6.4795684099302623E-3</v>
      </c>
      <c r="U22" s="232">
        <v>4.5739788992527949E-3</v>
      </c>
      <c r="V22" s="232">
        <v>6.9192709902691774E-3</v>
      </c>
      <c r="W22" s="232">
        <v>0.1188705248153812</v>
      </c>
      <c r="DA22" s="71" t="s">
        <v>2462</v>
      </c>
    </row>
    <row r="23" spans="1:105" ht="12" customHeight="1" x14ac:dyDescent="0.25">
      <c r="A23" s="60" t="s">
        <v>2413</v>
      </c>
      <c r="B23" s="331">
        <v>0.74601347675837304</v>
      </c>
      <c r="C23" s="331">
        <v>0.67005832310559799</v>
      </c>
      <c r="D23" s="331">
        <v>0.71382624967557906</v>
      </c>
      <c r="E23" s="331">
        <v>0.72413132076080189</v>
      </c>
      <c r="F23" s="331">
        <v>0.64235261913502184</v>
      </c>
      <c r="G23" s="331">
        <v>0.77162926187242131</v>
      </c>
      <c r="H23" s="331">
        <v>0.82002804017835029</v>
      </c>
      <c r="I23" s="331">
        <v>0.46396564512175892</v>
      </c>
      <c r="J23" s="331">
        <v>0.65217059988984638</v>
      </c>
      <c r="K23" s="331">
        <v>0.37113287012208751</v>
      </c>
      <c r="L23" s="331">
        <v>0.29782780394675662</v>
      </c>
      <c r="M23" s="331">
        <v>0.3359396512101408</v>
      </c>
      <c r="N23" s="331">
        <v>0.31494489745918852</v>
      </c>
      <c r="O23" s="331">
        <v>0.35697535301788452</v>
      </c>
      <c r="P23" s="331">
        <v>0.35324956358767851</v>
      </c>
      <c r="Q23" s="331">
        <v>0.3369097449385155</v>
      </c>
      <c r="R23" s="331">
        <v>0.27052599297815921</v>
      </c>
      <c r="S23" s="331">
        <v>0.2344500013939477</v>
      </c>
      <c r="T23" s="331">
        <v>0.27435059851670662</v>
      </c>
      <c r="U23" s="331">
        <v>0.43331242718204122</v>
      </c>
      <c r="V23" s="331">
        <v>0.32083704080393488</v>
      </c>
      <c r="W23" s="331">
        <v>0.2349569741670359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0.96041317127732095</v>
      </c>
      <c r="C24" s="263">
        <f t="shared" si="1"/>
        <v>1.0324283534414502</v>
      </c>
      <c r="D24" s="263">
        <f t="shared" si="1"/>
        <v>0.93851001852519622</v>
      </c>
      <c r="E24" s="263">
        <f t="shared" si="1"/>
        <v>0.8719328913183908</v>
      </c>
      <c r="F24" s="263">
        <f t="shared" si="1"/>
        <v>0.75909321720934364</v>
      </c>
      <c r="G24" s="263">
        <f t="shared" si="1"/>
        <v>0.72658839258089802</v>
      </c>
      <c r="H24" s="263">
        <f t="shared" si="1"/>
        <v>0.80809941871789426</v>
      </c>
      <c r="I24" s="263">
        <f t="shared" si="1"/>
        <v>0.40272730970366433</v>
      </c>
      <c r="J24" s="263">
        <f t="shared" si="1"/>
        <v>0.52483424649280941</v>
      </c>
      <c r="K24" s="263">
        <f t="shared" si="1"/>
        <v>0.2811236023605943</v>
      </c>
      <c r="L24" s="263">
        <f t="shared" si="1"/>
        <v>0.18418809591385682</v>
      </c>
      <c r="M24" s="263">
        <f t="shared" si="1"/>
        <v>0.15058415030736605</v>
      </c>
      <c r="N24" s="263">
        <f t="shared" si="1"/>
        <v>0.21226226434513051</v>
      </c>
      <c r="O24" s="263">
        <f t="shared" si="1"/>
        <v>0.22424162437070064</v>
      </c>
      <c r="P24" s="263">
        <f t="shared" si="1"/>
        <v>0.1327529428023177</v>
      </c>
      <c r="Q24" s="263">
        <f t="shared" si="1"/>
        <v>7.2840883534883119E-2</v>
      </c>
      <c r="R24" s="263">
        <f t="shared" si="1"/>
        <v>9.4168935646795904E-2</v>
      </c>
      <c r="S24" s="263">
        <f t="shared" si="1"/>
        <v>0.1050735093298126</v>
      </c>
      <c r="T24" s="263">
        <f t="shared" si="1"/>
        <v>0.11911110656852536</v>
      </c>
      <c r="U24" s="263">
        <f t="shared" si="1"/>
        <v>0.14475486564482365</v>
      </c>
      <c r="V24" s="263">
        <f t="shared" si="1"/>
        <v>0.11387665788850339</v>
      </c>
      <c r="W24" s="263">
        <f t="shared" si="1"/>
        <v>0.20308714260056393</v>
      </c>
      <c r="DA24" s="70"/>
    </row>
    <row r="25" spans="1:105" ht="12" customHeight="1" x14ac:dyDescent="0.25">
      <c r="A25" s="60" t="s">
        <v>2416</v>
      </c>
      <c r="B25" s="264">
        <v>0.68997389421529398</v>
      </c>
      <c r="C25" s="264">
        <v>0.75657656123107786</v>
      </c>
      <c r="D25" s="264">
        <v>0.67765430040745844</v>
      </c>
      <c r="E25" s="264">
        <v>0.62425261376600549</v>
      </c>
      <c r="F25" s="264">
        <v>0.54259735945403276</v>
      </c>
      <c r="G25" s="264">
        <v>0.50658006230688013</v>
      </c>
      <c r="H25" s="264">
        <v>0.56495596576765772</v>
      </c>
      <c r="I25" s="264">
        <v>0.27820379312803722</v>
      </c>
      <c r="J25" s="264">
        <v>0.35424320517784752</v>
      </c>
      <c r="K25" s="264">
        <v>0.18654480880183899</v>
      </c>
      <c r="L25" s="264">
        <v>0.1212066062743878</v>
      </c>
      <c r="M25" s="264">
        <v>9.2549554775867585E-2</v>
      </c>
      <c r="N25" s="264">
        <v>0.13619450511293749</v>
      </c>
      <c r="O25" s="264">
        <v>0.13930580959354641</v>
      </c>
      <c r="P25" s="264">
        <v>6.0452882699407538E-2</v>
      </c>
      <c r="Q25" s="264">
        <v>2.3246847387652359E-2</v>
      </c>
      <c r="R25" s="264">
        <v>3.6833088875966778E-2</v>
      </c>
      <c r="S25" s="264">
        <v>6.0933388268772808E-2</v>
      </c>
      <c r="T25" s="264">
        <v>6.3582201579535882E-2</v>
      </c>
      <c r="U25" s="264">
        <v>6.9289544859962068E-2</v>
      </c>
      <c r="V25" s="264">
        <v>5.98428184662523E-2</v>
      </c>
      <c r="W25" s="264">
        <v>0.1386155789716097</v>
      </c>
      <c r="DA25" s="72" t="s">
        <v>2464</v>
      </c>
    </row>
    <row r="26" spans="1:105" ht="12" customHeight="1" x14ac:dyDescent="0.25">
      <c r="A26" s="60" t="s">
        <v>2418</v>
      </c>
      <c r="B26" s="264">
        <v>0.27043927706202692</v>
      </c>
      <c r="C26" s="264">
        <v>0.27585179221037243</v>
      </c>
      <c r="D26" s="264">
        <v>0.26085571811773778</v>
      </c>
      <c r="E26" s="264">
        <v>0.24768027755238531</v>
      </c>
      <c r="F26" s="264">
        <v>0.21649585775531091</v>
      </c>
      <c r="G26" s="264">
        <v>0.22000833027401789</v>
      </c>
      <c r="H26" s="264">
        <v>0.24314345295023651</v>
      </c>
      <c r="I26" s="264">
        <v>0.1245235165756271</v>
      </c>
      <c r="J26" s="264">
        <v>0.17059104131496189</v>
      </c>
      <c r="K26" s="264">
        <v>9.45787935587553E-2</v>
      </c>
      <c r="L26" s="264">
        <v>6.2981489639469035E-2</v>
      </c>
      <c r="M26" s="264">
        <v>5.8034595531498451E-2</v>
      </c>
      <c r="N26" s="264">
        <v>7.6067759232193041E-2</v>
      </c>
      <c r="O26" s="264">
        <v>8.4935814777154228E-2</v>
      </c>
      <c r="P26" s="264">
        <v>7.2300060102910152E-2</v>
      </c>
      <c r="Q26" s="264">
        <v>4.9594036147230763E-2</v>
      </c>
      <c r="R26" s="264">
        <v>5.7335846770829119E-2</v>
      </c>
      <c r="S26" s="264">
        <v>4.4140121061039789E-2</v>
      </c>
      <c r="T26" s="264">
        <v>5.5528904988989478E-2</v>
      </c>
      <c r="U26" s="264">
        <v>7.5465320784861581E-2</v>
      </c>
      <c r="V26" s="264">
        <v>5.4033839422251088E-2</v>
      </c>
      <c r="W26" s="264">
        <v>6.4471563628954232E-2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2.7810921229015393</v>
      </c>
      <c r="C27" s="263">
        <f t="shared" si="2"/>
        <v>2.9832346699158725</v>
      </c>
      <c r="D27" s="263">
        <f t="shared" si="2"/>
        <v>2.7092127203779741</v>
      </c>
      <c r="E27" s="263">
        <f t="shared" si="2"/>
        <v>2.5182931649769102</v>
      </c>
      <c r="F27" s="263">
        <f t="shared" si="2"/>
        <v>2.1898044184542629</v>
      </c>
      <c r="G27" s="263">
        <f t="shared" si="2"/>
        <v>2.1334603448585021</v>
      </c>
      <c r="H27" s="263">
        <f t="shared" si="2"/>
        <v>2.3635116845939272</v>
      </c>
      <c r="I27" s="263">
        <f t="shared" si="2"/>
        <v>1.1996861331102915</v>
      </c>
      <c r="J27" s="263">
        <f t="shared" si="2"/>
        <v>1.6158618735114656</v>
      </c>
      <c r="K27" s="263">
        <f t="shared" si="2"/>
        <v>0.89805968347546461</v>
      </c>
      <c r="L27" s="263">
        <f t="shared" si="2"/>
        <v>0.58989314925598602</v>
      </c>
      <c r="M27" s="263">
        <f t="shared" si="2"/>
        <v>0.52294994968280317</v>
      </c>
      <c r="N27" s="263">
        <f t="shared" si="2"/>
        <v>0.73670410772469186</v>
      </c>
      <c r="O27" s="263">
        <f t="shared" si="2"/>
        <v>0.81587239919332966</v>
      </c>
      <c r="P27" s="263">
        <f t="shared" si="2"/>
        <v>0.66875610987227851</v>
      </c>
      <c r="Q27" s="263">
        <f t="shared" si="2"/>
        <v>0.45464424486248295</v>
      </c>
      <c r="R27" s="263">
        <f t="shared" si="2"/>
        <v>0.53615138926676864</v>
      </c>
      <c r="S27" s="263">
        <f t="shared" si="2"/>
        <v>0.40387645632318581</v>
      </c>
      <c r="T27" s="263">
        <f t="shared" si="2"/>
        <v>0.51399065759181961</v>
      </c>
      <c r="U27" s="263">
        <f t="shared" si="2"/>
        <v>0.69027411017448692</v>
      </c>
      <c r="V27" s="263">
        <f t="shared" si="2"/>
        <v>0.49106112045939582</v>
      </c>
      <c r="W27" s="263">
        <f t="shared" si="2"/>
        <v>0.62286512498856828</v>
      </c>
      <c r="DA27" s="70"/>
    </row>
    <row r="28" spans="1:105" ht="12" customHeight="1" x14ac:dyDescent="0.25">
      <c r="A28" s="60" t="s">
        <v>2421</v>
      </c>
      <c r="B28" s="331">
        <v>1.867606232993327</v>
      </c>
      <c r="C28" s="331">
        <v>2.1627550906028952</v>
      </c>
      <c r="D28" s="331">
        <v>1.835139761591551</v>
      </c>
      <c r="E28" s="331">
        <v>1.631601751800418</v>
      </c>
      <c r="F28" s="331">
        <v>1.403250190941991</v>
      </c>
      <c r="G28" s="331">
        <v>1.1886081874637009</v>
      </c>
      <c r="H28" s="331">
        <v>1.3593957170286</v>
      </c>
      <c r="I28" s="331">
        <v>0.63156493500201516</v>
      </c>
      <c r="J28" s="331">
        <v>0.81728562874838828</v>
      </c>
      <c r="K28" s="331">
        <v>0.44361127108107162</v>
      </c>
      <c r="L28" s="331">
        <v>0.22520604238240649</v>
      </c>
      <c r="M28" s="331">
        <v>0.1115952747316105</v>
      </c>
      <c r="N28" s="331">
        <v>0.35105729450935891</v>
      </c>
      <c r="O28" s="331">
        <v>0.37875972202857311</v>
      </c>
      <c r="P28" s="331">
        <v>0.23620562384654981</v>
      </c>
      <c r="Q28" s="331">
        <v>4.2101700039810723E-2</v>
      </c>
      <c r="R28" s="331">
        <v>0.20489507133432849</v>
      </c>
      <c r="S28" s="331">
        <v>0.1167948219632497</v>
      </c>
      <c r="T28" s="331">
        <v>0.17805114920401549</v>
      </c>
      <c r="U28" s="331">
        <v>0.15968746464545691</v>
      </c>
      <c r="V28" s="331">
        <v>9.8199437842332538E-2</v>
      </c>
      <c r="W28" s="331">
        <v>0.33516270764117739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3.9441499349410297E-2</v>
      </c>
      <c r="L29" s="232">
        <v>5.6758600696254786E-3</v>
      </c>
      <c r="M29" s="232">
        <v>5.4692048532683129E-3</v>
      </c>
      <c r="N29" s="232">
        <v>2.8788347476895269E-3</v>
      </c>
      <c r="O29" s="232">
        <v>4.9937687073470672E-4</v>
      </c>
      <c r="P29" s="232">
        <v>0</v>
      </c>
      <c r="Q29" s="232">
        <v>1.4613849964784011E-4</v>
      </c>
      <c r="R29" s="232">
        <v>0</v>
      </c>
      <c r="S29" s="232">
        <v>2.293913850484248E-4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0.16403190121458491</v>
      </c>
      <c r="C30" s="232">
        <v>0.15836755903701519</v>
      </c>
      <c r="D30" s="232">
        <v>9.7329045591717345E-2</v>
      </c>
      <c r="E30" s="232">
        <v>4.8749382629957191E-2</v>
      </c>
      <c r="F30" s="232">
        <v>6.3724151688966547E-3</v>
      </c>
      <c r="G30" s="232">
        <v>0.12587049927713001</v>
      </c>
      <c r="H30" s="232">
        <v>0.1227847318755823</v>
      </c>
      <c r="I30" s="232">
        <v>0.16541913735105829</v>
      </c>
      <c r="J30" s="232">
        <v>0.26025123568870312</v>
      </c>
      <c r="K30" s="232">
        <v>7.7144124056039237E-2</v>
      </c>
      <c r="L30" s="232">
        <v>1.381090880416379E-2</v>
      </c>
      <c r="M30" s="232">
        <v>1.3967299720078411E-2</v>
      </c>
      <c r="N30" s="232">
        <v>0.23517067054890109</v>
      </c>
      <c r="O30" s="232">
        <v>0.25676389396920413</v>
      </c>
      <c r="P30" s="232">
        <v>0.17420064250350209</v>
      </c>
      <c r="Q30" s="232">
        <v>7.3451040148350974E-3</v>
      </c>
      <c r="R30" s="232">
        <v>0.15318083016228881</v>
      </c>
      <c r="S30" s="232">
        <v>8.2790132372727684E-2</v>
      </c>
      <c r="T30" s="232">
        <v>0.14121737869791001</v>
      </c>
      <c r="U30" s="232">
        <v>0.1242342506731787</v>
      </c>
      <c r="V30" s="232">
        <v>4.0312523625619268E-2</v>
      </c>
      <c r="W30" s="232">
        <v>0.16398158664800799</v>
      </c>
      <c r="DA30" s="71" t="s">
        <v>2468</v>
      </c>
    </row>
    <row r="31" spans="1:105" ht="12" customHeight="1" x14ac:dyDescent="0.25">
      <c r="A31" s="59" t="s">
        <v>160</v>
      </c>
      <c r="B31" s="232">
        <v>0.200261742762609</v>
      </c>
      <c r="C31" s="232">
        <v>0.1525886090188073</v>
      </c>
      <c r="D31" s="232">
        <v>0.16657293601473</v>
      </c>
      <c r="E31" s="232">
        <v>0.17205086424244179</v>
      </c>
      <c r="F31" s="232">
        <v>0.1424066123355763</v>
      </c>
      <c r="G31" s="232">
        <v>9.7872608606133782E-2</v>
      </c>
      <c r="H31" s="232">
        <v>7.0806356524346276E-2</v>
      </c>
      <c r="I31" s="232">
        <v>3.5679546177878781E-3</v>
      </c>
      <c r="J31" s="232">
        <v>0.11818791822058709</v>
      </c>
      <c r="K31" s="232">
        <v>0.17066334086677629</v>
      </c>
      <c r="L31" s="232">
        <v>7.9832097744264502E-2</v>
      </c>
      <c r="M31" s="232">
        <v>2.4444681684831372E-2</v>
      </c>
      <c r="N31" s="232">
        <v>4.8308701650713153E-2</v>
      </c>
      <c r="O31" s="232">
        <v>5.6148191350039713E-2</v>
      </c>
      <c r="P31" s="232">
        <v>4.4006636177722457E-2</v>
      </c>
      <c r="Q31" s="232">
        <v>2.511795001708653E-2</v>
      </c>
      <c r="R31" s="232">
        <v>3.8838456901092951E-2</v>
      </c>
      <c r="S31" s="232">
        <v>1.8743536187285019E-2</v>
      </c>
      <c r="T31" s="232">
        <v>2.889960510619095E-2</v>
      </c>
      <c r="U31" s="232">
        <v>2.9852423483397221E-2</v>
      </c>
      <c r="V31" s="232">
        <v>4.9414337493934681E-2</v>
      </c>
      <c r="W31" s="232">
        <v>2.5625376321274141E-2</v>
      </c>
      <c r="DA31" s="71" t="s">
        <v>2469</v>
      </c>
    </row>
    <row r="32" spans="1:105" ht="12" customHeight="1" x14ac:dyDescent="0.25">
      <c r="A32" s="59" t="s">
        <v>70</v>
      </c>
      <c r="B32" s="232">
        <v>0.29725433044997118</v>
      </c>
      <c r="C32" s="232">
        <v>0.15103701378699599</v>
      </c>
      <c r="D32" s="232">
        <v>0.14840169825551369</v>
      </c>
      <c r="E32" s="232">
        <v>0.14664503874937129</v>
      </c>
      <c r="F32" s="232">
        <v>0.14615920293363899</v>
      </c>
      <c r="G32" s="232">
        <v>0.14255579815578789</v>
      </c>
      <c r="H32" s="232">
        <v>0.2856135578968157</v>
      </c>
      <c r="I32" s="232">
        <v>0</v>
      </c>
      <c r="J32" s="232">
        <v>0.1135133872523158</v>
      </c>
      <c r="K32" s="232">
        <v>4.5696064285063467E-2</v>
      </c>
      <c r="L32" s="232">
        <v>4.6837885298291457E-2</v>
      </c>
      <c r="M32" s="232">
        <v>7.8497069610354506E-3</v>
      </c>
      <c r="N32" s="232">
        <v>1.0688609206355211E-2</v>
      </c>
      <c r="O32" s="232">
        <v>2.3811142984719671E-2</v>
      </c>
      <c r="P32" s="232">
        <v>1.461779864865337E-2</v>
      </c>
      <c r="Q32" s="232">
        <v>9.0357924229944389E-3</v>
      </c>
      <c r="R32" s="232">
        <v>1.177235150593574E-2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1.2060582585661619</v>
      </c>
      <c r="C33" s="232">
        <v>1.700761908760076</v>
      </c>
      <c r="D33" s="232">
        <v>1.42283608172959</v>
      </c>
      <c r="E33" s="232">
        <v>1.2641564661786471</v>
      </c>
      <c r="F33" s="232">
        <v>1.1083119605038789</v>
      </c>
      <c r="G33" s="232">
        <v>0.82230928142464976</v>
      </c>
      <c r="H33" s="232">
        <v>0.88019107073185587</v>
      </c>
      <c r="I33" s="232">
        <v>0.46257784303316901</v>
      </c>
      <c r="J33" s="232">
        <v>0.32533308758678242</v>
      </c>
      <c r="K33" s="232">
        <v>0.1106662425237822</v>
      </c>
      <c r="L33" s="232">
        <v>7.9049290466061226E-2</v>
      </c>
      <c r="M33" s="232">
        <v>5.9864381512396987E-2</v>
      </c>
      <c r="N33" s="232">
        <v>5.4010478355699922E-2</v>
      </c>
      <c r="O33" s="232">
        <v>4.1537116853874838E-2</v>
      </c>
      <c r="P33" s="232">
        <v>3.3805465166717912E-3</v>
      </c>
      <c r="Q33" s="232">
        <v>4.5671508524681531E-4</v>
      </c>
      <c r="R33" s="232">
        <v>1.1034327650110999E-3</v>
      </c>
      <c r="S33" s="232">
        <v>1.503176201818855E-2</v>
      </c>
      <c r="T33" s="232">
        <v>7.9341653999146066E-3</v>
      </c>
      <c r="U33" s="232">
        <v>5.6007904888809726E-3</v>
      </c>
      <c r="V33" s="232">
        <v>8.4725767227785825E-3</v>
      </c>
      <c r="W33" s="232">
        <v>0.1455557446718953</v>
      </c>
      <c r="DA33" s="71" t="s">
        <v>2471</v>
      </c>
    </row>
    <row r="34" spans="1:105" ht="12" customHeight="1" x14ac:dyDescent="0.25">
      <c r="A34" s="60" t="s">
        <v>2428</v>
      </c>
      <c r="B34" s="331">
        <v>0.91348588990821233</v>
      </c>
      <c r="C34" s="331">
        <v>0.82047957931297744</v>
      </c>
      <c r="D34" s="331">
        <v>0.87407295878642322</v>
      </c>
      <c r="E34" s="331">
        <v>0.88669141317649225</v>
      </c>
      <c r="F34" s="331">
        <v>0.78655422751227189</v>
      </c>
      <c r="G34" s="331">
        <v>0.94485215739480144</v>
      </c>
      <c r="H34" s="331">
        <v>1.0041159675653271</v>
      </c>
      <c r="I34" s="331">
        <v>0.56812119810827633</v>
      </c>
      <c r="J34" s="331">
        <v>0.79857624476307743</v>
      </c>
      <c r="K34" s="331">
        <v>0.45444841239439299</v>
      </c>
      <c r="L34" s="331">
        <v>0.36468710687357958</v>
      </c>
      <c r="M34" s="331">
        <v>0.41135467495119271</v>
      </c>
      <c r="N34" s="331">
        <v>0.3856468132153329</v>
      </c>
      <c r="O34" s="331">
        <v>0.43711267716475649</v>
      </c>
      <c r="P34" s="331">
        <v>0.43255048602572871</v>
      </c>
      <c r="Q34" s="331">
        <v>0.41254254482267222</v>
      </c>
      <c r="R34" s="331">
        <v>0.33125631793244009</v>
      </c>
      <c r="S34" s="331">
        <v>0.28708163435993611</v>
      </c>
      <c r="T34" s="331">
        <v>0.33593950838780412</v>
      </c>
      <c r="U34" s="331">
        <v>0.53058664552903001</v>
      </c>
      <c r="V34" s="331">
        <v>0.39286168261706328</v>
      </c>
      <c r="W34" s="331">
        <v>0.28770241734739088</v>
      </c>
      <c r="DA34" s="72" t="s">
        <v>2472</v>
      </c>
    </row>
    <row r="35" spans="1:105" ht="12" customHeight="1" x14ac:dyDescent="0.25">
      <c r="A35" s="57" t="s">
        <v>2430</v>
      </c>
      <c r="B35" s="263">
        <v>2.5004883149921469</v>
      </c>
      <c r="C35" s="263">
        <v>2.7259651861859409</v>
      </c>
      <c r="D35" s="263">
        <v>2.4373850817560609</v>
      </c>
      <c r="E35" s="263">
        <v>2.2402081668154401</v>
      </c>
      <c r="F35" s="263">
        <v>1.94023759259266</v>
      </c>
      <c r="G35" s="263">
        <v>1.8552066149678459</v>
      </c>
      <c r="H35" s="263">
        <v>2.0425936186737892</v>
      </c>
      <c r="I35" s="263">
        <v>1.015680224108545</v>
      </c>
      <c r="J35" s="263">
        <v>1.3649754552024089</v>
      </c>
      <c r="K35" s="263">
        <v>0.87174649833270923</v>
      </c>
      <c r="L35" s="263">
        <v>0.63712359394206297</v>
      </c>
      <c r="M35" s="263">
        <v>0.34845298768119992</v>
      </c>
      <c r="N35" s="263">
        <v>0.773167586509377</v>
      </c>
      <c r="O35" s="263">
        <v>0.80766748478498829</v>
      </c>
      <c r="P35" s="263">
        <v>0.5246153633467876</v>
      </c>
      <c r="Q35" s="263">
        <v>0.2490026435143842</v>
      </c>
      <c r="R35" s="263">
        <v>0.43916044925746489</v>
      </c>
      <c r="S35" s="263">
        <v>0.30398119631970771</v>
      </c>
      <c r="T35" s="263">
        <v>0.40850619297643748</v>
      </c>
      <c r="U35" s="263">
        <v>0.49260819062053279</v>
      </c>
      <c r="V35" s="263">
        <v>0.33743671636678252</v>
      </c>
      <c r="W35" s="263">
        <v>0.533163258799217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4.7482445774725893E-2</v>
      </c>
      <c r="L36" s="231">
        <v>5.9437171438638612E-3</v>
      </c>
      <c r="M36" s="231">
        <v>1.6109721531734199E-2</v>
      </c>
      <c r="N36" s="231">
        <v>3.085923153895098E-3</v>
      </c>
      <c r="O36" s="231">
        <v>6.026130758994523E-4</v>
      </c>
      <c r="P36" s="231">
        <v>0</v>
      </c>
      <c r="Q36" s="231">
        <v>7.5064873780488904E-4</v>
      </c>
      <c r="R36" s="231">
        <v>0</v>
      </c>
      <c r="S36" s="231">
        <v>5.2885462048866971E-4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0.2131448608558093</v>
      </c>
      <c r="C38" s="231">
        <v>0.19567526818100911</v>
      </c>
      <c r="D38" s="231">
        <v>0.1270434772809387</v>
      </c>
      <c r="E38" s="231">
        <v>6.5966017279990838E-2</v>
      </c>
      <c r="F38" s="231">
        <v>8.7085932086156375E-3</v>
      </c>
      <c r="G38" s="231">
        <v>0.18492440991840359</v>
      </c>
      <c r="H38" s="231">
        <v>0.17951551119807829</v>
      </c>
      <c r="I38" s="231">
        <v>0.2664666407036394</v>
      </c>
      <c r="J38" s="231">
        <v>0.41469548337516959</v>
      </c>
      <c r="K38" s="231">
        <v>9.3797219354474007E-2</v>
      </c>
      <c r="L38" s="231">
        <v>1.460683615772335E-2</v>
      </c>
      <c r="M38" s="231">
        <v>4.1551216412631091E-2</v>
      </c>
      <c r="N38" s="231">
        <v>0.25460033763202222</v>
      </c>
      <c r="O38" s="231">
        <v>0.31293311818067637</v>
      </c>
      <c r="P38" s="231">
        <v>0.3722276829587764</v>
      </c>
      <c r="Q38" s="231">
        <v>3.8104609161155253E-2</v>
      </c>
      <c r="R38" s="231">
        <v>0.29788511118224348</v>
      </c>
      <c r="S38" s="231">
        <v>0.1927725637120071</v>
      </c>
      <c r="T38" s="231">
        <v>0.29126373817996298</v>
      </c>
      <c r="U38" s="231">
        <v>0.34532591614863889</v>
      </c>
      <c r="V38" s="231">
        <v>0.1182977831447226</v>
      </c>
      <c r="W38" s="231">
        <v>0.25668105799069357</v>
      </c>
      <c r="DA38" s="73" t="s">
        <v>2476</v>
      </c>
    </row>
    <row r="39" spans="1:105" ht="12" customHeight="1" x14ac:dyDescent="0.25">
      <c r="A39" s="46" t="s">
        <v>160</v>
      </c>
      <c r="B39" s="231">
        <v>0.26517092375260098</v>
      </c>
      <c r="C39" s="231">
        <v>0.19212027162104109</v>
      </c>
      <c r="D39" s="231">
        <v>0.22156222166473591</v>
      </c>
      <c r="E39" s="231">
        <v>0.23724079226306721</v>
      </c>
      <c r="F39" s="231">
        <v>0.19831495241717709</v>
      </c>
      <c r="G39" s="231">
        <v>0.1465253655526417</v>
      </c>
      <c r="H39" s="231">
        <v>0.10548998353191159</v>
      </c>
      <c r="I39" s="231">
        <v>5.8567647512267956E-3</v>
      </c>
      <c r="J39" s="231">
        <v>0.19190705955543569</v>
      </c>
      <c r="K39" s="231">
        <v>0.21145050064349971</v>
      </c>
      <c r="L39" s="231">
        <v>8.6038494948715086E-2</v>
      </c>
      <c r="M39" s="231">
        <v>7.4103213054207778E-2</v>
      </c>
      <c r="N39" s="231">
        <v>5.329451892967909E-2</v>
      </c>
      <c r="O39" s="231">
        <v>6.9732415398849751E-2</v>
      </c>
      <c r="P39" s="231">
        <v>9.5820504327427669E-2</v>
      </c>
      <c r="Q39" s="231">
        <v>0.13278380704036311</v>
      </c>
      <c r="R39" s="231">
        <v>7.6964013610463511E-2</v>
      </c>
      <c r="S39" s="231">
        <v>4.4473318655295337E-2</v>
      </c>
      <c r="T39" s="231">
        <v>6.0739546475985631E-2</v>
      </c>
      <c r="U39" s="231">
        <v>8.4556847844429614E-2</v>
      </c>
      <c r="V39" s="231">
        <v>0.1477647896371172</v>
      </c>
      <c r="W39" s="231">
        <v>4.0874302197062222E-2</v>
      </c>
      <c r="DA39" s="73" t="s">
        <v>2477</v>
      </c>
    </row>
    <row r="40" spans="1:105" ht="12" customHeight="1" x14ac:dyDescent="0.25">
      <c r="A40" s="46" t="s">
        <v>70</v>
      </c>
      <c r="B40" s="231">
        <v>0.38158692938553618</v>
      </c>
      <c r="C40" s="231">
        <v>0.1843621898940305</v>
      </c>
      <c r="D40" s="231">
        <v>0.19136721266891091</v>
      </c>
      <c r="E40" s="231">
        <v>0.19603664964234699</v>
      </c>
      <c r="F40" s="231">
        <v>0.19732806651871601</v>
      </c>
      <c r="G40" s="231">
        <v>0.20690640055444681</v>
      </c>
      <c r="H40" s="231">
        <v>0.41252966686315568</v>
      </c>
      <c r="I40" s="231">
        <v>0</v>
      </c>
      <c r="J40" s="231">
        <v>0.178690860897007</v>
      </c>
      <c r="K40" s="231">
        <v>5.4888916913438973E-2</v>
      </c>
      <c r="L40" s="231">
        <v>4.893841865542644E-2</v>
      </c>
      <c r="M40" s="231">
        <v>2.306978179716488E-2</v>
      </c>
      <c r="N40" s="231">
        <v>1.143183031318468E-2</v>
      </c>
      <c r="O40" s="231">
        <v>2.866926572938485E-2</v>
      </c>
      <c r="P40" s="231">
        <v>3.085742234624993E-2</v>
      </c>
      <c r="Q40" s="231">
        <v>4.6308910061661067E-2</v>
      </c>
      <c r="R40" s="231">
        <v>2.261654974100628E-2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7.7185118582840662E-2</v>
      </c>
      <c r="C41" s="231">
        <v>5.7434044469087828E-2</v>
      </c>
      <c r="D41" s="231">
        <v>4.4647822806905102E-2</v>
      </c>
      <c r="E41" s="231">
        <v>3.446042668189267E-2</v>
      </c>
      <c r="F41" s="231">
        <v>2.489674868893766E-2</v>
      </c>
      <c r="G41" s="231">
        <v>0.11164554526581801</v>
      </c>
      <c r="H41" s="231">
        <v>6.1280306269570171E-2</v>
      </c>
      <c r="I41" s="231">
        <v>0</v>
      </c>
      <c r="J41" s="231">
        <v>6.2527742523361241E-2</v>
      </c>
      <c r="K41" s="231">
        <v>0.32989491411510852</v>
      </c>
      <c r="L41" s="231">
        <v>0.39819204937160219</v>
      </c>
      <c r="M41" s="231">
        <v>1.5956788833860289E-2</v>
      </c>
      <c r="N41" s="231">
        <v>0.39242265655361191</v>
      </c>
      <c r="O41" s="231">
        <v>0.34522798489317852</v>
      </c>
      <c r="P41" s="231">
        <v>1.8503637857331019E-2</v>
      </c>
      <c r="Q41" s="231">
        <v>2.8691033986864029E-2</v>
      </c>
      <c r="R41" s="231">
        <v>3.9554124742974837E-2</v>
      </c>
      <c r="S41" s="231">
        <v>3.1289859537987262E-2</v>
      </c>
      <c r="T41" s="231">
        <v>4.0177842888087227E-2</v>
      </c>
      <c r="U41" s="231">
        <v>4.7194671848818162E-2</v>
      </c>
      <c r="V41" s="231">
        <v>4.6570953734525633E-2</v>
      </c>
      <c r="W41" s="231">
        <v>8.31624173188889E-3</v>
      </c>
      <c r="DA41" s="73" t="s">
        <v>2479</v>
      </c>
    </row>
    <row r="42" spans="1:105" ht="12" customHeight="1" x14ac:dyDescent="0.25">
      <c r="A42" s="46" t="s">
        <v>162</v>
      </c>
      <c r="B42" s="231">
        <v>1.5634004824153589</v>
      </c>
      <c r="C42" s="231">
        <v>2.096373412020772</v>
      </c>
      <c r="D42" s="231">
        <v>1.8527643473345701</v>
      </c>
      <c r="E42" s="231">
        <v>1.7065042809481421</v>
      </c>
      <c r="F42" s="231">
        <v>1.510989231759214</v>
      </c>
      <c r="G42" s="231">
        <v>1.205204893676536</v>
      </c>
      <c r="H42" s="231">
        <v>1.283778150811073</v>
      </c>
      <c r="I42" s="231">
        <v>0.74335681865367864</v>
      </c>
      <c r="J42" s="231">
        <v>0.51715430885143587</v>
      </c>
      <c r="K42" s="231">
        <v>0.13423250153146221</v>
      </c>
      <c r="L42" s="231">
        <v>8.3404077664731943E-2</v>
      </c>
      <c r="M42" s="231">
        <v>0.17766226605160171</v>
      </c>
      <c r="N42" s="231">
        <v>5.8332319926983983E-2</v>
      </c>
      <c r="O42" s="231">
        <v>5.0502087506999388E-2</v>
      </c>
      <c r="P42" s="231">
        <v>7.2061158570025452E-3</v>
      </c>
      <c r="Q42" s="231">
        <v>2.3636345265358118E-3</v>
      </c>
      <c r="R42" s="231">
        <v>2.140649980776798E-3</v>
      </c>
      <c r="S42" s="231">
        <v>3.4916599793929297E-2</v>
      </c>
      <c r="T42" s="231">
        <v>1.6325065432401621E-2</v>
      </c>
      <c r="U42" s="231">
        <v>1.553075477864615E-2</v>
      </c>
      <c r="V42" s="231">
        <v>2.4803189850417091E-2</v>
      </c>
      <c r="W42" s="231">
        <v>0.2272916568795722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2483</v>
      </c>
    </row>
    <row r="46" spans="1:105" ht="12" customHeight="1" x14ac:dyDescent="0.25">
      <c r="A46" s="57" t="s">
        <v>2442</v>
      </c>
      <c r="B46" s="263">
        <v>1.4453918283092519</v>
      </c>
      <c r="C46" s="263">
        <v>1.474319598162092</v>
      </c>
      <c r="D46" s="263">
        <v>1.3941714658874931</v>
      </c>
      <c r="E46" s="263">
        <v>1.3237539054856919</v>
      </c>
      <c r="F46" s="263">
        <v>1.1570854169624121</v>
      </c>
      <c r="G46" s="263">
        <v>1.1758582044467369</v>
      </c>
      <c r="H46" s="263">
        <v>1.299506358022702</v>
      </c>
      <c r="I46" s="263">
        <v>0.66552933895568156</v>
      </c>
      <c r="J46" s="263">
        <v>0.91174218396856388</v>
      </c>
      <c r="K46" s="263">
        <v>0.5054865433241742</v>
      </c>
      <c r="L46" s="263">
        <v>0.33661135116388208</v>
      </c>
      <c r="M46" s="263">
        <v>0.31017214308416252</v>
      </c>
      <c r="N46" s="263">
        <v>0.40655232770345812</v>
      </c>
      <c r="O46" s="263">
        <v>0.45394860518551788</v>
      </c>
      <c r="P46" s="263">
        <v>0.38641545412446132</v>
      </c>
      <c r="Q46" s="263">
        <v>0.26506066485172608</v>
      </c>
      <c r="R46" s="263">
        <v>0.30643760511436552</v>
      </c>
      <c r="S46" s="263">
        <v>0.23591162857448089</v>
      </c>
      <c r="T46" s="263">
        <v>0.29678021024896423</v>
      </c>
      <c r="U46" s="263">
        <v>0.40333253057083801</v>
      </c>
      <c r="V46" s="263">
        <v>0.28878967138779682</v>
      </c>
      <c r="W46" s="263">
        <v>0.34457521200309049</v>
      </c>
      <c r="DA46" s="70" t="s">
        <v>2484</v>
      </c>
    </row>
    <row r="47" spans="1:105" ht="12" customHeight="1" x14ac:dyDescent="0.25">
      <c r="A47" s="41" t="s">
        <v>2444</v>
      </c>
      <c r="B47" s="352">
        <v>0.90097117314699482</v>
      </c>
      <c r="C47" s="352">
        <v>0.9190030218335381</v>
      </c>
      <c r="D47" s="352">
        <v>0.86904345007820694</v>
      </c>
      <c r="E47" s="352">
        <v>0.82514933724129236</v>
      </c>
      <c r="F47" s="352">
        <v>0.72125812885725893</v>
      </c>
      <c r="G47" s="352">
        <v>0.73295996640173766</v>
      </c>
      <c r="H47" s="352">
        <v>0.81003486042207418</v>
      </c>
      <c r="I47" s="352">
        <v>0.41485134863675899</v>
      </c>
      <c r="J47" s="352">
        <v>0.56832577091476677</v>
      </c>
      <c r="K47" s="352">
        <v>0.31509020255188408</v>
      </c>
      <c r="L47" s="352">
        <v>0.20982346655956699</v>
      </c>
      <c r="M47" s="352">
        <v>0.19334283905489449</v>
      </c>
      <c r="N47" s="352">
        <v>0.2534205054037813</v>
      </c>
      <c r="O47" s="352">
        <v>0.28296452169710951</v>
      </c>
      <c r="P47" s="352">
        <v>0.24086837783764989</v>
      </c>
      <c r="Q47" s="352">
        <v>0.16522303052310219</v>
      </c>
      <c r="R47" s="352">
        <v>0.19101495052673939</v>
      </c>
      <c r="S47" s="352">
        <v>0.1470532575269905</v>
      </c>
      <c r="T47" s="352">
        <v>0.1849951057960533</v>
      </c>
      <c r="U47" s="352">
        <v>0.25141347565374772</v>
      </c>
      <c r="V47" s="352">
        <v>0.18001427981460019</v>
      </c>
      <c r="W47" s="352">
        <v>0.21478766305116759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1</v>
      </c>
      <c r="F51" s="234">
        <f t="shared" si="3"/>
        <v>1</v>
      </c>
      <c r="G51" s="234">
        <f t="shared" si="3"/>
        <v>0.99999999999999978</v>
      </c>
      <c r="H51" s="234">
        <f t="shared" si="3"/>
        <v>0.99999999999999944</v>
      </c>
      <c r="I51" s="234">
        <f t="shared" si="3"/>
        <v>1.0000000000000002</v>
      </c>
      <c r="J51" s="234">
        <f t="shared" si="3"/>
        <v>1</v>
      </c>
      <c r="K51" s="234">
        <f t="shared" si="3"/>
        <v>1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0.99999999999999967</v>
      </c>
      <c r="O51" s="234">
        <f t="shared" si="3"/>
        <v>1.0000000000000002</v>
      </c>
      <c r="P51" s="234">
        <f t="shared" si="3"/>
        <v>1.0000000000000002</v>
      </c>
      <c r="Q51" s="234">
        <f t="shared" si="3"/>
        <v>1</v>
      </c>
      <c r="R51" s="234">
        <f t="shared" si="3"/>
        <v>0.99999999999999978</v>
      </c>
      <c r="S51" s="234">
        <f t="shared" si="3"/>
        <v>1.0000000000000002</v>
      </c>
      <c r="T51" s="234">
        <f t="shared" si="3"/>
        <v>1</v>
      </c>
      <c r="U51" s="234">
        <f t="shared" si="3"/>
        <v>0.99999999999999978</v>
      </c>
      <c r="V51" s="234">
        <f t="shared" si="3"/>
        <v>0.99999999999999978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1.874090785941656E-2</v>
      </c>
      <c r="C52" s="301">
        <f t="shared" si="4"/>
        <v>1.800385948836522E-2</v>
      </c>
      <c r="D52" s="301">
        <f t="shared" si="4"/>
        <v>1.8598124472610514E-2</v>
      </c>
      <c r="E52" s="301">
        <f t="shared" si="4"/>
        <v>1.8927501737799213E-2</v>
      </c>
      <c r="F52" s="301">
        <f t="shared" si="4"/>
        <v>1.9010342150882462E-2</v>
      </c>
      <c r="G52" s="301">
        <f t="shared" si="4"/>
        <v>1.9690032098397901E-2</v>
      </c>
      <c r="H52" s="301">
        <f t="shared" si="4"/>
        <v>1.9672449960934927E-2</v>
      </c>
      <c r="I52" s="301">
        <f t="shared" si="4"/>
        <v>1.9906796100116687E-2</v>
      </c>
      <c r="J52" s="301">
        <f t="shared" si="4"/>
        <v>2.0202748724424773E-2</v>
      </c>
      <c r="K52" s="301">
        <f t="shared" si="4"/>
        <v>1.9669138953080874E-2</v>
      </c>
      <c r="L52" s="301">
        <f t="shared" si="4"/>
        <v>1.9398916432047268E-2</v>
      </c>
      <c r="M52" s="301">
        <f t="shared" si="4"/>
        <v>2.1936114373578758E-2</v>
      </c>
      <c r="N52" s="301">
        <f t="shared" si="4"/>
        <v>1.9182117588031084E-2</v>
      </c>
      <c r="O52" s="301">
        <f t="shared" si="4"/>
        <v>1.9598338068439036E-2</v>
      </c>
      <c r="P52" s="301">
        <f t="shared" si="4"/>
        <v>2.1401304897679576E-2</v>
      </c>
      <c r="Q52" s="301">
        <f t="shared" si="4"/>
        <v>2.2983127202273333E-2</v>
      </c>
      <c r="R52" s="301">
        <f t="shared" si="4"/>
        <v>2.1189788733731972E-2</v>
      </c>
      <c r="S52" s="301">
        <f t="shared" si="4"/>
        <v>2.1414227319706592E-2</v>
      </c>
      <c r="T52" s="301">
        <f t="shared" si="4"/>
        <v>2.1182941152454969E-2</v>
      </c>
      <c r="U52" s="301">
        <f t="shared" si="4"/>
        <v>2.185450978877216E-2</v>
      </c>
      <c r="V52" s="301">
        <f t="shared" si="4"/>
        <v>2.1988065018845617E-2</v>
      </c>
      <c r="W52" s="301">
        <f t="shared" si="4"/>
        <v>1.9876997144932219E-2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6.6089900002430013E-3</v>
      </c>
      <c r="C53" s="235">
        <f t="shared" si="5"/>
        <v>6.3490695443870629E-3</v>
      </c>
      <c r="D53" s="235">
        <f t="shared" si="5"/>
        <v>6.5586373715080066E-3</v>
      </c>
      <c r="E53" s="235">
        <f t="shared" si="5"/>
        <v>6.6747924195061569E-3</v>
      </c>
      <c r="F53" s="235">
        <f t="shared" si="5"/>
        <v>6.7040061302714084E-3</v>
      </c>
      <c r="G53" s="235">
        <f t="shared" si="5"/>
        <v>6.9436991110006282E-3</v>
      </c>
      <c r="H53" s="235">
        <f t="shared" si="5"/>
        <v>6.9374987619274988E-3</v>
      </c>
      <c r="I53" s="235">
        <f t="shared" si="5"/>
        <v>7.0201410384952033E-3</v>
      </c>
      <c r="J53" s="235">
        <f t="shared" si="5"/>
        <v>7.1245088711141095E-3</v>
      </c>
      <c r="K53" s="235">
        <f t="shared" si="5"/>
        <v>6.9363311334453455E-3</v>
      </c>
      <c r="L53" s="235">
        <f t="shared" si="5"/>
        <v>6.8410370338879293E-3</v>
      </c>
      <c r="M53" s="235">
        <f t="shared" si="5"/>
        <v>7.7357810852436548E-3</v>
      </c>
      <c r="N53" s="235">
        <f t="shared" si="5"/>
        <v>6.7645828192407298E-3</v>
      </c>
      <c r="O53" s="235">
        <f t="shared" si="5"/>
        <v>6.9113631680662721E-3</v>
      </c>
      <c r="P53" s="235">
        <f t="shared" si="5"/>
        <v>7.5471802711973438E-3</v>
      </c>
      <c r="Q53" s="235">
        <f t="shared" si="5"/>
        <v>8.1050106533561549E-3</v>
      </c>
      <c r="R53" s="235">
        <f t="shared" si="5"/>
        <v>7.472588996169165E-3</v>
      </c>
      <c r="S53" s="235">
        <f t="shared" si="5"/>
        <v>7.5517373694231121E-3</v>
      </c>
      <c r="T53" s="235">
        <f t="shared" si="5"/>
        <v>7.4701741934005365E-3</v>
      </c>
      <c r="U53" s="235">
        <f t="shared" si="5"/>
        <v>7.7070031899033374E-3</v>
      </c>
      <c r="V53" s="235">
        <f t="shared" si="5"/>
        <v>7.7541015048119243E-3</v>
      </c>
      <c r="W53" s="235">
        <f t="shared" si="5"/>
        <v>7.0096324228876173E-3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4.412563329858598E-2</v>
      </c>
      <c r="C54" s="235">
        <f t="shared" si="6"/>
        <v>4.2390246390529115E-2</v>
      </c>
      <c r="D54" s="235">
        <f t="shared" si="6"/>
        <v>4.3789448551582504E-2</v>
      </c>
      <c r="E54" s="235">
        <f t="shared" si="6"/>
        <v>4.4564970235464255E-2</v>
      </c>
      <c r="F54" s="235">
        <f t="shared" si="6"/>
        <v>4.476001872070496E-2</v>
      </c>
      <c r="G54" s="235">
        <f t="shared" si="6"/>
        <v>4.6360354713271691E-2</v>
      </c>
      <c r="H54" s="235">
        <f t="shared" si="6"/>
        <v>4.631895741511962E-2</v>
      </c>
      <c r="I54" s="235">
        <f t="shared" si="6"/>
        <v>4.6870727472367854E-2</v>
      </c>
      <c r="J54" s="235">
        <f t="shared" si="6"/>
        <v>4.7567550543690489E-2</v>
      </c>
      <c r="K54" s="235">
        <f t="shared" si="6"/>
        <v>4.6311161617844925E-2</v>
      </c>
      <c r="L54" s="235">
        <f t="shared" si="6"/>
        <v>4.5674920302237694E-2</v>
      </c>
      <c r="M54" s="235">
        <f t="shared" si="6"/>
        <v>5.1648775294416881E-2</v>
      </c>
      <c r="N54" s="235">
        <f t="shared" si="6"/>
        <v>4.5164465506644172E-2</v>
      </c>
      <c r="O54" s="235">
        <f t="shared" si="6"/>
        <v>4.6144460308796445E-2</v>
      </c>
      <c r="P54" s="235">
        <f t="shared" si="6"/>
        <v>5.0389561653585817E-2</v>
      </c>
      <c r="Q54" s="235">
        <f t="shared" si="6"/>
        <v>5.4113976259303892E-2</v>
      </c>
      <c r="R54" s="235">
        <f t="shared" si="6"/>
        <v>4.9891544974933449E-2</v>
      </c>
      <c r="S54" s="235">
        <f t="shared" si="6"/>
        <v>5.0419987610533623E-2</v>
      </c>
      <c r="T54" s="235">
        <f t="shared" si="6"/>
        <v>4.987542228425712E-2</v>
      </c>
      <c r="U54" s="235">
        <f t="shared" si="6"/>
        <v>5.1456636577783155E-2</v>
      </c>
      <c r="V54" s="235">
        <f t="shared" si="6"/>
        <v>5.1771093548146449E-2</v>
      </c>
      <c r="W54" s="235">
        <f t="shared" si="6"/>
        <v>4.6800565568845633E-2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1.9312626951202214E-2</v>
      </c>
      <c r="C55" s="235">
        <f t="shared" si="7"/>
        <v>1.8553093830294541E-2</v>
      </c>
      <c r="D55" s="235">
        <f t="shared" si="7"/>
        <v>1.9165487746159445E-2</v>
      </c>
      <c r="E55" s="235">
        <f t="shared" si="7"/>
        <v>1.9504913151615469E-2</v>
      </c>
      <c r="F55" s="235">
        <f t="shared" si="7"/>
        <v>1.9590280733931209E-2</v>
      </c>
      <c r="G55" s="235">
        <f t="shared" si="7"/>
        <v>2.0290705627821932E-2</v>
      </c>
      <c r="H55" s="235">
        <f t="shared" si="7"/>
        <v>2.027258712127069E-2</v>
      </c>
      <c r="I55" s="235">
        <f t="shared" si="7"/>
        <v>2.0514082335772676E-2</v>
      </c>
      <c r="J55" s="235">
        <f t="shared" si="7"/>
        <v>2.0819063432279145E-2</v>
      </c>
      <c r="K55" s="235">
        <f t="shared" si="7"/>
        <v>2.0269175106228655E-2</v>
      </c>
      <c r="L55" s="235">
        <f t="shared" si="7"/>
        <v>1.9990709047824049E-2</v>
      </c>
      <c r="M55" s="235">
        <f t="shared" si="7"/>
        <v>2.2605307962333693E-2</v>
      </c>
      <c r="N55" s="235">
        <f t="shared" si="7"/>
        <v>1.9767296434660134E-2</v>
      </c>
      <c r="O55" s="235">
        <f t="shared" si="7"/>
        <v>2.0196214335962876E-2</v>
      </c>
      <c r="P55" s="235">
        <f t="shared" si="7"/>
        <v>2.2054183332967412E-2</v>
      </c>
      <c r="Q55" s="235">
        <f t="shared" si="7"/>
        <v>2.3684261464767223E-2</v>
      </c>
      <c r="R55" s="235">
        <f t="shared" si="7"/>
        <v>2.183621455583493E-2</v>
      </c>
      <c r="S55" s="235">
        <f t="shared" si="7"/>
        <v>2.2067499972576645E-2</v>
      </c>
      <c r="T55" s="235">
        <f t="shared" si="7"/>
        <v>2.1829158078970911E-2</v>
      </c>
      <c r="U55" s="235">
        <f t="shared" si="7"/>
        <v>2.2521213909062657E-2</v>
      </c>
      <c r="V55" s="235">
        <f t="shared" si="7"/>
        <v>2.2658843438813241E-2</v>
      </c>
      <c r="W55" s="235">
        <f t="shared" si="7"/>
        <v>2.0483374319419885E-2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3.6389609637797388E-2</v>
      </c>
      <c r="C56" s="302">
        <f t="shared" si="8"/>
        <v>3.678103916828742E-2</v>
      </c>
      <c r="D56" s="302">
        <f t="shared" si="8"/>
        <v>3.6595479929305334E-2</v>
      </c>
      <c r="E56" s="302">
        <f t="shared" si="8"/>
        <v>3.6544510165318622E-2</v>
      </c>
      <c r="F56" s="302">
        <f t="shared" si="8"/>
        <v>3.6586442343581778E-2</v>
      </c>
      <c r="G56" s="302">
        <f t="shared" si="8"/>
        <v>3.6289427768431907E-2</v>
      </c>
      <c r="H56" s="302">
        <f t="shared" si="8"/>
        <v>3.6418846031757601E-2</v>
      </c>
      <c r="I56" s="302">
        <f t="shared" si="8"/>
        <v>3.6294932457367923E-2</v>
      </c>
      <c r="J56" s="302">
        <f t="shared" si="8"/>
        <v>3.6225651588618429E-2</v>
      </c>
      <c r="K56" s="302">
        <f t="shared" si="8"/>
        <v>3.530235060279048E-2</v>
      </c>
      <c r="L56" s="302">
        <f t="shared" si="8"/>
        <v>3.4658851648123441E-2</v>
      </c>
      <c r="M56" s="302">
        <f t="shared" si="8"/>
        <v>3.8114199326624604E-2</v>
      </c>
      <c r="N56" s="302">
        <f t="shared" si="8"/>
        <v>3.4452031262090767E-2</v>
      </c>
      <c r="O56" s="302">
        <f t="shared" si="8"/>
        <v>3.5122632076873737E-2</v>
      </c>
      <c r="P56" s="302">
        <f t="shared" si="8"/>
        <v>3.8504001897499827E-2</v>
      </c>
      <c r="Q56" s="302">
        <f t="shared" si="8"/>
        <v>4.097411112299694E-2</v>
      </c>
      <c r="R56" s="302">
        <f t="shared" si="8"/>
        <v>3.8308375140413492E-2</v>
      </c>
      <c r="S56" s="302">
        <f t="shared" si="8"/>
        <v>3.8083957948751669E-2</v>
      </c>
      <c r="T56" s="302">
        <f t="shared" si="8"/>
        <v>3.7939298036346936E-2</v>
      </c>
      <c r="U56" s="302">
        <f t="shared" si="8"/>
        <v>3.931197288079892E-2</v>
      </c>
      <c r="V56" s="302">
        <f t="shared" si="8"/>
        <v>3.8561179368625131E-2</v>
      </c>
      <c r="W56" s="302">
        <f t="shared" si="8"/>
        <v>3.5937459366238975E-2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0.18296453375266492</v>
      </c>
      <c r="C57" s="303">
        <f t="shared" si="9"/>
        <v>0.18484508261767216</v>
      </c>
      <c r="D57" s="303">
        <f t="shared" si="9"/>
        <v>0.18337603330882291</v>
      </c>
      <c r="E57" s="303">
        <f t="shared" si="9"/>
        <v>0.18270012099538974</v>
      </c>
      <c r="F57" s="303">
        <f t="shared" si="9"/>
        <v>0.18254769307634269</v>
      </c>
      <c r="G57" s="303">
        <f t="shared" si="9"/>
        <v>0.18126858858541756</v>
      </c>
      <c r="H57" s="303">
        <f t="shared" si="9"/>
        <v>0.18154500412848043</v>
      </c>
      <c r="I57" s="303">
        <f t="shared" si="9"/>
        <v>0.18207415768649526</v>
      </c>
      <c r="J57" s="303">
        <f t="shared" si="9"/>
        <v>0.18167248430325472</v>
      </c>
      <c r="K57" s="303">
        <f t="shared" si="9"/>
        <v>0.17730764346961231</v>
      </c>
      <c r="L57" s="303">
        <f t="shared" si="9"/>
        <v>0.17249184817010085</v>
      </c>
      <c r="M57" s="303">
        <f t="shared" si="9"/>
        <v>0.18765647086082543</v>
      </c>
      <c r="N57" s="303">
        <f t="shared" si="9"/>
        <v>0.17636796192156415</v>
      </c>
      <c r="O57" s="303">
        <f t="shared" si="9"/>
        <v>0.17872335486092136</v>
      </c>
      <c r="P57" s="303">
        <f t="shared" si="9"/>
        <v>0.18793169812417385</v>
      </c>
      <c r="Q57" s="303">
        <f t="shared" si="9"/>
        <v>0.20002397038411279</v>
      </c>
      <c r="R57" s="303">
        <f t="shared" si="9"/>
        <v>0.1881128705775372</v>
      </c>
      <c r="S57" s="303">
        <f t="shared" si="9"/>
        <v>0.18601505922084952</v>
      </c>
      <c r="T57" s="303">
        <f t="shared" si="9"/>
        <v>0.1861457198541937</v>
      </c>
      <c r="U57" s="303">
        <f t="shared" si="9"/>
        <v>0.18977801986680246</v>
      </c>
      <c r="V57" s="303">
        <f t="shared" si="9"/>
        <v>0.18970877264155611</v>
      </c>
      <c r="W57" s="303">
        <f t="shared" si="9"/>
        <v>0.1823086462075876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0.12286745226428898</v>
      </c>
      <c r="C58" s="304">
        <f t="shared" si="10"/>
        <v>0.1340071055876931</v>
      </c>
      <c r="D58" s="304">
        <f t="shared" si="10"/>
        <v>0.1242134467761572</v>
      </c>
      <c r="E58" s="304">
        <f t="shared" si="10"/>
        <v>0.11837138011410174</v>
      </c>
      <c r="F58" s="304">
        <f t="shared" si="10"/>
        <v>0.1169785223769965</v>
      </c>
      <c r="G58" s="304">
        <f t="shared" si="10"/>
        <v>0.10098961016165796</v>
      </c>
      <c r="H58" s="304">
        <f t="shared" si="10"/>
        <v>0.10441729679986619</v>
      </c>
      <c r="I58" s="304">
        <f t="shared" si="10"/>
        <v>9.5851448467352135E-2</v>
      </c>
      <c r="J58" s="304">
        <f t="shared" si="10"/>
        <v>9.188799673663052E-2</v>
      </c>
      <c r="K58" s="304">
        <f t="shared" si="10"/>
        <v>8.7584010883941521E-2</v>
      </c>
      <c r="L58" s="304">
        <f t="shared" si="10"/>
        <v>6.5852954079244477E-2</v>
      </c>
      <c r="M58" s="304">
        <f t="shared" si="10"/>
        <v>4.0045085449535764E-2</v>
      </c>
      <c r="N58" s="304">
        <f t="shared" si="10"/>
        <v>8.4043592130277414E-2</v>
      </c>
      <c r="O58" s="304">
        <f t="shared" si="10"/>
        <v>8.2970337364110289E-2</v>
      </c>
      <c r="P58" s="304">
        <f t="shared" si="10"/>
        <v>6.6377747194623485E-2</v>
      </c>
      <c r="Q58" s="304">
        <f t="shared" si="10"/>
        <v>1.8522942491950217E-2</v>
      </c>
      <c r="R58" s="304">
        <f t="shared" si="10"/>
        <v>7.1889023897897711E-2</v>
      </c>
      <c r="S58" s="304">
        <f t="shared" si="10"/>
        <v>5.3792676904140808E-2</v>
      </c>
      <c r="T58" s="304">
        <f t="shared" si="10"/>
        <v>6.4482610432519696E-2</v>
      </c>
      <c r="U58" s="304">
        <f t="shared" si="10"/>
        <v>4.3903096452950152E-2</v>
      </c>
      <c r="V58" s="304">
        <f t="shared" si="10"/>
        <v>3.7936814891253612E-2</v>
      </c>
      <c r="W58" s="304">
        <f t="shared" si="10"/>
        <v>9.8099985113878366E-2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6.0097081488375934E-2</v>
      </c>
      <c r="C59" s="304">
        <f t="shared" si="11"/>
        <v>5.083797702997904E-2</v>
      </c>
      <c r="D59" s="304">
        <f t="shared" si="11"/>
        <v>5.9162586532665713E-2</v>
      </c>
      <c r="E59" s="304">
        <f t="shared" si="11"/>
        <v>6.4328740881287969E-2</v>
      </c>
      <c r="F59" s="304">
        <f t="shared" si="11"/>
        <v>6.556917069934616E-2</v>
      </c>
      <c r="G59" s="304">
        <f t="shared" si="11"/>
        <v>8.0278978423759598E-2</v>
      </c>
      <c r="H59" s="304">
        <f t="shared" si="11"/>
        <v>7.7127707328614237E-2</v>
      </c>
      <c r="I59" s="304">
        <f t="shared" si="11"/>
        <v>8.6222709219143129E-2</v>
      </c>
      <c r="J59" s="304">
        <f t="shared" si="11"/>
        <v>8.9784487566624202E-2</v>
      </c>
      <c r="K59" s="304">
        <f t="shared" si="11"/>
        <v>8.9723632585670773E-2</v>
      </c>
      <c r="L59" s="304">
        <f t="shared" si="11"/>
        <v>0.1066388940908564</v>
      </c>
      <c r="M59" s="304">
        <f t="shared" si="11"/>
        <v>0.14761138541128968</v>
      </c>
      <c r="N59" s="304">
        <f t="shared" si="11"/>
        <v>9.2324369791286734E-2</v>
      </c>
      <c r="O59" s="304">
        <f t="shared" si="11"/>
        <v>9.5753017496811074E-2</v>
      </c>
      <c r="P59" s="304">
        <f t="shared" si="11"/>
        <v>0.12155395092955036</v>
      </c>
      <c r="Q59" s="304">
        <f t="shared" si="11"/>
        <v>0.18150102789216258</v>
      </c>
      <c r="R59" s="304">
        <f t="shared" si="11"/>
        <v>0.11622384667963949</v>
      </c>
      <c r="S59" s="304">
        <f t="shared" si="11"/>
        <v>0.13222238231670871</v>
      </c>
      <c r="T59" s="304">
        <f t="shared" si="11"/>
        <v>0.12166310942167402</v>
      </c>
      <c r="U59" s="304">
        <f t="shared" si="11"/>
        <v>0.1458749234138523</v>
      </c>
      <c r="V59" s="304">
        <f t="shared" si="11"/>
        <v>0.1517719577503025</v>
      </c>
      <c r="W59" s="304">
        <f t="shared" si="11"/>
        <v>8.4208661093709253E-2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7.7368613858777593E-2</v>
      </c>
      <c r="C60" s="303">
        <f t="shared" si="12"/>
        <v>7.8331343865844186E-2</v>
      </c>
      <c r="D60" s="303">
        <f t="shared" si="12"/>
        <v>7.7784587226941537E-2</v>
      </c>
      <c r="E60" s="303">
        <f t="shared" si="12"/>
        <v>7.7458802600282761E-2</v>
      </c>
      <c r="F60" s="303">
        <f t="shared" si="12"/>
        <v>7.7485653912237024E-2</v>
      </c>
      <c r="G60" s="303">
        <f t="shared" si="12"/>
        <v>7.5593004015184859E-2</v>
      </c>
      <c r="H60" s="303">
        <f t="shared" si="12"/>
        <v>7.600576127340887E-2</v>
      </c>
      <c r="I60" s="303">
        <f t="shared" si="12"/>
        <v>7.4842264905355518E-2</v>
      </c>
      <c r="J60" s="303">
        <f t="shared" si="12"/>
        <v>7.2254060343614507E-2</v>
      </c>
      <c r="K60" s="303">
        <f t="shared" si="12"/>
        <v>6.7963343697001813E-2</v>
      </c>
      <c r="L60" s="303">
        <f t="shared" si="12"/>
        <v>6.5949567477137414E-2</v>
      </c>
      <c r="M60" s="303">
        <f t="shared" si="12"/>
        <v>6.6166452717866031E-2</v>
      </c>
      <c r="N60" s="303">
        <f t="shared" si="12"/>
        <v>6.2223518921036405E-2</v>
      </c>
      <c r="O60" s="303">
        <f t="shared" si="12"/>
        <v>6.0149284818566434E-2</v>
      </c>
      <c r="P60" s="303">
        <f t="shared" si="12"/>
        <v>4.5680579280152817E-2</v>
      </c>
      <c r="Q60" s="303">
        <f t="shared" si="12"/>
        <v>3.9241059164279453E-2</v>
      </c>
      <c r="R60" s="303">
        <f t="shared" si="12"/>
        <v>4.0457021590090451E-2</v>
      </c>
      <c r="S60" s="303">
        <f t="shared" si="12"/>
        <v>5.9258134524896575E-2</v>
      </c>
      <c r="T60" s="303">
        <f t="shared" si="12"/>
        <v>5.2820834618666664E-2</v>
      </c>
      <c r="U60" s="303">
        <f t="shared" si="12"/>
        <v>4.8731824002938018E-2</v>
      </c>
      <c r="V60" s="303">
        <f t="shared" si="12"/>
        <v>5.3869351451728067E-2</v>
      </c>
      <c r="W60" s="303">
        <f t="shared" si="12"/>
        <v>7.2786502398446501E-2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5.5582665243109099E-2</v>
      </c>
      <c r="C61" s="304">
        <f t="shared" si="13"/>
        <v>5.7402199950323592E-2</v>
      </c>
      <c r="D61" s="304">
        <f t="shared" si="13"/>
        <v>5.616462158026591E-2</v>
      </c>
      <c r="E61" s="304">
        <f t="shared" si="13"/>
        <v>5.5455942153184487E-2</v>
      </c>
      <c r="F61" s="304">
        <f t="shared" si="13"/>
        <v>5.5386493061963485E-2</v>
      </c>
      <c r="G61" s="304">
        <f t="shared" si="13"/>
        <v>5.270371654019089E-2</v>
      </c>
      <c r="H61" s="304">
        <f t="shared" si="13"/>
        <v>5.3136912698504214E-2</v>
      </c>
      <c r="I61" s="304">
        <f t="shared" si="13"/>
        <v>5.1700993404902522E-2</v>
      </c>
      <c r="J61" s="304">
        <f t="shared" si="13"/>
        <v>4.8768749551457262E-2</v>
      </c>
      <c r="K61" s="304">
        <f t="shared" si="13"/>
        <v>4.5098344105695784E-2</v>
      </c>
      <c r="L61" s="304">
        <f t="shared" si="13"/>
        <v>4.3398696422303353E-2</v>
      </c>
      <c r="M61" s="304">
        <f t="shared" si="13"/>
        <v>4.0666137356671364E-2</v>
      </c>
      <c r="N61" s="304">
        <f t="shared" si="13"/>
        <v>3.9924672395168802E-2</v>
      </c>
      <c r="O61" s="304">
        <f t="shared" si="13"/>
        <v>3.7366589907819207E-2</v>
      </c>
      <c r="P61" s="304">
        <f t="shared" si="13"/>
        <v>2.0801969753516093E-2</v>
      </c>
      <c r="Q61" s="304">
        <f t="shared" si="13"/>
        <v>1.2523611321724E-2</v>
      </c>
      <c r="R61" s="304">
        <f t="shared" si="13"/>
        <v>1.5824295577406909E-2</v>
      </c>
      <c r="S61" s="304">
        <f t="shared" si="13"/>
        <v>3.436450292865776E-2</v>
      </c>
      <c r="T61" s="304">
        <f t="shared" si="13"/>
        <v>2.8196068788860135E-2</v>
      </c>
      <c r="U61" s="304">
        <f t="shared" si="13"/>
        <v>2.3326372418073504E-2</v>
      </c>
      <c r="V61" s="304">
        <f t="shared" si="13"/>
        <v>2.8308644454395786E-2</v>
      </c>
      <c r="W61" s="304">
        <f t="shared" si="13"/>
        <v>4.9679871616112363E-2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2.1785948615668481E-2</v>
      </c>
      <c r="C62" s="304">
        <f t="shared" si="14"/>
        <v>2.0929143915520601E-2</v>
      </c>
      <c r="D62" s="304">
        <f t="shared" si="14"/>
        <v>2.1619965646675624E-2</v>
      </c>
      <c r="E62" s="304">
        <f t="shared" si="14"/>
        <v>2.2002860447098274E-2</v>
      </c>
      <c r="F62" s="304">
        <f t="shared" si="14"/>
        <v>2.2099160850273542E-2</v>
      </c>
      <c r="G62" s="304">
        <f t="shared" si="14"/>
        <v>2.2889287474993972E-2</v>
      </c>
      <c r="H62" s="304">
        <f t="shared" si="14"/>
        <v>2.2868848574904659E-2</v>
      </c>
      <c r="I62" s="304">
        <f t="shared" si="14"/>
        <v>2.314127150045299E-2</v>
      </c>
      <c r="J62" s="304">
        <f t="shared" si="14"/>
        <v>2.3485310792157241E-2</v>
      </c>
      <c r="K62" s="304">
        <f t="shared" si="14"/>
        <v>2.2864999591306032E-2</v>
      </c>
      <c r="L62" s="304">
        <f t="shared" si="14"/>
        <v>2.2550871054834064E-2</v>
      </c>
      <c r="M62" s="304">
        <f t="shared" si="14"/>
        <v>2.5500315361194653E-2</v>
      </c>
      <c r="N62" s="304">
        <f t="shared" si="14"/>
        <v>2.2298846525867607E-2</v>
      </c>
      <c r="O62" s="304">
        <f t="shared" si="14"/>
        <v>2.278269491074723E-2</v>
      </c>
      <c r="P62" s="304">
        <f t="shared" si="14"/>
        <v>2.487860952663672E-2</v>
      </c>
      <c r="Q62" s="304">
        <f t="shared" si="14"/>
        <v>2.6717447842555458E-2</v>
      </c>
      <c r="R62" s="304">
        <f t="shared" si="14"/>
        <v>2.4632726012683535E-2</v>
      </c>
      <c r="S62" s="304">
        <f t="shared" si="14"/>
        <v>2.4893631596238808E-2</v>
      </c>
      <c r="T62" s="304">
        <f t="shared" si="14"/>
        <v>2.4624765829806532E-2</v>
      </c>
      <c r="U62" s="304">
        <f t="shared" si="14"/>
        <v>2.5405451584864517E-2</v>
      </c>
      <c r="V62" s="304">
        <f t="shared" si="14"/>
        <v>2.5560706997332282E-2</v>
      </c>
      <c r="W62" s="304">
        <f t="shared" si="14"/>
        <v>2.3106630782334141E-2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0.22403820459509996</v>
      </c>
      <c r="C63" s="303">
        <f t="shared" si="15"/>
        <v>0.22634091749102722</v>
      </c>
      <c r="D63" s="303">
        <f t="shared" si="15"/>
        <v>0.22454208160264033</v>
      </c>
      <c r="E63" s="303">
        <f t="shared" si="15"/>
        <v>0.22371443387190584</v>
      </c>
      <c r="F63" s="303">
        <f t="shared" si="15"/>
        <v>0.22352778744041965</v>
      </c>
      <c r="G63" s="303">
        <f t="shared" si="15"/>
        <v>0.22196153704336832</v>
      </c>
      <c r="H63" s="303">
        <f t="shared" si="15"/>
        <v>0.22230000505528219</v>
      </c>
      <c r="I63" s="303">
        <f t="shared" si="15"/>
        <v>0.22294794818754521</v>
      </c>
      <c r="J63" s="303">
        <f t="shared" si="15"/>
        <v>0.22245610322847523</v>
      </c>
      <c r="K63" s="303">
        <f t="shared" si="15"/>
        <v>0.21711140016687228</v>
      </c>
      <c r="L63" s="303">
        <f t="shared" si="15"/>
        <v>0.21121450796338886</v>
      </c>
      <c r="M63" s="303">
        <f t="shared" si="15"/>
        <v>0.22978343370713311</v>
      </c>
      <c r="N63" s="303">
        <f t="shared" si="15"/>
        <v>0.21596076969987446</v>
      </c>
      <c r="O63" s="303">
        <f t="shared" si="15"/>
        <v>0.21884492431949548</v>
      </c>
      <c r="P63" s="303">
        <f t="shared" si="15"/>
        <v>0.23012044668266182</v>
      </c>
      <c r="Q63" s="303">
        <f t="shared" si="15"/>
        <v>0.24492731067442394</v>
      </c>
      <c r="R63" s="303">
        <f t="shared" si="15"/>
        <v>0.23034229050310698</v>
      </c>
      <c r="S63" s="303">
        <f t="shared" si="15"/>
        <v>0.22777354190308116</v>
      </c>
      <c r="T63" s="303">
        <f t="shared" si="15"/>
        <v>0.22793353451533926</v>
      </c>
      <c r="U63" s="303">
        <f t="shared" si="15"/>
        <v>0.23238124881649277</v>
      </c>
      <c r="V63" s="303">
        <f t="shared" si="15"/>
        <v>0.23229645629578305</v>
      </c>
      <c r="W63" s="303">
        <f t="shared" si="15"/>
        <v>0.22323507698888279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0.15044994154810898</v>
      </c>
      <c r="C64" s="304">
        <f t="shared" si="16"/>
        <v>0.16409033337268553</v>
      </c>
      <c r="D64" s="304">
        <f t="shared" si="16"/>
        <v>0.15209809809325375</v>
      </c>
      <c r="E64" s="304">
        <f t="shared" si="16"/>
        <v>0.14494454707849197</v>
      </c>
      <c r="F64" s="304">
        <f t="shared" si="16"/>
        <v>0.14323900699224068</v>
      </c>
      <c r="G64" s="304">
        <f t="shared" si="16"/>
        <v>0.12366074713672395</v>
      </c>
      <c r="H64" s="304">
        <f t="shared" si="16"/>
        <v>0.12785791444881575</v>
      </c>
      <c r="I64" s="304">
        <f t="shared" si="16"/>
        <v>0.11736912057226789</v>
      </c>
      <c r="J64" s="304">
        <f t="shared" si="16"/>
        <v>0.11251591437138435</v>
      </c>
      <c r="K64" s="304">
        <f t="shared" si="16"/>
        <v>0.10724572761298966</v>
      </c>
      <c r="L64" s="304">
        <f t="shared" si="16"/>
        <v>8.0636270301115712E-2</v>
      </c>
      <c r="M64" s="304">
        <f t="shared" si="16"/>
        <v>4.9034798509635595E-2</v>
      </c>
      <c r="N64" s="304">
        <f t="shared" si="16"/>
        <v>0.10291052097584986</v>
      </c>
      <c r="O64" s="304">
        <f t="shared" si="16"/>
        <v>0.10159633146625745</v>
      </c>
      <c r="P64" s="304">
        <f t="shared" si="16"/>
        <v>8.1278874115865499E-2</v>
      </c>
      <c r="Q64" s="304">
        <f t="shared" si="16"/>
        <v>2.2681154071775775E-2</v>
      </c>
      <c r="R64" s="304">
        <f t="shared" si="16"/>
        <v>8.8027376201507468E-2</v>
      </c>
      <c r="S64" s="304">
        <f t="shared" si="16"/>
        <v>6.5868583964254074E-2</v>
      </c>
      <c r="T64" s="304">
        <f t="shared" si="16"/>
        <v>7.8958298488799608E-2</v>
      </c>
      <c r="U64" s="304">
        <f t="shared" si="16"/>
        <v>5.3758893615857319E-2</v>
      </c>
      <c r="V64" s="304">
        <f t="shared" si="16"/>
        <v>4.645324272398401E-2</v>
      </c>
      <c r="W64" s="304">
        <f t="shared" si="16"/>
        <v>0.12012243075168778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7.3588263046990982E-2</v>
      </c>
      <c r="C65" s="304">
        <f t="shared" si="17"/>
        <v>6.2250584118341702E-2</v>
      </c>
      <c r="D65" s="304">
        <f t="shared" si="17"/>
        <v>7.2443983509386578E-2</v>
      </c>
      <c r="E65" s="304">
        <f t="shared" si="17"/>
        <v>7.876988679341386E-2</v>
      </c>
      <c r="F65" s="304">
        <f t="shared" si="17"/>
        <v>8.0288780448178998E-2</v>
      </c>
      <c r="G65" s="304">
        <f t="shared" si="17"/>
        <v>9.8300789906644384E-2</v>
      </c>
      <c r="H65" s="304">
        <f t="shared" si="17"/>
        <v>9.4442090606466425E-2</v>
      </c>
      <c r="I65" s="304">
        <f t="shared" si="17"/>
        <v>0.10557882761527732</v>
      </c>
      <c r="J65" s="304">
        <f t="shared" si="17"/>
        <v>0.10994018885709089</v>
      </c>
      <c r="K65" s="304">
        <f t="shared" si="17"/>
        <v>0.1098656725538826</v>
      </c>
      <c r="L65" s="304">
        <f t="shared" si="17"/>
        <v>0.13057823766227317</v>
      </c>
      <c r="M65" s="304">
        <f t="shared" si="17"/>
        <v>0.18074863519749754</v>
      </c>
      <c r="N65" s="304">
        <f t="shared" si="17"/>
        <v>0.11305024872402458</v>
      </c>
      <c r="O65" s="304">
        <f t="shared" si="17"/>
        <v>0.11724859285323803</v>
      </c>
      <c r="P65" s="304">
        <f t="shared" si="17"/>
        <v>0.14884157256679634</v>
      </c>
      <c r="Q65" s="304">
        <f t="shared" si="17"/>
        <v>0.22224615660264815</v>
      </c>
      <c r="R65" s="304">
        <f t="shared" si="17"/>
        <v>0.14231491430159948</v>
      </c>
      <c r="S65" s="304">
        <f t="shared" si="17"/>
        <v>0.16190495793882709</v>
      </c>
      <c r="T65" s="304">
        <f t="shared" si="17"/>
        <v>0.14897523602653967</v>
      </c>
      <c r="U65" s="304">
        <f t="shared" si="17"/>
        <v>0.17862235520063546</v>
      </c>
      <c r="V65" s="304">
        <f t="shared" si="17"/>
        <v>0.18584321357179903</v>
      </c>
      <c r="W65" s="304">
        <f t="shared" si="17"/>
        <v>0.103112646237195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0.20143342541181281</v>
      </c>
      <c r="C66" s="303">
        <f t="shared" si="18"/>
        <v>0.2068216314029778</v>
      </c>
      <c r="D66" s="303">
        <f t="shared" si="18"/>
        <v>0.20201275293302623</v>
      </c>
      <c r="E66" s="303">
        <f t="shared" si="18"/>
        <v>0.19901054760593423</v>
      </c>
      <c r="F66" s="303">
        <f t="shared" si="18"/>
        <v>0.19805285464128405</v>
      </c>
      <c r="G66" s="303">
        <f t="shared" si="18"/>
        <v>0.19301249858412453</v>
      </c>
      <c r="H66" s="303">
        <f t="shared" si="18"/>
        <v>0.19211606810189455</v>
      </c>
      <c r="I66" s="303">
        <f t="shared" si="18"/>
        <v>0.18875255429734003</v>
      </c>
      <c r="J66" s="303">
        <f t="shared" si="18"/>
        <v>0.18791650805336454</v>
      </c>
      <c r="K66" s="303">
        <f t="shared" si="18"/>
        <v>0.21075002733796958</v>
      </c>
      <c r="L66" s="303">
        <f t="shared" si="18"/>
        <v>0.22812563016889997</v>
      </c>
      <c r="M66" s="303">
        <f t="shared" si="18"/>
        <v>0.15310972693172911</v>
      </c>
      <c r="N66" s="303">
        <f t="shared" si="18"/>
        <v>0.22664983856986703</v>
      </c>
      <c r="O66" s="303">
        <f t="shared" si="18"/>
        <v>0.21664408522441547</v>
      </c>
      <c r="P66" s="303">
        <f t="shared" si="18"/>
        <v>0.18052129912204637</v>
      </c>
      <c r="Q66" s="303">
        <f t="shared" si="18"/>
        <v>0.13414345065612218</v>
      </c>
      <c r="R66" s="303">
        <f t="shared" si="18"/>
        <v>0.18867287450038844</v>
      </c>
      <c r="S66" s="303">
        <f t="shared" si="18"/>
        <v>0.17143577614801611</v>
      </c>
      <c r="T66" s="303">
        <f t="shared" si="18"/>
        <v>0.18115555032221772</v>
      </c>
      <c r="U66" s="303">
        <f t="shared" si="18"/>
        <v>0.16583688251714376</v>
      </c>
      <c r="V66" s="303">
        <f t="shared" si="18"/>
        <v>0.15962443404755408</v>
      </c>
      <c r="W66" s="303">
        <f t="shared" si="18"/>
        <v>0.1910858970116063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0.11643734757444361</v>
      </c>
      <c r="C67" s="303">
        <f t="shared" si="19"/>
        <v>0.11185806262181205</v>
      </c>
      <c r="D67" s="303">
        <f t="shared" si="19"/>
        <v>0.11555023372904699</v>
      </c>
      <c r="E67" s="303">
        <f t="shared" si="19"/>
        <v>0.11759665620748774</v>
      </c>
      <c r="F67" s="303">
        <f t="shared" si="19"/>
        <v>0.11811134407873397</v>
      </c>
      <c r="G67" s="303">
        <f t="shared" si="19"/>
        <v>0.12233426087953043</v>
      </c>
      <c r="H67" s="303">
        <f t="shared" si="19"/>
        <v>0.1222250229778112</v>
      </c>
      <c r="I67" s="303">
        <f t="shared" si="19"/>
        <v>0.12368101662898986</v>
      </c>
      <c r="J67" s="303">
        <f t="shared" si="19"/>
        <v>0.12551977165839548</v>
      </c>
      <c r="K67" s="303">
        <f t="shared" si="19"/>
        <v>0.12220445167063569</v>
      </c>
      <c r="L67" s="303">
        <f t="shared" si="19"/>
        <v>0.12052555789238026</v>
      </c>
      <c r="M67" s="303">
        <f t="shared" si="19"/>
        <v>0.13628918048736702</v>
      </c>
      <c r="N67" s="303">
        <f t="shared" si="19"/>
        <v>0.11917858566756526</v>
      </c>
      <c r="O67" s="303">
        <f t="shared" si="19"/>
        <v>0.1217645654455146</v>
      </c>
      <c r="P67" s="303">
        <f t="shared" si="19"/>
        <v>0.13296640672963322</v>
      </c>
      <c r="Q67" s="303">
        <f t="shared" si="19"/>
        <v>0.14279427605499487</v>
      </c>
      <c r="R67" s="303">
        <f t="shared" si="19"/>
        <v>0.13165225582062023</v>
      </c>
      <c r="S67" s="303">
        <f t="shared" si="19"/>
        <v>0.13304669379770639</v>
      </c>
      <c r="T67" s="303">
        <f t="shared" si="19"/>
        <v>0.13160971176634195</v>
      </c>
      <c r="U67" s="303">
        <f t="shared" si="19"/>
        <v>0.13578217082294361</v>
      </c>
      <c r="V67" s="303">
        <f t="shared" si="19"/>
        <v>0.13661195008769975</v>
      </c>
      <c r="W67" s="303">
        <f t="shared" si="19"/>
        <v>0.12349587558202474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7.2580107059955865E-2</v>
      </c>
      <c r="C68" s="237">
        <f t="shared" si="20"/>
        <v>6.972565357880324E-2</v>
      </c>
      <c r="D68" s="237">
        <f t="shared" si="20"/>
        <v>7.202713312835636E-2</v>
      </c>
      <c r="E68" s="237">
        <f t="shared" si="20"/>
        <v>7.3302751009295841E-2</v>
      </c>
      <c r="F68" s="237">
        <f t="shared" si="20"/>
        <v>7.3623576771610896E-2</v>
      </c>
      <c r="G68" s="237">
        <f t="shared" si="20"/>
        <v>7.6255891573450044E-2</v>
      </c>
      <c r="H68" s="237">
        <f t="shared" si="20"/>
        <v>7.6187799172111853E-2</v>
      </c>
      <c r="I68" s="237">
        <f t="shared" si="20"/>
        <v>7.709537889015379E-2</v>
      </c>
      <c r="J68" s="237">
        <f t="shared" si="20"/>
        <v>7.8241549252768494E-2</v>
      </c>
      <c r="K68" s="237">
        <f t="shared" si="20"/>
        <v>7.6174976244518078E-2</v>
      </c>
      <c r="L68" s="237">
        <f t="shared" si="20"/>
        <v>7.5128453863972045E-2</v>
      </c>
      <c r="M68" s="237">
        <f t="shared" si="20"/>
        <v>8.4954557252881605E-2</v>
      </c>
      <c r="N68" s="237">
        <f t="shared" si="20"/>
        <v>7.4288831609425648E-2</v>
      </c>
      <c r="O68" s="237">
        <f t="shared" si="20"/>
        <v>7.5900777372948369E-2</v>
      </c>
      <c r="P68" s="237">
        <f t="shared" si="20"/>
        <v>8.2883338008402099E-2</v>
      </c>
      <c r="Q68" s="237">
        <f t="shared" si="20"/>
        <v>8.900944636336923E-2</v>
      </c>
      <c r="R68" s="237">
        <f t="shared" si="20"/>
        <v>8.2064174607173607E-2</v>
      </c>
      <c r="S68" s="237">
        <f t="shared" si="20"/>
        <v>8.293338418445878E-2</v>
      </c>
      <c r="T68" s="237">
        <f t="shared" si="20"/>
        <v>8.2037655177810101E-2</v>
      </c>
      <c r="U68" s="237">
        <f t="shared" si="20"/>
        <v>8.4638517627358911E-2</v>
      </c>
      <c r="V68" s="237">
        <f t="shared" si="20"/>
        <v>8.5155752596436346E-2</v>
      </c>
      <c r="W68" s="237">
        <f t="shared" si="20"/>
        <v>7.6979972989127662E-2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0.53869918019060825</v>
      </c>
      <c r="C72" s="324">
        <f>IF(C$5=0,0,C$5/TRE_fec!C$5)</f>
        <v>0.54038833016178689</v>
      </c>
      <c r="D72" s="324">
        <f>IF(D$5=0,0,D$5/TRE_fec!D$5)</f>
        <v>0.54224770715195991</v>
      </c>
      <c r="E72" s="324">
        <f>IF(E$5=0,0,E$5/TRE_fec!E$5)</f>
        <v>0.54336329796228178</v>
      </c>
      <c r="F72" s="324">
        <f>IF(F$5=0,0,F$5/TRE_fec!F$5)</f>
        <v>0.54344105145652732</v>
      </c>
      <c r="G72" s="324">
        <f>IF(G$5=0,0,G$5/TRE_fec!G$5)</f>
        <v>0.54688914145972833</v>
      </c>
      <c r="H72" s="324">
        <f>IF(H$5=0,0,H$5/TRE_fec!H$5)</f>
        <v>0.54333982192389696</v>
      </c>
      <c r="I72" s="324">
        <f>IF(I$5=0,0,I$5/TRE_fec!I$5)</f>
        <v>0.55353669542155437</v>
      </c>
      <c r="J72" s="324">
        <f>IF(J$5=0,0,J$5/TRE_fec!J$5)</f>
        <v>0.5471606162933822</v>
      </c>
      <c r="K72" s="324">
        <f>IF(K$5=0,0,K$5/TRE_fec!K$5)</f>
        <v>0.54267303692770952</v>
      </c>
      <c r="L72" s="324">
        <f>IF(L$5=0,0,L$5/TRE_fec!L$5)</f>
        <v>0.55036675461997264</v>
      </c>
      <c r="M72" s="324">
        <f>IF(M$5=0,0,M$5/TRE_fec!M$5)</f>
        <v>0.56461453054297694</v>
      </c>
      <c r="N72" s="324">
        <f>IF(N$5=0,0,N$5/TRE_fec!N$5)</f>
        <v>0.55032965267937972</v>
      </c>
      <c r="O72" s="324">
        <f>IF(O$5=0,0,O$5/TRE_fec!O$5)</f>
        <v>0.5506289435452143</v>
      </c>
      <c r="P72" s="324">
        <f>IF(P$5=0,0,P$5/TRE_fec!P$5)</f>
        <v>0.56002549498133147</v>
      </c>
      <c r="Q72" s="324">
        <f>IF(Q$5=0,0,Q$5/TRE_fec!Q$5)</f>
        <v>0.57233990679482372</v>
      </c>
      <c r="R72" s="324">
        <f>IF(R$5=0,0,R$5/TRE_fec!R$5)</f>
        <v>0.55899240021698948</v>
      </c>
      <c r="S72" s="324">
        <f>IF(S$5=0,0,S$5/TRE_fec!S$5)</f>
        <v>0.562958267956567</v>
      </c>
      <c r="T72" s="324">
        <f>IF(T$5=0,0,T$5/TRE_fec!T$5)</f>
        <v>0.56070120396276291</v>
      </c>
      <c r="U72" s="324">
        <f>IF(U$5=0,0,U$5/TRE_fec!U$5)</f>
        <v>0.56762450257115105</v>
      </c>
      <c r="V72" s="324">
        <f>IF(V$5=0,0,V$5/TRE_fec!V$5)</f>
        <v>0.56633433242077158</v>
      </c>
      <c r="W72" s="324">
        <f>IF(W$5=0,0,W$5/TRE_fec!W$5)</f>
        <v>0.55044350250351137</v>
      </c>
      <c r="DA72" s="95"/>
    </row>
    <row r="73" spans="1:105" ht="12" customHeight="1" x14ac:dyDescent="0.25">
      <c r="A73" s="55" t="s">
        <v>92</v>
      </c>
      <c r="B73" s="336">
        <f>IF(B$6=0,0,B$6/TRE_fec!B$6)</f>
        <v>0.48134549754040051</v>
      </c>
      <c r="C73" s="336">
        <f>IF(C$6=0,0,C$6/TRE_fec!C$6)</f>
        <v>0.48134549754040057</v>
      </c>
      <c r="D73" s="336">
        <f>IF(D$6=0,0,D$6/TRE_fec!D$6)</f>
        <v>0.48134549754040046</v>
      </c>
      <c r="E73" s="336">
        <f>IF(E$6=0,0,E$6/TRE_fec!E$6)</f>
        <v>0.48134549754040057</v>
      </c>
      <c r="F73" s="336">
        <f>IF(F$6=0,0,F$6/TRE_fec!F$6)</f>
        <v>0.48134549754040035</v>
      </c>
      <c r="G73" s="336">
        <f>IF(G$6=0,0,G$6/TRE_fec!G$6)</f>
        <v>0.48134549754040074</v>
      </c>
      <c r="H73" s="336">
        <f>IF(H$6=0,0,H$6/TRE_fec!H$6)</f>
        <v>0.48134549754040062</v>
      </c>
      <c r="I73" s="336">
        <f>IF(I$6=0,0,I$6/TRE_fec!I$6)</f>
        <v>0.48134549754040068</v>
      </c>
      <c r="J73" s="336">
        <f>IF(J$6=0,0,J$6/TRE_fec!J$6)</f>
        <v>0.4813454975404004</v>
      </c>
      <c r="K73" s="336">
        <f>IF(K$6=0,0,K$6/TRE_fec!K$6)</f>
        <v>0.48134549754040046</v>
      </c>
      <c r="L73" s="336">
        <f>IF(L$6=0,0,L$6/TRE_fec!L$6)</f>
        <v>0.48134549754040046</v>
      </c>
      <c r="M73" s="336">
        <f>IF(M$6=0,0,M$6/TRE_fec!M$6)</f>
        <v>0.48134549754040085</v>
      </c>
      <c r="N73" s="336">
        <f>IF(N$6=0,0,N$6/TRE_fec!N$6)</f>
        <v>0.48134549754040057</v>
      </c>
      <c r="O73" s="336">
        <f>IF(O$6=0,0,O$6/TRE_fec!O$6)</f>
        <v>0.48134549754040046</v>
      </c>
      <c r="P73" s="336">
        <f>IF(P$6=0,0,P$6/TRE_fec!P$6)</f>
        <v>0.48134549754040051</v>
      </c>
      <c r="Q73" s="336">
        <f>IF(Q$6=0,0,Q$6/TRE_fec!Q$6)</f>
        <v>0.48134549754040057</v>
      </c>
      <c r="R73" s="336">
        <f>IF(R$6=0,0,R$6/TRE_fec!R$6)</f>
        <v>0.48134549754040079</v>
      </c>
      <c r="S73" s="336">
        <f>IF(S$6=0,0,S$6/TRE_fec!S$6)</f>
        <v>0.48134549754040051</v>
      </c>
      <c r="T73" s="336">
        <f>IF(T$6=0,0,T$6/TRE_fec!T$6)</f>
        <v>0.48134549754040046</v>
      </c>
      <c r="U73" s="336">
        <f>IF(U$6=0,0,U$6/TRE_fec!U$6)</f>
        <v>0.48134549754040035</v>
      </c>
      <c r="V73" s="336">
        <f>IF(V$6=0,0,V$6/TRE_fec!V$6)</f>
        <v>0.48134549754040051</v>
      </c>
      <c r="W73" s="336">
        <f>IF(W$6=0,0,W$6/TRE_fec!W$6)</f>
        <v>0.48134549754040079</v>
      </c>
      <c r="DA73" s="67"/>
    </row>
    <row r="74" spans="1:105" ht="12" customHeight="1" x14ac:dyDescent="0.25">
      <c r="A74" s="202" t="s">
        <v>93</v>
      </c>
      <c r="B74" s="337">
        <f>IF(B$7=0,0,B$7/TRE_fec!B$7)</f>
        <v>0.1248137623890066</v>
      </c>
      <c r="C74" s="337">
        <f>IF(C$7=0,0,C$7/TRE_fec!C$7)</f>
        <v>0.1248137623890066</v>
      </c>
      <c r="D74" s="337">
        <f>IF(D$7=0,0,D$7/TRE_fec!D$7)</f>
        <v>0.12481376238900659</v>
      </c>
      <c r="E74" s="337">
        <f>IF(E$7=0,0,E$7/TRE_fec!E$7)</f>
        <v>0.1248137623890066</v>
      </c>
      <c r="F74" s="337">
        <f>IF(F$7=0,0,F$7/TRE_fec!F$7)</f>
        <v>0.12481376238900659</v>
      </c>
      <c r="G74" s="337">
        <f>IF(G$7=0,0,G$7/TRE_fec!G$7)</f>
        <v>0.12481376238900661</v>
      </c>
      <c r="H74" s="337">
        <f>IF(H$7=0,0,H$7/TRE_fec!H$7)</f>
        <v>0.1248137623890066</v>
      </c>
      <c r="I74" s="337">
        <f>IF(I$7=0,0,I$7/TRE_fec!I$7)</f>
        <v>0.12481376238900656</v>
      </c>
      <c r="J74" s="337">
        <f>IF(J$7=0,0,J$7/TRE_fec!J$7)</f>
        <v>0.1248137623890066</v>
      </c>
      <c r="K74" s="337">
        <f>IF(K$7=0,0,K$7/TRE_fec!K$7)</f>
        <v>0.12481376238900661</v>
      </c>
      <c r="L74" s="337">
        <f>IF(L$7=0,0,L$7/TRE_fec!L$7)</f>
        <v>0.12481376238900657</v>
      </c>
      <c r="M74" s="337">
        <f>IF(M$7=0,0,M$7/TRE_fec!M$7)</f>
        <v>0.12481376238900659</v>
      </c>
      <c r="N74" s="337">
        <f>IF(N$7=0,0,N$7/TRE_fec!N$7)</f>
        <v>0.12481376238900659</v>
      </c>
      <c r="O74" s="337">
        <f>IF(O$7=0,0,O$7/TRE_fec!O$7)</f>
        <v>0.12481376238900657</v>
      </c>
      <c r="P74" s="337">
        <f>IF(P$7=0,0,P$7/TRE_fec!P$7)</f>
        <v>0.12481376238900656</v>
      </c>
      <c r="Q74" s="337">
        <f>IF(Q$7=0,0,Q$7/TRE_fec!Q$7)</f>
        <v>0.12481376238900661</v>
      </c>
      <c r="R74" s="337">
        <f>IF(R$7=0,0,R$7/TRE_fec!R$7)</f>
        <v>0.12481376238900664</v>
      </c>
      <c r="S74" s="337">
        <f>IF(S$7=0,0,S$7/TRE_fec!S$7)</f>
        <v>0.12481376238900659</v>
      </c>
      <c r="T74" s="337">
        <f>IF(T$7=0,0,T$7/TRE_fec!T$7)</f>
        <v>0.1248137623890066</v>
      </c>
      <c r="U74" s="337">
        <f>IF(U$7=0,0,U$7/TRE_fec!U$7)</f>
        <v>0.12481376238900657</v>
      </c>
      <c r="V74" s="337">
        <f>IF(V$7=0,0,V$7/TRE_fec!V$7)</f>
        <v>0.12481376238900656</v>
      </c>
      <c r="W74" s="337">
        <f>IF(W$7=0,0,W$7/TRE_fec!W$7)</f>
        <v>0.12481376238900656</v>
      </c>
      <c r="DA74" s="174"/>
    </row>
    <row r="75" spans="1:105" ht="12" customHeight="1" x14ac:dyDescent="0.25">
      <c r="A75" s="202" t="s">
        <v>94</v>
      </c>
      <c r="B75" s="337">
        <f>IF(B$8=0,0,B$8/TRE_fec!B$8)</f>
        <v>0.67460251842427632</v>
      </c>
      <c r="C75" s="337">
        <f>IF(C$8=0,0,C$8/TRE_fec!C$8)</f>
        <v>0.67460251842427621</v>
      </c>
      <c r="D75" s="337">
        <f>IF(D$8=0,0,D$8/TRE_fec!D$8)</f>
        <v>0.67460251842427632</v>
      </c>
      <c r="E75" s="337">
        <f>IF(E$8=0,0,E$8/TRE_fec!E$8)</f>
        <v>0.67460251842427632</v>
      </c>
      <c r="F75" s="337">
        <f>IF(F$8=0,0,F$8/TRE_fec!F$8)</f>
        <v>0.67460251842427621</v>
      </c>
      <c r="G75" s="337">
        <f>IF(G$8=0,0,G$8/TRE_fec!G$8)</f>
        <v>0.67460251842427632</v>
      </c>
      <c r="H75" s="337">
        <f>IF(H$8=0,0,H$8/TRE_fec!H$8)</f>
        <v>0.67460251842427621</v>
      </c>
      <c r="I75" s="337">
        <f>IF(I$8=0,0,I$8/TRE_fec!I$8)</f>
        <v>0.67460251842427632</v>
      </c>
      <c r="J75" s="337">
        <f>IF(J$8=0,0,J$8/TRE_fec!J$8)</f>
        <v>0.67460251842427632</v>
      </c>
      <c r="K75" s="337">
        <f>IF(K$8=0,0,K$8/TRE_fec!K$8)</f>
        <v>0.67460251842427643</v>
      </c>
      <c r="L75" s="337">
        <f>IF(L$8=0,0,L$8/TRE_fec!L$8)</f>
        <v>0.67460251842427621</v>
      </c>
      <c r="M75" s="337">
        <f>IF(M$8=0,0,M$8/TRE_fec!M$8)</f>
        <v>0.67460251842427632</v>
      </c>
      <c r="N75" s="337">
        <f>IF(N$8=0,0,N$8/TRE_fec!N$8)</f>
        <v>0.67460251842427621</v>
      </c>
      <c r="O75" s="337">
        <f>IF(O$8=0,0,O$8/TRE_fec!O$8)</f>
        <v>0.67460251842427632</v>
      </c>
      <c r="P75" s="337">
        <f>IF(P$8=0,0,P$8/TRE_fec!P$8)</f>
        <v>0.67460251842427632</v>
      </c>
      <c r="Q75" s="337">
        <f>IF(Q$8=0,0,Q$8/TRE_fec!Q$8)</f>
        <v>0.67460251842427621</v>
      </c>
      <c r="R75" s="337">
        <f>IF(R$8=0,0,R$8/TRE_fec!R$8)</f>
        <v>0.6746025184242761</v>
      </c>
      <c r="S75" s="337">
        <f>IF(S$8=0,0,S$8/TRE_fec!S$8)</f>
        <v>0.67460251842427621</v>
      </c>
      <c r="T75" s="337">
        <f>IF(T$8=0,0,T$8/TRE_fec!T$8)</f>
        <v>0.6746025184242761</v>
      </c>
      <c r="U75" s="337">
        <f>IF(U$8=0,0,U$8/TRE_fec!U$8)</f>
        <v>0.67460251842427621</v>
      </c>
      <c r="V75" s="337">
        <f>IF(V$8=0,0,V$8/TRE_fec!V$8)</f>
        <v>0.67460251842427643</v>
      </c>
      <c r="W75" s="337">
        <f>IF(W$8=0,0,W$8/TRE_fec!W$8)</f>
        <v>0.67460251842427599</v>
      </c>
      <c r="DA75" s="174"/>
    </row>
    <row r="76" spans="1:105" ht="12" customHeight="1" x14ac:dyDescent="0.25">
      <c r="A76" s="202" t="s">
        <v>95</v>
      </c>
      <c r="B76" s="337">
        <f>IF(B$9=0,0,B$9/TRE_fec!B$9)</f>
        <v>0.47695158974257607</v>
      </c>
      <c r="C76" s="337">
        <f>IF(C$9=0,0,C$9/TRE_fec!C$9)</f>
        <v>0.47695158974257595</v>
      </c>
      <c r="D76" s="337">
        <f>IF(D$9=0,0,D$9/TRE_fec!D$9)</f>
        <v>0.47695158974257607</v>
      </c>
      <c r="E76" s="337">
        <f>IF(E$9=0,0,E$9/TRE_fec!E$9)</f>
        <v>0.47695158974257601</v>
      </c>
      <c r="F76" s="337">
        <f>IF(F$9=0,0,F$9/TRE_fec!F$9)</f>
        <v>0.47695158974257595</v>
      </c>
      <c r="G76" s="337">
        <f>IF(G$9=0,0,G$9/TRE_fec!G$9)</f>
        <v>0.47695158974257612</v>
      </c>
      <c r="H76" s="337">
        <f>IF(H$9=0,0,H$9/TRE_fec!H$9)</f>
        <v>0.47695158974257607</v>
      </c>
      <c r="I76" s="337">
        <f>IF(I$9=0,0,I$9/TRE_fec!I$9)</f>
        <v>0.47695158974257579</v>
      </c>
      <c r="J76" s="337">
        <f>IF(J$9=0,0,J$9/TRE_fec!J$9)</f>
        <v>0.47695158974257595</v>
      </c>
      <c r="K76" s="337">
        <f>IF(K$9=0,0,K$9/TRE_fec!K$9)</f>
        <v>0.47695158974257612</v>
      </c>
      <c r="L76" s="337">
        <f>IF(L$9=0,0,L$9/TRE_fec!L$9)</f>
        <v>0.47695158974257601</v>
      </c>
      <c r="M76" s="337">
        <f>IF(M$9=0,0,M$9/TRE_fec!M$9)</f>
        <v>0.47695158974257607</v>
      </c>
      <c r="N76" s="337">
        <f>IF(N$9=0,0,N$9/TRE_fec!N$9)</f>
        <v>0.47695158974257601</v>
      </c>
      <c r="O76" s="337">
        <f>IF(O$9=0,0,O$9/TRE_fec!O$9)</f>
        <v>0.47695158974257612</v>
      </c>
      <c r="P76" s="337">
        <f>IF(P$9=0,0,P$9/TRE_fec!P$9)</f>
        <v>0.47695158974257579</v>
      </c>
      <c r="Q76" s="337">
        <f>IF(Q$9=0,0,Q$9/TRE_fec!Q$9)</f>
        <v>0.47695158974257601</v>
      </c>
      <c r="R76" s="337">
        <f>IF(R$9=0,0,R$9/TRE_fec!R$9)</f>
        <v>0.47695158974257601</v>
      </c>
      <c r="S76" s="337">
        <f>IF(S$9=0,0,S$9/TRE_fec!S$9)</f>
        <v>0.47695158974257601</v>
      </c>
      <c r="T76" s="337">
        <f>IF(T$9=0,0,T$9/TRE_fec!T$9)</f>
        <v>0.47695158974257623</v>
      </c>
      <c r="U76" s="337">
        <f>IF(U$9=0,0,U$9/TRE_fec!U$9)</f>
        <v>0.47695158974257595</v>
      </c>
      <c r="V76" s="337">
        <f>IF(V$9=0,0,V$9/TRE_fec!V$9)</f>
        <v>0.47695158974257618</v>
      </c>
      <c r="W76" s="337">
        <f>IF(W$9=0,0,W$9/TRE_fec!W$9)</f>
        <v>0.47695158974257584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0.71831166943925651</v>
      </c>
      <c r="C77" s="338">
        <f>IF(C$10=0,0,C$10/TRE_fec!C$10)</f>
        <v>0.70757432877377657</v>
      </c>
      <c r="D77" s="338">
        <f>IF(D$10=0,0,D$10/TRE_fec!D$10)</f>
        <v>0.71390601667777354</v>
      </c>
      <c r="E77" s="338">
        <f>IF(E$10=0,0,E$10/TRE_fec!E$10)</f>
        <v>0.71746559587109371</v>
      </c>
      <c r="F77" s="338">
        <f>IF(F$10=0,0,F$10/TRE_fec!F$10)</f>
        <v>0.71846929529595316</v>
      </c>
      <c r="G77" s="338">
        <f>IF(G$10=0,0,G$10/TRE_fec!G$10)</f>
        <v>0.73884336259887262</v>
      </c>
      <c r="H77" s="338">
        <f>IF(H$10=0,0,H$10/TRE_fec!H$10)</f>
        <v>0.74136206121492909</v>
      </c>
      <c r="I77" s="338">
        <f>IF(I$10=0,0,I$10/TRE_fec!I$10)</f>
        <v>0.75006382961445139</v>
      </c>
      <c r="J77" s="338">
        <f>IF(J$10=0,0,J$10/TRE_fec!J$10)</f>
        <v>0.75767690725538328</v>
      </c>
      <c r="K77" s="338">
        <f>IF(K$10=0,0,K$10/TRE_fec!K$10)</f>
        <v>0.74147628541365485</v>
      </c>
      <c r="L77" s="338">
        <f>IF(L$10=0,0,L$10/TRE_fec!L$10)</f>
        <v>0.76168525860059266</v>
      </c>
      <c r="M77" s="338">
        <f>IF(M$10=0,0,M$10/TRE_fec!M$10)</f>
        <v>0.7952047519599913</v>
      </c>
      <c r="N77" s="338">
        <f>IF(N$10=0,0,N$10/TRE_fec!N$10)</f>
        <v>0.78316339115894462</v>
      </c>
      <c r="O77" s="338">
        <f>IF(O$10=0,0,O$10/TRE_fec!O$10)</f>
        <v>0.7875158342492028</v>
      </c>
      <c r="P77" s="338">
        <f>IF(P$10=0,0,P$10/TRE_fec!P$10)</f>
        <v>0.80450493371127696</v>
      </c>
      <c r="Q77" s="338">
        <f>IF(Q$10=0,0,Q$10/TRE_fec!Q$10)</f>
        <v>0.8157691329779565</v>
      </c>
      <c r="R77" s="338">
        <f>IF(R$10=0,0,R$10/TRE_fec!R$10)</f>
        <v>0.80153696481868097</v>
      </c>
      <c r="S77" s="338">
        <f>IF(S$10=0,0,S$10/TRE_fec!S$10)</f>
        <v>0.80656681132066266</v>
      </c>
      <c r="T77" s="338">
        <f>IF(T$10=0,0,T$10/TRE_fec!T$10)</f>
        <v>0.80589979264369571</v>
      </c>
      <c r="U77" s="338">
        <f>IF(U$10=0,0,U$10/TRE_fec!U$10)</f>
        <v>0.81540133323546959</v>
      </c>
      <c r="V77" s="338">
        <f>IF(V$10=0,0,V$10/TRE_fec!V$10)</f>
        <v>0.7971194656729389</v>
      </c>
      <c r="W77" s="338">
        <f>IF(W$10=0,0,W$10/TRE_fec!W$10)</f>
        <v>0.75847608922673626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0.53624173313734969</v>
      </c>
      <c r="C78" s="351">
        <f>IF(C$16=0,0,C$16/TRE_fec!C$16)</f>
        <v>0.53659769474278762</v>
      </c>
      <c r="D78" s="351">
        <f>IF(D$16=0,0,D$16/TRE_fec!D$16)</f>
        <v>0.54129139034370688</v>
      </c>
      <c r="E78" s="351">
        <f>IF(E$16=0,0,E$16/TRE_fec!E$16)</f>
        <v>0.54425546337551067</v>
      </c>
      <c r="F78" s="351">
        <f>IF(F$16=0,0,F$16/TRE_fec!F$16)</f>
        <v>0.54474575525932833</v>
      </c>
      <c r="G78" s="351">
        <f>IF(G$16=0,0,G$16/TRE_fec!G$16)</f>
        <v>0.55404030322513287</v>
      </c>
      <c r="H78" s="351">
        <f>IF(H$16=0,0,H$16/TRE_fec!H$16)</f>
        <v>0.54775867336625972</v>
      </c>
      <c r="I78" s="351">
        <f>IF(I$16=0,0,I$16/TRE_fec!I$16)</f>
        <v>0.56469022260210022</v>
      </c>
      <c r="J78" s="351">
        <f>IF(J$16=0,0,J$16/TRE_fec!J$16)</f>
        <v>0.55618264799147288</v>
      </c>
      <c r="K78" s="351">
        <f>IF(K$16=0,0,K$16/TRE_fec!K$16)</f>
        <v>0.5499754113337092</v>
      </c>
      <c r="L78" s="351">
        <f>IF(L$16=0,0,L$16/TRE_fec!L$16)</f>
        <v>0.56868449382699437</v>
      </c>
      <c r="M78" s="351">
        <f>IF(M$16=0,0,M$16/TRE_fec!M$16)</f>
        <v>0.60202153830279626</v>
      </c>
      <c r="N78" s="351">
        <f>IF(N$16=0,0,N$16/TRE_fec!N$16)</f>
        <v>0.56162641167569582</v>
      </c>
      <c r="O78" s="351">
        <f>IF(O$16=0,0,O$16/TRE_fec!O$16)</f>
        <v>0.56197535368596896</v>
      </c>
      <c r="P78" s="351">
        <f>IF(P$16=0,0,P$16/TRE_fec!P$16)</f>
        <v>0.57775227608381807</v>
      </c>
      <c r="Q78" s="351">
        <f>IF(Q$16=0,0,Q$16/TRE_fec!Q$16)</f>
        <v>0.61968382636118369</v>
      </c>
      <c r="R78" s="351">
        <f>IF(R$16=0,0,R$16/TRE_fec!R$16)</f>
        <v>0.57320315269902378</v>
      </c>
      <c r="S78" s="351">
        <f>IF(S$16=0,0,S$16/TRE_fec!S$16)</f>
        <v>0.59060658944802635</v>
      </c>
      <c r="T78" s="351">
        <f>IF(T$16=0,0,T$16/TRE_fec!T$16)</f>
        <v>0.58110341791765918</v>
      </c>
      <c r="U78" s="351">
        <f>IF(U$16=0,0,U$16/TRE_fec!U$16)</f>
        <v>0.59918823814778166</v>
      </c>
      <c r="V78" s="351">
        <f>IF(V$16=0,0,V$16/TRE_fec!V$16)</f>
        <v>0.60253712536884541</v>
      </c>
      <c r="W78" s="351">
        <f>IF(W$16=0,0,W$16/TRE_fec!W$16)</f>
        <v>0.55867386207851566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0.46751197470509104</v>
      </c>
      <c r="C79" s="351">
        <f>IF(C$24=0,0,C$24/TRE_fec!C$24)</f>
        <v>0.46613129775668616</v>
      </c>
      <c r="D79" s="351">
        <f>IF(D$24=0,0,D$24/TRE_fec!D$24)</f>
        <v>0.46716220045109647</v>
      </c>
      <c r="E79" s="351">
        <f>IF(E$24=0,0,E$24/TRE_fec!E$24)</f>
        <v>0.46774987662626316</v>
      </c>
      <c r="F79" s="351">
        <f>IF(F$24=0,0,F$24/TRE_fec!F$24)</f>
        <v>0.4678600705015884</v>
      </c>
      <c r="G79" s="351">
        <f>IF(G$24=0,0,G$24/TRE_fec!G$24)</f>
        <v>0.46956069311755916</v>
      </c>
      <c r="H79" s="351">
        <f>IF(H$24=0,0,H$24/TRE_fec!H$24)</f>
        <v>0.46937514873796315</v>
      </c>
      <c r="I79" s="351">
        <f>IF(I$24=0,0,I$24/TRE_fec!I$24)</f>
        <v>0.47018282302256076</v>
      </c>
      <c r="J79" s="351">
        <f>IF(J$24=0,0,J$24/TRE_fec!J$24)</f>
        <v>0.47172843002394543</v>
      </c>
      <c r="K79" s="351">
        <f>IF(K$24=0,0,K$24/TRE_fec!K$24)</f>
        <v>0.47284664080857741</v>
      </c>
      <c r="L79" s="351">
        <f>IF(L$24=0,0,L$24/TRE_fec!L$24)</f>
        <v>0.47338930607751989</v>
      </c>
      <c r="M79" s="351">
        <f>IF(M$24=0,0,M$24/TRE_fec!M$24)</f>
        <v>0.47771330796382117</v>
      </c>
      <c r="N79" s="351">
        <f>IF(N$24=0,0,N$24/TRE_fec!N$24)</f>
        <v>0.47501450539351353</v>
      </c>
      <c r="O79" s="351">
        <f>IF(O$24=0,0,O$24/TRE_fec!O$24)</f>
        <v>0.4770487665912384</v>
      </c>
      <c r="P79" s="351">
        <f>IF(P$24=0,0,P$24/TRE_fec!P$24)</f>
        <v>0.49425525182385005</v>
      </c>
      <c r="Q79" s="351">
        <f>IF(Q$24=0,0,Q$24/TRE_fec!Q$24)</f>
        <v>0.50934578511712203</v>
      </c>
      <c r="R79" s="351">
        <f>IF(R$24=0,0,R$24/TRE_fec!R$24)</f>
        <v>0.50125816339558493</v>
      </c>
      <c r="S79" s="351">
        <f>IF(S$24=0,0,S$24/TRE_fec!S$24)</f>
        <v>0.4812223981200584</v>
      </c>
      <c r="T79" s="351">
        <f>IF(T$24=0,0,T$24/TRE_fec!T$24)</f>
        <v>0.48596666234408159</v>
      </c>
      <c r="U79" s="351">
        <f>IF(U$24=0,0,U$24/TRE_fec!U$24)</f>
        <v>0.49176454564066213</v>
      </c>
      <c r="V79" s="351">
        <f>IF(V$24=0,0,V$24/TRE_fec!V$24)</f>
        <v>0.48683070006801893</v>
      </c>
      <c r="W79" s="351">
        <f>IF(W$24=0,0,W$24/TRE_fec!W$24)</f>
        <v>0.47098738354665659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0.45963577126058558</v>
      </c>
      <c r="C80" s="351">
        <f>IF(C$27=0,0,C$27/TRE_fec!C$27)</f>
        <v>0.45994088120810372</v>
      </c>
      <c r="D80" s="351">
        <f>IF(D$27=0,0,D$27/TRE_fec!D$27)</f>
        <v>0.46396404886603454</v>
      </c>
      <c r="E80" s="351">
        <f>IF(E$27=0,0,E$27/TRE_fec!E$27)</f>
        <v>0.466504682893295</v>
      </c>
      <c r="F80" s="351">
        <f>IF(F$27=0,0,F$27/TRE_fec!F$27)</f>
        <v>0.46692493307942451</v>
      </c>
      <c r="G80" s="351">
        <f>IF(G$27=0,0,G$27/TRE_fec!G$27)</f>
        <v>0.47489168847868513</v>
      </c>
      <c r="H80" s="351">
        <f>IF(H$27=0,0,H$27/TRE_fec!H$27)</f>
        <v>0.46950743431393699</v>
      </c>
      <c r="I80" s="351">
        <f>IF(I$27=0,0,I$27/TRE_fec!I$27)</f>
        <v>0.48402019080180009</v>
      </c>
      <c r="J80" s="351">
        <f>IF(J$27=0,0,J$27/TRE_fec!J$27)</f>
        <v>0.47672798399269123</v>
      </c>
      <c r="K80" s="351">
        <f>IF(K$27=0,0,K$27/TRE_fec!K$27)</f>
        <v>0.47140749542889365</v>
      </c>
      <c r="L80" s="351">
        <f>IF(L$27=0,0,L$27/TRE_fec!L$27)</f>
        <v>0.48744385185170941</v>
      </c>
      <c r="M80" s="351">
        <f>IF(M$27=0,0,M$27/TRE_fec!M$27)</f>
        <v>0.51601846140239671</v>
      </c>
      <c r="N80" s="351">
        <f>IF(N$27=0,0,N$27/TRE_fec!N$27)</f>
        <v>0.48139406715059646</v>
      </c>
      <c r="O80" s="351">
        <f>IF(O$27=0,0,O$27/TRE_fec!O$27)</f>
        <v>0.481693160302259</v>
      </c>
      <c r="P80" s="351">
        <f>IF(P$27=0,0,P$27/TRE_fec!P$27)</f>
        <v>0.4952162366432728</v>
      </c>
      <c r="Q80" s="351">
        <f>IF(Q$27=0,0,Q$27/TRE_fec!Q$27)</f>
        <v>0.53115756545244341</v>
      </c>
      <c r="R80" s="351">
        <f>IF(R$27=0,0,R$27/TRE_fec!R$27)</f>
        <v>0.49131698802773477</v>
      </c>
      <c r="S80" s="351">
        <f>IF(S$27=0,0,S$27/TRE_fec!S$27)</f>
        <v>0.50623421952687986</v>
      </c>
      <c r="T80" s="351">
        <f>IF(T$27=0,0,T$27/TRE_fec!T$27)</f>
        <v>0.49808864392942215</v>
      </c>
      <c r="U80" s="351">
        <f>IF(U$27=0,0,U$27/TRE_fec!U$27)</f>
        <v>0.51358991841238433</v>
      </c>
      <c r="V80" s="351">
        <f>IF(V$27=0,0,V$27/TRE_fec!V$27)</f>
        <v>0.51646039317329617</v>
      </c>
      <c r="W80" s="351">
        <f>IF(W$27=0,0,W$27/TRE_fec!W$27)</f>
        <v>0.47886331035301338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0.67071207235954533</v>
      </c>
      <c r="C81" s="351">
        <f>IF(C$35=0,0,C$35/TRE_fec!C$35)</f>
        <v>0.68304900930687029</v>
      </c>
      <c r="D81" s="351">
        <f>IF(D$35=0,0,D$35/TRE_fec!D$35)</f>
        <v>0.68168509918049558</v>
      </c>
      <c r="E81" s="351">
        <f>IF(E$35=0,0,E$35/TRE_fec!E$35)</f>
        <v>0.68084386809024555</v>
      </c>
      <c r="F81" s="351">
        <f>IF(F$35=0,0,F$35/TRE_fec!F$35)</f>
        <v>0.68016285008715216</v>
      </c>
      <c r="G81" s="351">
        <f>IF(G$35=0,0,G$35/TRE_fec!G$35)</f>
        <v>0.67313181257194343</v>
      </c>
      <c r="H81" s="351">
        <f>IF(H$35=0,0,H$35/TRE_fec!H$35)</f>
        <v>0.66736152639298152</v>
      </c>
      <c r="I81" s="351">
        <f>IF(I$35=0,0,I$35/TRE_fec!I$35)</f>
        <v>0.6915941558205132</v>
      </c>
      <c r="J81" s="351">
        <f>IF(J$35=0,0,J$35/TRE_fec!J$35)</f>
        <v>0.6657458431235701</v>
      </c>
      <c r="K81" s="351">
        <f>IF(K$35=0,0,K$35/TRE_fec!K$35)</f>
        <v>0.63499583038065321</v>
      </c>
      <c r="L81" s="351">
        <f>IF(L$35=0,0,L$35/TRE_fec!L$35)</f>
        <v>0.62269157929692232</v>
      </c>
      <c r="M81" s="351">
        <f>IF(M$35=0,0,M$35/TRE_fec!M$35)</f>
        <v>0.66775822640835791</v>
      </c>
      <c r="N81" s="351">
        <f>IF(N$35=0,0,N$35/TRE_fec!N$35)</f>
        <v>0.6362906210363799</v>
      </c>
      <c r="O81" s="351">
        <f>IF(O$35=0,0,O$35/TRE_fec!O$35)</f>
        <v>0.64009459256837897</v>
      </c>
      <c r="P81" s="351">
        <f>IF(P$35=0,0,P$35/TRE_fec!P$35)</f>
        <v>0.66468807221180126</v>
      </c>
      <c r="Q81" s="351">
        <f>IF(Q$35=0,0,Q$35/TRE_fec!Q$35)</f>
        <v>0.64153846203953069</v>
      </c>
      <c r="R81" s="351">
        <f>IF(R$35=0,0,R$35/TRE_fec!R$35)</f>
        <v>0.66108264344796241</v>
      </c>
      <c r="S81" s="351">
        <f>IF(S$35=0,0,S$35/TRE_fec!S$35)</f>
        <v>0.66723930892130334</v>
      </c>
      <c r="T81" s="351">
        <f>IF(T$35=0,0,T$35/TRE_fec!T$35)</f>
        <v>0.66619261141901165</v>
      </c>
      <c r="U81" s="351">
        <f>IF(U$35=0,0,U$35/TRE_fec!U$35)</f>
        <v>0.66581377887869642</v>
      </c>
      <c r="V81" s="351">
        <f>IF(V$35=0,0,V$35/TRE_fec!V$35)</f>
        <v>0.65885017243726041</v>
      </c>
      <c r="W81" s="351">
        <f>IF(W$35=0,0,W$35/TRE_fec!W$35)</f>
        <v>0.68225138768486471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0.62304204414008613</v>
      </c>
      <c r="C82" s="351">
        <f>IF(C$46=0,0,C$46/TRE_fec!C$46)</f>
        <v>0.62304204414008657</v>
      </c>
      <c r="D82" s="351">
        <f>IF(D$46=0,0,D$46/TRE_fec!D$46)</f>
        <v>0.62304204414008646</v>
      </c>
      <c r="E82" s="351">
        <f>IF(E$46=0,0,E$46/TRE_fec!E$46)</f>
        <v>0.62304204414008668</v>
      </c>
      <c r="F82" s="351">
        <f>IF(F$46=0,0,F$46/TRE_fec!F$46)</f>
        <v>0.62304204414008646</v>
      </c>
      <c r="G82" s="351">
        <f>IF(G$46=0,0,G$46/TRE_fec!G$46)</f>
        <v>0.62304204414008635</v>
      </c>
      <c r="H82" s="351">
        <f>IF(H$46=0,0,H$46/TRE_fec!H$46)</f>
        <v>0.62304204414008657</v>
      </c>
      <c r="I82" s="351">
        <f>IF(I$46=0,0,I$46/TRE_fec!I$46)</f>
        <v>0.62304204414008657</v>
      </c>
      <c r="J82" s="351">
        <f>IF(J$46=0,0,J$46/TRE_fec!J$46)</f>
        <v>0.62304204414008646</v>
      </c>
      <c r="K82" s="351">
        <f>IF(K$46=0,0,K$46/TRE_fec!K$46)</f>
        <v>0.62304204414008646</v>
      </c>
      <c r="L82" s="351">
        <f>IF(L$46=0,0,L$46/TRE_fec!L$46)</f>
        <v>0.62304204414008646</v>
      </c>
      <c r="M82" s="351">
        <f>IF(M$46=0,0,M$46/TRE_fec!M$46)</f>
        <v>0.62304204414008646</v>
      </c>
      <c r="N82" s="351">
        <f>IF(N$46=0,0,N$46/TRE_fec!N$46)</f>
        <v>0.62304204414008657</v>
      </c>
      <c r="O82" s="351">
        <f>IF(O$46=0,0,O$46/TRE_fec!O$46)</f>
        <v>0.62304204414008646</v>
      </c>
      <c r="P82" s="351">
        <f>IF(P$46=0,0,P$46/TRE_fec!P$46)</f>
        <v>0.62304204414008657</v>
      </c>
      <c r="Q82" s="351">
        <f>IF(Q$46=0,0,Q$46/TRE_fec!Q$46)</f>
        <v>0.62304204414008646</v>
      </c>
      <c r="R82" s="351">
        <f>IF(R$46=0,0,R$46/TRE_fec!R$46)</f>
        <v>0.62304204414008679</v>
      </c>
      <c r="S82" s="351">
        <f>IF(S$46=0,0,S$46/TRE_fec!S$46)</f>
        <v>0.62304204414008657</v>
      </c>
      <c r="T82" s="351">
        <f>IF(T$46=0,0,T$46/TRE_fec!T$46)</f>
        <v>0.62304204414008646</v>
      </c>
      <c r="U82" s="351">
        <f>IF(U$46=0,0,U$46/TRE_fec!U$46)</f>
        <v>0.62304204414008646</v>
      </c>
      <c r="V82" s="351">
        <f>IF(V$46=0,0,V$46/TRE_fec!V$46)</f>
        <v>0.62304204414008668</v>
      </c>
      <c r="W82" s="351">
        <f>IF(W$46=0,0,W$46/TRE_fec!W$46)</f>
        <v>0.62304204414008635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0.57352734532193339</v>
      </c>
      <c r="C83" s="339">
        <f>IF(C$47=0,0,C$47/TRE_fec!C$47)</f>
        <v>0.5735273453219335</v>
      </c>
      <c r="D83" s="339">
        <f>IF(D$47=0,0,D$47/TRE_fec!D$47)</f>
        <v>0.57352734532193361</v>
      </c>
      <c r="E83" s="339">
        <f>IF(E$47=0,0,E$47/TRE_fec!E$47)</f>
        <v>0.57352734532193372</v>
      </c>
      <c r="F83" s="339">
        <f>IF(F$47=0,0,F$47/TRE_fec!F$47)</f>
        <v>0.57352734532193361</v>
      </c>
      <c r="G83" s="339">
        <f>IF(G$47=0,0,G$47/TRE_fec!G$47)</f>
        <v>0.57352734532193361</v>
      </c>
      <c r="H83" s="339">
        <f>IF(H$47=0,0,H$47/TRE_fec!H$47)</f>
        <v>0.57352734532193339</v>
      </c>
      <c r="I83" s="339">
        <f>IF(I$47=0,0,I$47/TRE_fec!I$47)</f>
        <v>0.5735273453219335</v>
      </c>
      <c r="J83" s="339">
        <f>IF(J$47=0,0,J$47/TRE_fec!J$47)</f>
        <v>0.5735273453219335</v>
      </c>
      <c r="K83" s="339">
        <f>IF(K$47=0,0,K$47/TRE_fec!K$47)</f>
        <v>0.57352734532193339</v>
      </c>
      <c r="L83" s="339">
        <f>IF(L$47=0,0,L$47/TRE_fec!L$47)</f>
        <v>0.5735273453219335</v>
      </c>
      <c r="M83" s="339">
        <f>IF(M$47=0,0,M$47/TRE_fec!M$47)</f>
        <v>0.57352734532193339</v>
      </c>
      <c r="N83" s="339">
        <f>IF(N$47=0,0,N$47/TRE_fec!N$47)</f>
        <v>0.57352734532193361</v>
      </c>
      <c r="O83" s="339">
        <f>IF(O$47=0,0,O$47/TRE_fec!O$47)</f>
        <v>0.57352734532193361</v>
      </c>
      <c r="P83" s="339">
        <f>IF(P$47=0,0,P$47/TRE_fec!P$47)</f>
        <v>0.57352734532193361</v>
      </c>
      <c r="Q83" s="339">
        <f>IF(Q$47=0,0,Q$47/TRE_fec!Q$47)</f>
        <v>0.57352734532193361</v>
      </c>
      <c r="R83" s="339">
        <f>IF(R$47=0,0,R$47/TRE_fec!R$47)</f>
        <v>0.5735273453219335</v>
      </c>
      <c r="S83" s="339">
        <f>IF(S$47=0,0,S$47/TRE_fec!S$47)</f>
        <v>0.57352734532193361</v>
      </c>
      <c r="T83" s="339">
        <f>IF(T$47=0,0,T$47/TRE_fec!T$47)</f>
        <v>0.5735273453219335</v>
      </c>
      <c r="U83" s="339">
        <f>IF(U$47=0,0,U$47/TRE_fec!U$47)</f>
        <v>0.57352734532193372</v>
      </c>
      <c r="V83" s="339">
        <f>IF(V$47=0,0,V$47/TRE_fec!V$47)</f>
        <v>0.57352734532193361</v>
      </c>
      <c r="W83" s="339">
        <f>IF(W$47=0,0,W$47/TRE_fec!W$47)</f>
        <v>0.57352734532193339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IE: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34.013274837447788</v>
      </c>
      <c r="C5" s="225">
        <v>36.453710877809058</v>
      </c>
      <c r="D5" s="225">
        <v>31.872076559224201</v>
      </c>
      <c r="E5" s="225">
        <v>28.899965158598569</v>
      </c>
      <c r="F5" s="225">
        <v>24.987012478918619</v>
      </c>
      <c r="G5" s="225">
        <v>22.561328518747029</v>
      </c>
      <c r="H5" s="225">
        <v>26.053543438365239</v>
      </c>
      <c r="I5" s="225">
        <v>11.32589123877991</v>
      </c>
      <c r="J5" s="225">
        <v>16.65078947808523</v>
      </c>
      <c r="K5" s="225">
        <v>10.723706997528179</v>
      </c>
      <c r="L5" s="225">
        <v>6.4770483589616106</v>
      </c>
      <c r="M5" s="225">
        <v>3.193238160826894</v>
      </c>
      <c r="N5" s="225">
        <v>8.1024555575536681</v>
      </c>
      <c r="O5" s="225">
        <v>8.6028857989563523</v>
      </c>
      <c r="P5" s="225">
        <v>5.2105658411528077</v>
      </c>
      <c r="Q5" s="225">
        <v>1.868353202087365</v>
      </c>
      <c r="R5" s="225">
        <v>4.3921807208516439</v>
      </c>
      <c r="S5" s="225">
        <v>2.8482440409175389</v>
      </c>
      <c r="T5" s="225">
        <v>3.988476001989453</v>
      </c>
      <c r="U5" s="225">
        <v>4.1825476818039284</v>
      </c>
      <c r="V5" s="225">
        <v>2.9819678414300981</v>
      </c>
      <c r="W5" s="225">
        <v>6.2506087191679063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1.0211911062203509</v>
      </c>
      <c r="C10" s="262">
        <v>1.222092684737951</v>
      </c>
      <c r="D10" s="262">
        <v>1.045826869079318</v>
      </c>
      <c r="E10" s="262">
        <v>0.93954635389118946</v>
      </c>
      <c r="F10" s="262">
        <v>0.81076467670548402</v>
      </c>
      <c r="G10" s="262">
        <v>0.63161163538327292</v>
      </c>
      <c r="H10" s="262">
        <v>0.68188065992148594</v>
      </c>
      <c r="I10" s="262">
        <v>0.30952116819279962</v>
      </c>
      <c r="J10" s="262">
        <v>0.36774122892207739</v>
      </c>
      <c r="K10" s="262">
        <v>0.24805601486166121</v>
      </c>
      <c r="L10" s="262">
        <v>0.1255868236061472</v>
      </c>
      <c r="M10" s="262">
        <v>5.816479683517678E-2</v>
      </c>
      <c r="N10" s="262">
        <v>0.1040610443579736</v>
      </c>
      <c r="O10" s="262">
        <v>0.10470709714982469</v>
      </c>
      <c r="P10" s="262">
        <v>5.4238389446094999E-2</v>
      </c>
      <c r="Q10" s="262">
        <v>2.213281173195978E-2</v>
      </c>
      <c r="R10" s="262">
        <v>4.7751712644207293E-2</v>
      </c>
      <c r="S10" s="262">
        <v>3.0863667392692438E-2</v>
      </c>
      <c r="T10" s="262">
        <v>3.9648648314607668E-2</v>
      </c>
      <c r="U10" s="262">
        <v>3.4912319021250603E-2</v>
      </c>
      <c r="V10" s="262">
        <v>5.0234410006677888E-2</v>
      </c>
      <c r="W10" s="262">
        <v>0.1396767769364323</v>
      </c>
      <c r="DA10" s="68" t="s">
        <v>2491</v>
      </c>
    </row>
    <row r="11" spans="1:105" ht="12" customHeight="1" x14ac:dyDescent="0.25">
      <c r="A11" s="37" t="s">
        <v>160</v>
      </c>
      <c r="B11" s="228">
        <v>0.19598282915178031</v>
      </c>
      <c r="C11" s="228">
        <v>0.13898699738456141</v>
      </c>
      <c r="D11" s="228">
        <v>0.1500021120780172</v>
      </c>
      <c r="E11" s="228">
        <v>0.15309252975159479</v>
      </c>
      <c r="F11" s="228">
        <v>0.12586863793421069</v>
      </c>
      <c r="G11" s="228">
        <v>9.1881374373400923E-2</v>
      </c>
      <c r="H11" s="228">
        <v>7.0360775175132673E-2</v>
      </c>
      <c r="I11" s="228">
        <v>3.3774166329521701E-3</v>
      </c>
      <c r="J11" s="228">
        <v>0.12574261150198879</v>
      </c>
      <c r="K11" s="228">
        <v>0.17067675691063389</v>
      </c>
      <c r="L11" s="228">
        <v>7.4210638003679497E-2</v>
      </c>
      <c r="M11" s="228">
        <v>2.1445462873482989E-2</v>
      </c>
      <c r="N11" s="228">
        <v>5.8406200000081482E-2</v>
      </c>
      <c r="O11" s="228">
        <v>6.9012439904696743E-2</v>
      </c>
      <c r="P11" s="228">
        <v>5.1473802503866517E-2</v>
      </c>
      <c r="Q11" s="228">
        <v>2.1854976848513511E-2</v>
      </c>
      <c r="R11" s="228">
        <v>4.6821663272951362E-2</v>
      </c>
      <c r="S11" s="228">
        <v>1.977547842641636E-2</v>
      </c>
      <c r="T11" s="228">
        <v>3.3263727536183271E-2</v>
      </c>
      <c r="U11" s="228">
        <v>3.0863814814644681E-2</v>
      </c>
      <c r="V11" s="228">
        <v>4.4857056783941099E-2</v>
      </c>
      <c r="W11" s="228">
        <v>2.809654426161641E-2</v>
      </c>
      <c r="DA11" s="69" t="s">
        <v>2492</v>
      </c>
    </row>
    <row r="12" spans="1:105" ht="12" customHeight="1" x14ac:dyDescent="0.25">
      <c r="A12" s="37" t="s">
        <v>162</v>
      </c>
      <c r="B12" s="228">
        <v>0.82520827706857081</v>
      </c>
      <c r="C12" s="228">
        <v>1.08310568735339</v>
      </c>
      <c r="D12" s="228">
        <v>0.89582475700130071</v>
      </c>
      <c r="E12" s="228">
        <v>0.78645382413959464</v>
      </c>
      <c r="F12" s="228">
        <v>0.68489603877127336</v>
      </c>
      <c r="G12" s="228">
        <v>0.53973026100987198</v>
      </c>
      <c r="H12" s="228">
        <v>0.61151988474635333</v>
      </c>
      <c r="I12" s="228">
        <v>0.30614375155984752</v>
      </c>
      <c r="J12" s="228">
        <v>0.2419986174200886</v>
      </c>
      <c r="K12" s="228">
        <v>7.7379257951027375E-2</v>
      </c>
      <c r="L12" s="228">
        <v>5.1376185602467712E-2</v>
      </c>
      <c r="M12" s="228">
        <v>3.6719333961693787E-2</v>
      </c>
      <c r="N12" s="228">
        <v>4.565484435789214E-2</v>
      </c>
      <c r="O12" s="228">
        <v>3.5694657245127992E-2</v>
      </c>
      <c r="P12" s="228">
        <v>2.7645869422284731E-3</v>
      </c>
      <c r="Q12" s="228">
        <v>2.7783488344626918E-4</v>
      </c>
      <c r="R12" s="228">
        <v>9.3004937125592602E-4</v>
      </c>
      <c r="S12" s="228">
        <v>1.108818896627607E-2</v>
      </c>
      <c r="T12" s="228">
        <v>6.3849207784243958E-3</v>
      </c>
      <c r="U12" s="228">
        <v>4.0485042066059108E-3</v>
      </c>
      <c r="V12" s="228">
        <v>5.3773532227367939E-3</v>
      </c>
      <c r="W12" s="228">
        <v>0.1115802326748159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8.0358642057527376</v>
      </c>
      <c r="C16" s="263">
        <f t="shared" si="0"/>
        <v>8.7263372667920596</v>
      </c>
      <c r="D16" s="263">
        <f t="shared" si="0"/>
        <v>7.4866057940629531</v>
      </c>
      <c r="E16" s="263">
        <f t="shared" si="0"/>
        <v>6.7044749602931937</v>
      </c>
      <c r="F16" s="263">
        <f t="shared" si="0"/>
        <v>5.7804374782009376</v>
      </c>
      <c r="G16" s="263">
        <f t="shared" si="0"/>
        <v>4.9755177325833886</v>
      </c>
      <c r="H16" s="263">
        <f t="shared" si="0"/>
        <v>5.8864918142004958</v>
      </c>
      <c r="I16" s="263">
        <f t="shared" si="0"/>
        <v>2.45657408936296</v>
      </c>
      <c r="J16" s="263">
        <f t="shared" si="0"/>
        <v>3.6435371115704829</v>
      </c>
      <c r="K16" s="263">
        <f t="shared" si="0"/>
        <v>2.2238455418973828</v>
      </c>
      <c r="L16" s="263">
        <f t="shared" si="0"/>
        <v>1.1008183362727431</v>
      </c>
      <c r="M16" s="263">
        <f t="shared" si="0"/>
        <v>0.50134105805462625</v>
      </c>
      <c r="N16" s="263">
        <f t="shared" si="0"/>
        <v>1.5621497589996589</v>
      </c>
      <c r="O16" s="263">
        <f t="shared" si="0"/>
        <v>1.7113074118905891</v>
      </c>
      <c r="P16" s="263">
        <f t="shared" si="0"/>
        <v>1.0885100438611861</v>
      </c>
      <c r="Q16" s="263">
        <f t="shared" si="0"/>
        <v>0.22216003521713079</v>
      </c>
      <c r="R16" s="263">
        <f t="shared" si="0"/>
        <v>0.94451676243949068</v>
      </c>
      <c r="S16" s="263">
        <f t="shared" si="0"/>
        <v>0.51602280298257308</v>
      </c>
      <c r="T16" s="263">
        <f t="shared" si="0"/>
        <v>0.79502325021082609</v>
      </c>
      <c r="U16" s="263">
        <f t="shared" si="0"/>
        <v>0.71784582381587836</v>
      </c>
      <c r="V16" s="263">
        <f t="shared" si="0"/>
        <v>0.46910144177871671</v>
      </c>
      <c r="W16" s="263">
        <f t="shared" si="0"/>
        <v>1.388233592129545</v>
      </c>
      <c r="DA16" s="70"/>
    </row>
    <row r="17" spans="1:105" ht="12" customHeight="1" x14ac:dyDescent="0.25">
      <c r="A17" s="60" t="s">
        <v>2406</v>
      </c>
      <c r="B17" s="331">
        <v>8.0358642057527376</v>
      </c>
      <c r="C17" s="331">
        <v>8.7263372667920596</v>
      </c>
      <c r="D17" s="331">
        <v>7.4866057940629531</v>
      </c>
      <c r="E17" s="331">
        <v>6.7044749602931937</v>
      </c>
      <c r="F17" s="331">
        <v>5.7804374782009376</v>
      </c>
      <c r="G17" s="331">
        <v>4.9755177325833886</v>
      </c>
      <c r="H17" s="331">
        <v>5.8864918142004958</v>
      </c>
      <c r="I17" s="331">
        <v>2.45657408936296</v>
      </c>
      <c r="J17" s="331">
        <v>3.6435371115704829</v>
      </c>
      <c r="K17" s="331">
        <v>2.2238455418973828</v>
      </c>
      <c r="L17" s="331">
        <v>1.1008183362727431</v>
      </c>
      <c r="M17" s="331">
        <v>0.50134105805462625</v>
      </c>
      <c r="N17" s="331">
        <v>1.5621497589996589</v>
      </c>
      <c r="O17" s="331">
        <v>1.7113074118905891</v>
      </c>
      <c r="P17" s="331">
        <v>1.0885100438611861</v>
      </c>
      <c r="Q17" s="331">
        <v>0.22216003521713079</v>
      </c>
      <c r="R17" s="331">
        <v>0.94451676243949068</v>
      </c>
      <c r="S17" s="331">
        <v>0.51602280298257308</v>
      </c>
      <c r="T17" s="331">
        <v>0.79502325021082609</v>
      </c>
      <c r="U17" s="331">
        <v>0.71784582381587836</v>
      </c>
      <c r="V17" s="331">
        <v>0.46910144177871671</v>
      </c>
      <c r="W17" s="331">
        <v>1.388233592129545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0.29728899880157811</v>
      </c>
      <c r="L18" s="232">
        <v>4.2781607831093818E-2</v>
      </c>
      <c r="M18" s="232">
        <v>4.1223950962533049E-2</v>
      </c>
      <c r="N18" s="232">
        <v>2.1699121837988881E-2</v>
      </c>
      <c r="O18" s="232">
        <v>3.7640366713798819E-3</v>
      </c>
      <c r="P18" s="232">
        <v>0</v>
      </c>
      <c r="Q18" s="232">
        <v>1.1015141149120829E-3</v>
      </c>
      <c r="R18" s="232">
        <v>0</v>
      </c>
      <c r="S18" s="232">
        <v>1.729029989215486E-3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0.71054266447656367</v>
      </c>
      <c r="C19" s="232">
        <v>0.68600623739405264</v>
      </c>
      <c r="D19" s="232">
        <v>0.4216035958470668</v>
      </c>
      <c r="E19" s="232">
        <v>0.21116938820433201</v>
      </c>
      <c r="F19" s="232">
        <v>2.7603611369079871E-2</v>
      </c>
      <c r="G19" s="232">
        <v>0.54523759874225697</v>
      </c>
      <c r="H19" s="232">
        <v>0.5318708732747377</v>
      </c>
      <c r="I19" s="232">
        <v>0.71655180326828327</v>
      </c>
      <c r="J19" s="232">
        <v>1.1273392862627329</v>
      </c>
      <c r="K19" s="232">
        <v>0.33416787252731611</v>
      </c>
      <c r="L19" s="232">
        <v>5.9825191733379933E-2</v>
      </c>
      <c r="M19" s="232">
        <v>6.0502635677338948E-2</v>
      </c>
      <c r="N19" s="232">
        <v>1.018696934079667</v>
      </c>
      <c r="O19" s="232">
        <v>1.1122330474215989</v>
      </c>
      <c r="P19" s="232">
        <v>0.75459095311005386</v>
      </c>
      <c r="Q19" s="232">
        <v>3.1817041312780868E-2</v>
      </c>
      <c r="R19" s="232">
        <v>0.66353870438811302</v>
      </c>
      <c r="S19" s="232">
        <v>0.35862488219001909</v>
      </c>
      <c r="T19" s="232">
        <v>0.61171620756345368</v>
      </c>
      <c r="U19" s="232">
        <v>0.53814980402556545</v>
      </c>
      <c r="V19" s="232">
        <v>0.17462315401228251</v>
      </c>
      <c r="W19" s="232">
        <v>0.71032471512687745</v>
      </c>
      <c r="DA19" s="71" t="s">
        <v>2499</v>
      </c>
    </row>
    <row r="20" spans="1:105" ht="12" customHeight="1" x14ac:dyDescent="0.25">
      <c r="A20" s="59" t="s">
        <v>160</v>
      </c>
      <c r="B20" s="232">
        <v>1.065682323621</v>
      </c>
      <c r="C20" s="232">
        <v>0.81199225161052602</v>
      </c>
      <c r="D20" s="232">
        <v>0.88640911167429148</v>
      </c>
      <c r="E20" s="232">
        <v>0.9155596184151471</v>
      </c>
      <c r="F20" s="232">
        <v>0.75780929217553605</v>
      </c>
      <c r="G20" s="232">
        <v>0.52082393531285864</v>
      </c>
      <c r="H20" s="232">
        <v>0.3767922994530683</v>
      </c>
      <c r="I20" s="232">
        <v>1.898668270437321E-2</v>
      </c>
      <c r="J20" s="232">
        <v>0.62893078615892439</v>
      </c>
      <c r="K20" s="232">
        <v>0.90817598580185044</v>
      </c>
      <c r="L20" s="232">
        <v>0.42482230629789142</v>
      </c>
      <c r="M20" s="232">
        <v>0.13008108697499399</v>
      </c>
      <c r="N20" s="232">
        <v>0.25707221317489631</v>
      </c>
      <c r="O20" s="232">
        <v>0.2987896449895418</v>
      </c>
      <c r="P20" s="232">
        <v>0.23417899819343549</v>
      </c>
      <c r="Q20" s="232">
        <v>0.13366384896857469</v>
      </c>
      <c r="R20" s="232">
        <v>0.2066768041925712</v>
      </c>
      <c r="S20" s="232">
        <v>9.9742741281434996E-2</v>
      </c>
      <c r="T20" s="232">
        <v>0.15378772748324049</v>
      </c>
      <c r="U20" s="232">
        <v>0.1588581003273119</v>
      </c>
      <c r="V20" s="232">
        <v>0.26295579612103931</v>
      </c>
      <c r="W20" s="232">
        <v>0.13636409133865171</v>
      </c>
      <c r="DA20" s="71" t="s">
        <v>2500</v>
      </c>
    </row>
    <row r="21" spans="1:105" ht="12" customHeight="1" x14ac:dyDescent="0.25">
      <c r="A21" s="59" t="s">
        <v>70</v>
      </c>
      <c r="B21" s="232">
        <v>1.772461039935066</v>
      </c>
      <c r="C21" s="232">
        <v>0.90059990756179076</v>
      </c>
      <c r="D21" s="232">
        <v>0.88488611089340419</v>
      </c>
      <c r="E21" s="232">
        <v>0.87441154344015382</v>
      </c>
      <c r="F21" s="232">
        <v>0.87151461321246937</v>
      </c>
      <c r="G21" s="232">
        <v>0.85002831704921888</v>
      </c>
      <c r="H21" s="232">
        <v>1.703049718680367</v>
      </c>
      <c r="I21" s="232">
        <v>0</v>
      </c>
      <c r="J21" s="232">
        <v>0.67685492120914215</v>
      </c>
      <c r="K21" s="232">
        <v>0.27247540347364207</v>
      </c>
      <c r="L21" s="232">
        <v>0.27928382660901641</v>
      </c>
      <c r="M21" s="232">
        <v>4.6806045658884278E-2</v>
      </c>
      <c r="N21" s="232">
        <v>6.3733784334369575E-2</v>
      </c>
      <c r="O21" s="232">
        <v>0.14198051612183971</v>
      </c>
      <c r="P21" s="232">
        <v>8.7162661533417826E-2</v>
      </c>
      <c r="Q21" s="232">
        <v>5.3878407794612733E-2</v>
      </c>
      <c r="R21" s="232">
        <v>7.0195897099651558E-2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4.4871781777201063</v>
      </c>
      <c r="C22" s="232">
        <v>6.3277388702256898</v>
      </c>
      <c r="D22" s="232">
        <v>5.29370697564819</v>
      </c>
      <c r="E22" s="232">
        <v>4.7033344102335608</v>
      </c>
      <c r="F22" s="232">
        <v>4.123509961443852</v>
      </c>
      <c r="G22" s="232">
        <v>3.059427881479055</v>
      </c>
      <c r="H22" s="232">
        <v>3.2747789227923221</v>
      </c>
      <c r="I22" s="232">
        <v>1.721035603390304</v>
      </c>
      <c r="J22" s="232">
        <v>1.210412117939683</v>
      </c>
      <c r="K22" s="232">
        <v>0.4117372812929958</v>
      </c>
      <c r="L22" s="232">
        <v>0.29410540380136158</v>
      </c>
      <c r="M22" s="232">
        <v>0.222727338780876</v>
      </c>
      <c r="N22" s="232">
        <v>0.20094770557273689</v>
      </c>
      <c r="O22" s="232">
        <v>0.15454016668622869</v>
      </c>
      <c r="P22" s="232">
        <v>1.2577431024278539E-2</v>
      </c>
      <c r="Q22" s="232">
        <v>1.6992230262504061E-3</v>
      </c>
      <c r="R22" s="232">
        <v>4.1053567591548866E-3</v>
      </c>
      <c r="S22" s="232">
        <v>5.5926149521903411E-2</v>
      </c>
      <c r="T22" s="232">
        <v>2.9519315164132011E-2</v>
      </c>
      <c r="U22" s="232">
        <v>2.0837919463001099E-2</v>
      </c>
      <c r="V22" s="232">
        <v>3.1522491645394939E-2</v>
      </c>
      <c r="W22" s="232">
        <v>0.54154478566401587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3.6672426528196218</v>
      </c>
      <c r="C24" s="263">
        <f t="shared" si="1"/>
        <v>4.0212388595161199</v>
      </c>
      <c r="D24" s="263">
        <f t="shared" si="1"/>
        <v>3.601763450988531</v>
      </c>
      <c r="E24" s="263">
        <f t="shared" si="1"/>
        <v>3.3179310558415089</v>
      </c>
      <c r="F24" s="263">
        <f t="shared" si="1"/>
        <v>2.883929662527545</v>
      </c>
      <c r="G24" s="263">
        <f t="shared" si="1"/>
        <v>2.6924960888159841</v>
      </c>
      <c r="H24" s="263">
        <f t="shared" si="1"/>
        <v>3.002766672765707</v>
      </c>
      <c r="I24" s="263">
        <f t="shared" si="1"/>
        <v>1.478665823285477</v>
      </c>
      <c r="J24" s="263">
        <f t="shared" si="1"/>
        <v>1.8828187593636341</v>
      </c>
      <c r="K24" s="263">
        <f t="shared" si="1"/>
        <v>0.99149414961303217</v>
      </c>
      <c r="L24" s="263">
        <f t="shared" si="1"/>
        <v>0.64421862922577866</v>
      </c>
      <c r="M24" s="263">
        <f t="shared" si="1"/>
        <v>0.49190509614791789</v>
      </c>
      <c r="N24" s="263">
        <f t="shared" si="1"/>
        <v>0.72387999374651335</v>
      </c>
      <c r="O24" s="263">
        <f t="shared" si="1"/>
        <v>0.74041671867604719</v>
      </c>
      <c r="P24" s="263">
        <f t="shared" si="1"/>
        <v>0.32130982313947171</v>
      </c>
      <c r="Q24" s="263">
        <f t="shared" si="1"/>
        <v>0.1235580519760735</v>
      </c>
      <c r="R24" s="263">
        <f t="shared" si="1"/>
        <v>0.19576954388203749</v>
      </c>
      <c r="S24" s="263">
        <f t="shared" si="1"/>
        <v>0.32386373211148839</v>
      </c>
      <c r="T24" s="263">
        <f t="shared" si="1"/>
        <v>0.33794229542240067</v>
      </c>
      <c r="U24" s="263">
        <f t="shared" si="1"/>
        <v>0.36827708473506909</v>
      </c>
      <c r="V24" s="263">
        <f t="shared" si="1"/>
        <v>0.3180673039723792</v>
      </c>
      <c r="W24" s="263">
        <f t="shared" si="1"/>
        <v>0.73674811150370301</v>
      </c>
      <c r="DA24" s="70"/>
    </row>
    <row r="25" spans="1:105" ht="12" customHeight="1" x14ac:dyDescent="0.25">
      <c r="A25" s="60" t="s">
        <v>2416</v>
      </c>
      <c r="B25" s="264">
        <v>3.6672426528196218</v>
      </c>
      <c r="C25" s="264">
        <v>4.0212388595161199</v>
      </c>
      <c r="D25" s="264">
        <v>3.601763450988531</v>
      </c>
      <c r="E25" s="264">
        <v>3.3179310558415089</v>
      </c>
      <c r="F25" s="264">
        <v>2.883929662527545</v>
      </c>
      <c r="G25" s="264">
        <v>2.6924960888159841</v>
      </c>
      <c r="H25" s="264">
        <v>3.002766672765707</v>
      </c>
      <c r="I25" s="264">
        <v>1.478665823285477</v>
      </c>
      <c r="J25" s="264">
        <v>1.8828187593636341</v>
      </c>
      <c r="K25" s="264">
        <v>0.99149414961303217</v>
      </c>
      <c r="L25" s="264">
        <v>0.64421862922577866</v>
      </c>
      <c r="M25" s="264">
        <v>0.49190509614791789</v>
      </c>
      <c r="N25" s="264">
        <v>0.72387999374651335</v>
      </c>
      <c r="O25" s="264">
        <v>0.74041671867604719</v>
      </c>
      <c r="P25" s="264">
        <v>0.32130982313947171</v>
      </c>
      <c r="Q25" s="264">
        <v>0.1235580519760735</v>
      </c>
      <c r="R25" s="264">
        <v>0.19576954388203749</v>
      </c>
      <c r="S25" s="264">
        <v>0.32386373211148839</v>
      </c>
      <c r="T25" s="264">
        <v>0.33794229542240067</v>
      </c>
      <c r="U25" s="264">
        <v>0.36827708473506909</v>
      </c>
      <c r="V25" s="264">
        <v>0.3180673039723792</v>
      </c>
      <c r="W25" s="264">
        <v>0.73674811150370301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11.479806008218199</v>
      </c>
      <c r="C27" s="263">
        <f t="shared" si="2"/>
        <v>12.46619609541723</v>
      </c>
      <c r="D27" s="263">
        <f t="shared" si="2"/>
        <v>10.695151134375649</v>
      </c>
      <c r="E27" s="263">
        <f t="shared" si="2"/>
        <v>9.5778213718474206</v>
      </c>
      <c r="F27" s="263">
        <f t="shared" si="2"/>
        <v>8.2577678260013396</v>
      </c>
      <c r="G27" s="263">
        <f t="shared" si="2"/>
        <v>7.1078824751191281</v>
      </c>
      <c r="H27" s="263">
        <f t="shared" si="2"/>
        <v>8.4092740202864213</v>
      </c>
      <c r="I27" s="263">
        <f t="shared" si="2"/>
        <v>3.5093915562328002</v>
      </c>
      <c r="J27" s="263">
        <f t="shared" si="2"/>
        <v>5.2050530165292628</v>
      </c>
      <c r="K27" s="263">
        <f t="shared" si="2"/>
        <v>3.1769222027105468</v>
      </c>
      <c r="L27" s="263">
        <f t="shared" si="2"/>
        <v>1.572597623246776</v>
      </c>
      <c r="M27" s="263">
        <f t="shared" si="2"/>
        <v>0.71620151150660882</v>
      </c>
      <c r="N27" s="263">
        <f t="shared" si="2"/>
        <v>2.2316425128566548</v>
      </c>
      <c r="O27" s="263">
        <f t="shared" si="2"/>
        <v>2.4447248741294119</v>
      </c>
      <c r="P27" s="263">
        <f t="shared" si="2"/>
        <v>1.555014348373122</v>
      </c>
      <c r="Q27" s="263">
        <f t="shared" si="2"/>
        <v>0.31737147888161538</v>
      </c>
      <c r="R27" s="263">
        <f t="shared" si="2"/>
        <v>1.349309660627845</v>
      </c>
      <c r="S27" s="263">
        <f t="shared" si="2"/>
        <v>0.73717543283224729</v>
      </c>
      <c r="T27" s="263">
        <f t="shared" si="2"/>
        <v>1.1357475003011801</v>
      </c>
      <c r="U27" s="263">
        <f t="shared" si="2"/>
        <v>1.025494034022683</v>
      </c>
      <c r="V27" s="263">
        <f t="shared" si="2"/>
        <v>0.67014491682673805</v>
      </c>
      <c r="W27" s="263">
        <f t="shared" si="2"/>
        <v>1.983190845899351</v>
      </c>
      <c r="DA27" s="70"/>
    </row>
    <row r="28" spans="1:105" ht="12" customHeight="1" x14ac:dyDescent="0.25">
      <c r="A28" s="60" t="s">
        <v>2421</v>
      </c>
      <c r="B28" s="331">
        <v>11.479806008218199</v>
      </c>
      <c r="C28" s="331">
        <v>12.46619609541723</v>
      </c>
      <c r="D28" s="331">
        <v>10.695151134375649</v>
      </c>
      <c r="E28" s="331">
        <v>9.5778213718474206</v>
      </c>
      <c r="F28" s="331">
        <v>8.2577678260013396</v>
      </c>
      <c r="G28" s="331">
        <v>7.1078824751191281</v>
      </c>
      <c r="H28" s="331">
        <v>8.4092740202864213</v>
      </c>
      <c r="I28" s="331">
        <v>3.5093915562328002</v>
      </c>
      <c r="J28" s="331">
        <v>5.2050530165292628</v>
      </c>
      <c r="K28" s="331">
        <v>3.1769222027105468</v>
      </c>
      <c r="L28" s="331">
        <v>1.572597623246776</v>
      </c>
      <c r="M28" s="331">
        <v>0.71620151150660882</v>
      </c>
      <c r="N28" s="331">
        <v>2.2316425128566548</v>
      </c>
      <c r="O28" s="331">
        <v>2.4447248741294119</v>
      </c>
      <c r="P28" s="331">
        <v>1.555014348373122</v>
      </c>
      <c r="Q28" s="331">
        <v>0.31737147888161538</v>
      </c>
      <c r="R28" s="331">
        <v>1.349309660627845</v>
      </c>
      <c r="S28" s="331">
        <v>0.73717543283224729</v>
      </c>
      <c r="T28" s="331">
        <v>1.1357475003011801</v>
      </c>
      <c r="U28" s="331">
        <v>1.025494034022683</v>
      </c>
      <c r="V28" s="331">
        <v>0.67014491682673805</v>
      </c>
      <c r="W28" s="331">
        <v>1.983190845899351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0.42469856971654019</v>
      </c>
      <c r="L29" s="232">
        <v>6.1116582615848319E-2</v>
      </c>
      <c r="M29" s="232">
        <v>5.8891358517904342E-2</v>
      </c>
      <c r="N29" s="232">
        <v>3.0998745482841261E-2</v>
      </c>
      <c r="O29" s="232">
        <v>5.377195244828401E-3</v>
      </c>
      <c r="P29" s="232">
        <v>0</v>
      </c>
      <c r="Q29" s="232">
        <v>1.5735915927315471E-3</v>
      </c>
      <c r="R29" s="232">
        <v>0</v>
      </c>
      <c r="S29" s="232">
        <v>2.4700428417364089E-3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1.015060949252234</v>
      </c>
      <c r="C30" s="232">
        <v>0.98000891056293227</v>
      </c>
      <c r="D30" s="232">
        <v>0.60229085121009529</v>
      </c>
      <c r="E30" s="232">
        <v>0.30167055457761721</v>
      </c>
      <c r="F30" s="232">
        <v>3.9433730527256967E-2</v>
      </c>
      <c r="G30" s="232">
        <v>0.77891085534608151</v>
      </c>
      <c r="H30" s="232">
        <v>0.75981553324962514</v>
      </c>
      <c r="I30" s="232">
        <v>1.023645433240405</v>
      </c>
      <c r="J30" s="232">
        <v>1.610484694661048</v>
      </c>
      <c r="K30" s="232">
        <v>0.47738267503902299</v>
      </c>
      <c r="L30" s="232">
        <v>8.54645596191142E-2</v>
      </c>
      <c r="M30" s="232">
        <v>8.6432336681912775E-2</v>
      </c>
      <c r="N30" s="232">
        <v>1.4552813343995239</v>
      </c>
      <c r="O30" s="232">
        <v>1.588904353459426</v>
      </c>
      <c r="P30" s="232">
        <v>1.077987075871506</v>
      </c>
      <c r="Q30" s="232">
        <v>4.5452916161115527E-2</v>
      </c>
      <c r="R30" s="232">
        <v>0.94791243484016219</v>
      </c>
      <c r="S30" s="232">
        <v>0.51232126027145597</v>
      </c>
      <c r="T30" s="232">
        <v>0.87388029651921961</v>
      </c>
      <c r="U30" s="232">
        <v>0.76878543432223623</v>
      </c>
      <c r="V30" s="232">
        <v>0.2494616485889749</v>
      </c>
      <c r="W30" s="232">
        <v>1.014749593038397</v>
      </c>
      <c r="DA30" s="71" t="s">
        <v>2508</v>
      </c>
    </row>
    <row r="31" spans="1:105" ht="12" customHeight="1" x14ac:dyDescent="0.25">
      <c r="A31" s="59" t="s">
        <v>160</v>
      </c>
      <c r="B31" s="232">
        <v>1.522403319458572</v>
      </c>
      <c r="C31" s="232">
        <v>1.15998893087218</v>
      </c>
      <c r="D31" s="232">
        <v>1.2662987309632729</v>
      </c>
      <c r="E31" s="232">
        <v>1.3079423120216389</v>
      </c>
      <c r="F31" s="232">
        <v>1.082584703107909</v>
      </c>
      <c r="G31" s="232">
        <v>0.7440341933040836</v>
      </c>
      <c r="H31" s="232">
        <v>0.53827471350438338</v>
      </c>
      <c r="I31" s="232">
        <v>2.7123832434818859E-2</v>
      </c>
      <c r="J31" s="232">
        <v>0.89847255165560636</v>
      </c>
      <c r="K31" s="232">
        <v>1.2973942654312149</v>
      </c>
      <c r="L31" s="232">
        <v>0.60688900899698783</v>
      </c>
      <c r="M31" s="232">
        <v>0.1858301242499914</v>
      </c>
      <c r="N31" s="232">
        <v>0.36724601882128038</v>
      </c>
      <c r="O31" s="232">
        <v>0.42684234998505982</v>
      </c>
      <c r="P31" s="232">
        <v>0.33454142599062209</v>
      </c>
      <c r="Q31" s="232">
        <v>0.19094835566939239</v>
      </c>
      <c r="R31" s="232">
        <v>0.29525257741795902</v>
      </c>
      <c r="S31" s="232">
        <v>0.14248963040205001</v>
      </c>
      <c r="T31" s="232">
        <v>0.2196967535474863</v>
      </c>
      <c r="U31" s="232">
        <v>0.22694014332473131</v>
      </c>
      <c r="V31" s="232">
        <v>0.37565113731577038</v>
      </c>
      <c r="W31" s="232">
        <v>0.1948058447695025</v>
      </c>
      <c r="DA31" s="71" t="s">
        <v>2509</v>
      </c>
    </row>
    <row r="32" spans="1:105" ht="12" customHeight="1" x14ac:dyDescent="0.25">
      <c r="A32" s="59" t="s">
        <v>70</v>
      </c>
      <c r="B32" s="232">
        <v>2.532087199907239</v>
      </c>
      <c r="C32" s="232">
        <v>1.2865712965168441</v>
      </c>
      <c r="D32" s="232">
        <v>1.264123015562006</v>
      </c>
      <c r="E32" s="232">
        <v>1.2491593477716489</v>
      </c>
      <c r="F32" s="232">
        <v>1.245020876017813</v>
      </c>
      <c r="G32" s="232">
        <v>1.21432616721317</v>
      </c>
      <c r="H32" s="232">
        <v>2.432928169543382</v>
      </c>
      <c r="I32" s="232">
        <v>0</v>
      </c>
      <c r="J32" s="232">
        <v>0.96693560172734638</v>
      </c>
      <c r="K32" s="232">
        <v>0.38925057639091742</v>
      </c>
      <c r="L32" s="232">
        <v>0.39897689515573792</v>
      </c>
      <c r="M32" s="232">
        <v>6.6865779512691834E-2</v>
      </c>
      <c r="N32" s="232">
        <v>9.1048263334813667E-2</v>
      </c>
      <c r="O32" s="232">
        <v>0.2028293087454853</v>
      </c>
      <c r="P32" s="232">
        <v>0.1245180879048825</v>
      </c>
      <c r="Q32" s="232">
        <v>7.6969153992303932E-2</v>
      </c>
      <c r="R32" s="232">
        <v>0.1002798529995023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6.410254539600154</v>
      </c>
      <c r="C33" s="232">
        <v>9.0396269574652734</v>
      </c>
      <c r="D33" s="232">
        <v>7.5624385366402711</v>
      </c>
      <c r="E33" s="232">
        <v>6.7190491574765154</v>
      </c>
      <c r="F33" s="232">
        <v>5.8907285163483607</v>
      </c>
      <c r="G33" s="232">
        <v>4.3706112592557931</v>
      </c>
      <c r="H33" s="232">
        <v>4.6782556039890313</v>
      </c>
      <c r="I33" s="232">
        <v>2.4586222905575772</v>
      </c>
      <c r="J33" s="232">
        <v>1.729160168485262</v>
      </c>
      <c r="K33" s="232">
        <v>0.58819611613285128</v>
      </c>
      <c r="L33" s="232">
        <v>0.42015057685908808</v>
      </c>
      <c r="M33" s="232">
        <v>0.31818191254410849</v>
      </c>
      <c r="N33" s="232">
        <v>0.28706815081819548</v>
      </c>
      <c r="O33" s="232">
        <v>0.22077166669461229</v>
      </c>
      <c r="P33" s="232">
        <v>1.7967758606112189E-2</v>
      </c>
      <c r="Q33" s="232">
        <v>2.4274614660720079E-3</v>
      </c>
      <c r="R33" s="232">
        <v>5.8647953702212693E-3</v>
      </c>
      <c r="S33" s="232">
        <v>7.9894499317004875E-2</v>
      </c>
      <c r="T33" s="232">
        <v>4.2170450234474313E-2</v>
      </c>
      <c r="U33" s="232">
        <v>2.9768456375715849E-2</v>
      </c>
      <c r="V33" s="232">
        <v>4.503213092199277E-2</v>
      </c>
      <c r="W33" s="232">
        <v>0.77363540809145148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9.8091708644368794</v>
      </c>
      <c r="C35" s="263">
        <v>10.0178459713457</v>
      </c>
      <c r="D35" s="263">
        <v>9.0427293107177551</v>
      </c>
      <c r="E35" s="263">
        <v>8.3601914167252538</v>
      </c>
      <c r="F35" s="263">
        <v>7.2541128354833173</v>
      </c>
      <c r="G35" s="263">
        <v>7.1538205868452547</v>
      </c>
      <c r="H35" s="263">
        <v>8.0731302711911237</v>
      </c>
      <c r="I35" s="263">
        <v>3.5717386017058739</v>
      </c>
      <c r="J35" s="263">
        <v>5.5516393616997766</v>
      </c>
      <c r="K35" s="263">
        <v>4.0833890884455588</v>
      </c>
      <c r="L35" s="263">
        <v>3.0338269466101639</v>
      </c>
      <c r="M35" s="263">
        <v>1.4256256982825639</v>
      </c>
      <c r="N35" s="263">
        <v>3.4807222475928659</v>
      </c>
      <c r="O35" s="263">
        <v>3.6017296971104789</v>
      </c>
      <c r="P35" s="263">
        <v>2.1914932363329331</v>
      </c>
      <c r="Q35" s="263">
        <v>1.183130824280586</v>
      </c>
      <c r="R35" s="263">
        <v>1.854833041258064</v>
      </c>
      <c r="S35" s="263">
        <v>1.2403184055985379</v>
      </c>
      <c r="T35" s="263">
        <v>1.6801143077404379</v>
      </c>
      <c r="U35" s="263">
        <v>2.0360184202090461</v>
      </c>
      <c r="V35" s="263">
        <v>1.474419768845586</v>
      </c>
      <c r="W35" s="263">
        <v>2.0027593926988758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0.32625611131422272</v>
      </c>
      <c r="L36" s="231">
        <v>4.0839809543696502E-2</v>
      </c>
      <c r="M36" s="231">
        <v>0.11069133056528919</v>
      </c>
      <c r="N36" s="231">
        <v>2.1203652667366169E-2</v>
      </c>
      <c r="O36" s="231">
        <v>4.1406080828866668E-3</v>
      </c>
      <c r="P36" s="231">
        <v>0</v>
      </c>
      <c r="Q36" s="231">
        <v>5.157774292442005E-3</v>
      </c>
      <c r="R36" s="231">
        <v>0</v>
      </c>
      <c r="S36" s="231">
        <v>3.6338071705445669E-3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0.83335378609337152</v>
      </c>
      <c r="C38" s="231">
        <v>0.76505117190600691</v>
      </c>
      <c r="D38" s="231">
        <v>0.49671459290852471</v>
      </c>
      <c r="E38" s="231">
        <v>0.25791393718364108</v>
      </c>
      <c r="F38" s="231">
        <v>3.4048858099639527E-2</v>
      </c>
      <c r="G38" s="231">
        <v>0.72301746581090054</v>
      </c>
      <c r="H38" s="231">
        <v>0.70186975336275481</v>
      </c>
      <c r="I38" s="231">
        <v>1.0418312832237711</v>
      </c>
      <c r="J38" s="231">
        <v>1.621376418642839</v>
      </c>
      <c r="K38" s="231">
        <v>0.36672837224520349</v>
      </c>
      <c r="L38" s="231">
        <v>5.7109808634415123E-2</v>
      </c>
      <c r="M38" s="231">
        <v>0.16245694770785921</v>
      </c>
      <c r="N38" s="231">
        <v>0.99543641096666646</v>
      </c>
      <c r="O38" s="231">
        <v>1.223505918851542</v>
      </c>
      <c r="P38" s="231">
        <v>1.4553358107578549</v>
      </c>
      <c r="Q38" s="231">
        <v>0.14898140252857711</v>
      </c>
      <c r="R38" s="231">
        <v>1.1646712204452461</v>
      </c>
      <c r="S38" s="231">
        <v>0.75370217784891158</v>
      </c>
      <c r="T38" s="231">
        <v>1.138782975997636</v>
      </c>
      <c r="U38" s="231">
        <v>1.3501552817325959</v>
      </c>
      <c r="V38" s="231">
        <v>0.46252067760056542</v>
      </c>
      <c r="W38" s="231">
        <v>1.003571611514023</v>
      </c>
      <c r="DA38" s="73" t="s">
        <v>2516</v>
      </c>
    </row>
    <row r="39" spans="1:105" ht="12" customHeight="1" x14ac:dyDescent="0.25">
      <c r="A39" s="46" t="s">
        <v>160</v>
      </c>
      <c r="B39" s="231">
        <v>1.249876247496795</v>
      </c>
      <c r="C39" s="231">
        <v>0.90555389996606472</v>
      </c>
      <c r="D39" s="231">
        <v>1.044327765210558</v>
      </c>
      <c r="E39" s="231">
        <v>1.118228299659195</v>
      </c>
      <c r="F39" s="231">
        <v>0.93475236666952077</v>
      </c>
      <c r="G39" s="231">
        <v>0.69064349691256699</v>
      </c>
      <c r="H39" s="231">
        <v>0.49722429178689748</v>
      </c>
      <c r="I39" s="231">
        <v>2.7605708220726621E-2</v>
      </c>
      <c r="J39" s="231">
        <v>0.90454893044411</v>
      </c>
      <c r="K39" s="231">
        <v>0.99666643135500899</v>
      </c>
      <c r="L39" s="231">
        <v>0.40554020661444101</v>
      </c>
      <c r="M39" s="231">
        <v>0.34928356604459831</v>
      </c>
      <c r="N39" s="231">
        <v>0.25120232787709951</v>
      </c>
      <c r="O39" s="231">
        <v>0.3286819250549417</v>
      </c>
      <c r="P39" s="231">
        <v>0.45164745322436972</v>
      </c>
      <c r="Q39" s="231">
        <v>0.62587301851687172</v>
      </c>
      <c r="R39" s="231">
        <v>0.36276787500837321</v>
      </c>
      <c r="S39" s="231">
        <v>0.2096238299734193</v>
      </c>
      <c r="T39" s="231">
        <v>0.28629427144467412</v>
      </c>
      <c r="U39" s="231">
        <v>0.39855650155126232</v>
      </c>
      <c r="V39" s="231">
        <v>0.69648549007621652</v>
      </c>
      <c r="W39" s="231">
        <v>0.19265995956924001</v>
      </c>
      <c r="DA39" s="73" t="s">
        <v>2517</v>
      </c>
    </row>
    <row r="40" spans="1:105" ht="12" customHeight="1" x14ac:dyDescent="0.25">
      <c r="A40" s="46" t="s">
        <v>70</v>
      </c>
      <c r="B40" s="231">
        <v>2.078815519714091</v>
      </c>
      <c r="C40" s="231">
        <v>1.0043713557414991</v>
      </c>
      <c r="D40" s="231">
        <v>1.042533433472572</v>
      </c>
      <c r="E40" s="231">
        <v>1.0679716686457119</v>
      </c>
      <c r="F40" s="231">
        <v>1.075007070642682</v>
      </c>
      <c r="G40" s="231">
        <v>1.127188075580525</v>
      </c>
      <c r="H40" s="231">
        <v>2.2473858714148021</v>
      </c>
      <c r="I40" s="231">
        <v>0</v>
      </c>
      <c r="J40" s="231">
        <v>0.97347499680331018</v>
      </c>
      <c r="K40" s="231">
        <v>0.29902473998177559</v>
      </c>
      <c r="L40" s="231">
        <v>0.26660751817413342</v>
      </c>
      <c r="M40" s="231">
        <v>0.12567993488034229</v>
      </c>
      <c r="N40" s="231">
        <v>6.2278512296147573E-2</v>
      </c>
      <c r="O40" s="231">
        <v>0.15618489509853631</v>
      </c>
      <c r="P40" s="231">
        <v>0.1681055705315995</v>
      </c>
      <c r="Q40" s="231">
        <v>0.25228243821727198</v>
      </c>
      <c r="R40" s="231">
        <v>0.1232108098663079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0.38437739995220321</v>
      </c>
      <c r="C41" s="231">
        <v>0.2860181999730072</v>
      </c>
      <c r="D41" s="231">
        <v>0.22234355999111111</v>
      </c>
      <c r="E41" s="231">
        <v>0.1716109199859954</v>
      </c>
      <c r="F41" s="231">
        <v>0.1239843599909267</v>
      </c>
      <c r="G41" s="231">
        <v>0.55598831994360043</v>
      </c>
      <c r="H41" s="231">
        <v>0.30517235996588382</v>
      </c>
      <c r="I41" s="231">
        <v>0</v>
      </c>
      <c r="J41" s="231">
        <v>0.31138451993456617</v>
      </c>
      <c r="K41" s="231">
        <v>1.6428574791774839</v>
      </c>
      <c r="L41" s="231">
        <v>1.9829732392627599</v>
      </c>
      <c r="M41" s="231">
        <v>7.9463880034889467E-2</v>
      </c>
      <c r="N41" s="231">
        <v>1.954241998689463</v>
      </c>
      <c r="O41" s="231">
        <v>1.719215279582132</v>
      </c>
      <c r="P41" s="231">
        <v>9.2147039997412611E-2</v>
      </c>
      <c r="Q41" s="231">
        <v>0.14287968002504059</v>
      </c>
      <c r="R41" s="231">
        <v>0.1969772399814616</v>
      </c>
      <c r="S41" s="231">
        <v>0.1558216800713057</v>
      </c>
      <c r="T41" s="231">
        <v>0.20008332005652171</v>
      </c>
      <c r="U41" s="231">
        <v>0.23502672004547609</v>
      </c>
      <c r="V41" s="231">
        <v>0.2319206401238971</v>
      </c>
      <c r="W41" s="231">
        <v>4.1414399990156933E-2</v>
      </c>
      <c r="DA41" s="73" t="s">
        <v>2519</v>
      </c>
    </row>
    <row r="42" spans="1:105" ht="12" customHeight="1" x14ac:dyDescent="0.25">
      <c r="A42" s="46" t="s">
        <v>162</v>
      </c>
      <c r="B42" s="231">
        <v>5.2627479111804174</v>
      </c>
      <c r="C42" s="231">
        <v>7.0568513437591198</v>
      </c>
      <c r="D42" s="231">
        <v>6.2368099591349893</v>
      </c>
      <c r="E42" s="231">
        <v>5.7444665912507098</v>
      </c>
      <c r="F42" s="231">
        <v>5.0863201800805484</v>
      </c>
      <c r="G42" s="231">
        <v>4.0569832285976624</v>
      </c>
      <c r="H42" s="231">
        <v>4.3214779946607864</v>
      </c>
      <c r="I42" s="231">
        <v>2.5023016102613771</v>
      </c>
      <c r="J42" s="231">
        <v>1.740854495874951</v>
      </c>
      <c r="K42" s="231">
        <v>0.4518559543718641</v>
      </c>
      <c r="L42" s="231">
        <v>0.28075636438071833</v>
      </c>
      <c r="M42" s="231">
        <v>0.59805003904958542</v>
      </c>
      <c r="N42" s="231">
        <v>0.19635934509612299</v>
      </c>
      <c r="O42" s="231">
        <v>0.17000107044044019</v>
      </c>
      <c r="P42" s="231">
        <v>2.4257361821696501E-2</v>
      </c>
      <c r="Q42" s="231">
        <v>7.9565107003820475E-3</v>
      </c>
      <c r="R42" s="231">
        <v>7.205895956675582E-3</v>
      </c>
      <c r="S42" s="231">
        <v>0.1175369105343566</v>
      </c>
      <c r="T42" s="231">
        <v>5.4953740241606083E-2</v>
      </c>
      <c r="U42" s="231">
        <v>5.2279916879711147E-2</v>
      </c>
      <c r="V42" s="231">
        <v>8.3492961044906638E-2</v>
      </c>
      <c r="W42" s="231">
        <v>0.76511342162545626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0.99999999999999978</v>
      </c>
      <c r="F51" s="234">
        <f t="shared" si="3"/>
        <v>1.0000000000000002</v>
      </c>
      <c r="G51" s="234">
        <f t="shared" si="3"/>
        <v>1</v>
      </c>
      <c r="H51" s="234">
        <f t="shared" si="3"/>
        <v>0.99999999999999978</v>
      </c>
      <c r="I51" s="234">
        <f t="shared" si="3"/>
        <v>1</v>
      </c>
      <c r="J51" s="234">
        <f t="shared" si="3"/>
        <v>1</v>
      </c>
      <c r="K51" s="234">
        <f t="shared" si="3"/>
        <v>1.0000000000000002</v>
      </c>
      <c r="L51" s="234">
        <f t="shared" si="3"/>
        <v>0.99999999999999978</v>
      </c>
      <c r="M51" s="234">
        <f t="shared" si="3"/>
        <v>0.99999999999999978</v>
      </c>
      <c r="N51" s="234">
        <f t="shared" si="3"/>
        <v>0.99999999999999978</v>
      </c>
      <c r="O51" s="234">
        <f t="shared" si="3"/>
        <v>1</v>
      </c>
      <c r="P51" s="234">
        <f t="shared" si="3"/>
        <v>1</v>
      </c>
      <c r="Q51" s="234">
        <f t="shared" si="3"/>
        <v>1.0000000000000004</v>
      </c>
      <c r="R51" s="234">
        <f t="shared" si="3"/>
        <v>1</v>
      </c>
      <c r="S51" s="234">
        <f t="shared" si="3"/>
        <v>1</v>
      </c>
      <c r="T51" s="234">
        <f t="shared" si="3"/>
        <v>0.99999999999999978</v>
      </c>
      <c r="U51" s="234">
        <f t="shared" si="3"/>
        <v>0.99999999999999978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3.0023310342820748E-2</v>
      </c>
      <c r="C56" s="302">
        <f t="shared" si="8"/>
        <v>3.3524506979120509E-2</v>
      </c>
      <c r="D56" s="302">
        <f t="shared" si="8"/>
        <v>3.2813264210632104E-2</v>
      </c>
      <c r="E56" s="302">
        <f t="shared" si="8"/>
        <v>3.2510293653819425E-2</v>
      </c>
      <c r="F56" s="302">
        <f t="shared" si="8"/>
        <v>3.2447443542501168E-2</v>
      </c>
      <c r="G56" s="302">
        <f t="shared" si="8"/>
        <v>2.7995321058263207E-2</v>
      </c>
      <c r="H56" s="302">
        <f t="shared" si="8"/>
        <v>2.6172281000264253E-2</v>
      </c>
      <c r="I56" s="302">
        <f t="shared" si="8"/>
        <v>2.7328636808112507E-2</v>
      </c>
      <c r="J56" s="302">
        <f t="shared" si="8"/>
        <v>2.2085513086696359E-2</v>
      </c>
      <c r="K56" s="302">
        <f t="shared" si="8"/>
        <v>2.3131554687090786E-2</v>
      </c>
      <c r="L56" s="302">
        <f t="shared" si="8"/>
        <v>1.9389514582268931E-2</v>
      </c>
      <c r="M56" s="302">
        <f t="shared" si="8"/>
        <v>1.8214988643413591E-2</v>
      </c>
      <c r="N56" s="302">
        <f t="shared" si="8"/>
        <v>1.2843149045225027E-2</v>
      </c>
      <c r="O56" s="302">
        <f t="shared" si="8"/>
        <v>1.2171159724394701E-2</v>
      </c>
      <c r="P56" s="302">
        <f t="shared" si="8"/>
        <v>1.0409308911850362E-2</v>
      </c>
      <c r="Q56" s="302">
        <f t="shared" si="8"/>
        <v>1.1846160408659625E-2</v>
      </c>
      <c r="R56" s="302">
        <f t="shared" si="8"/>
        <v>1.0871982661712571E-2</v>
      </c>
      <c r="S56" s="302">
        <f t="shared" si="8"/>
        <v>1.0836033341704089E-2</v>
      </c>
      <c r="T56" s="302">
        <f t="shared" si="8"/>
        <v>9.9408015228951881E-3</v>
      </c>
      <c r="U56" s="302">
        <f t="shared" si="8"/>
        <v>8.3471419042359749E-3</v>
      </c>
      <c r="V56" s="302">
        <f t="shared" si="8"/>
        <v>1.6846060278968792E-2</v>
      </c>
      <c r="W56" s="302">
        <f t="shared" si="8"/>
        <v>2.2346107909155182E-2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0.23625670401208904</v>
      </c>
      <c r="C57" s="303">
        <f t="shared" si="9"/>
        <v>0.23938131555501407</v>
      </c>
      <c r="D57" s="303">
        <f t="shared" si="9"/>
        <v>0.23489545088634115</v>
      </c>
      <c r="E57" s="303">
        <f t="shared" si="9"/>
        <v>0.23198903263377879</v>
      </c>
      <c r="F57" s="303">
        <f t="shared" si="9"/>
        <v>0.23133767924748327</v>
      </c>
      <c r="G57" s="303">
        <f t="shared" si="9"/>
        <v>0.2205330119832726</v>
      </c>
      <c r="H57" s="303">
        <f t="shared" si="9"/>
        <v>0.22593824245543204</v>
      </c>
      <c r="I57" s="303">
        <f t="shared" si="9"/>
        <v>0.21689896517385207</v>
      </c>
      <c r="J57" s="303">
        <f t="shared" si="9"/>
        <v>0.21882068212836922</v>
      </c>
      <c r="K57" s="303">
        <f t="shared" si="9"/>
        <v>0.20737656692876638</v>
      </c>
      <c r="L57" s="303">
        <f t="shared" si="9"/>
        <v>0.16995678822586779</v>
      </c>
      <c r="M57" s="303">
        <f t="shared" si="9"/>
        <v>0.15700083514121702</v>
      </c>
      <c r="N57" s="303">
        <f t="shared" si="9"/>
        <v>0.19279954674275443</v>
      </c>
      <c r="O57" s="303">
        <f t="shared" si="9"/>
        <v>0.19892248390629502</v>
      </c>
      <c r="P57" s="303">
        <f t="shared" si="9"/>
        <v>0.20890438333283962</v>
      </c>
      <c r="Q57" s="303">
        <f t="shared" si="9"/>
        <v>0.11890687208870826</v>
      </c>
      <c r="R57" s="303">
        <f t="shared" si="9"/>
        <v>0.21504505904218552</v>
      </c>
      <c r="S57" s="303">
        <f t="shared" si="9"/>
        <v>0.18117225756271238</v>
      </c>
      <c r="T57" s="303">
        <f t="shared" si="9"/>
        <v>0.19933008242102204</v>
      </c>
      <c r="U57" s="303">
        <f t="shared" si="9"/>
        <v>0.17162884405092357</v>
      </c>
      <c r="V57" s="303">
        <f t="shared" si="9"/>
        <v>0.15731270983584589</v>
      </c>
      <c r="W57" s="303">
        <f t="shared" si="9"/>
        <v>0.22209574371091803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0.23625670401208904</v>
      </c>
      <c r="C58" s="304">
        <f t="shared" si="10"/>
        <v>0.23938131555501407</v>
      </c>
      <c r="D58" s="304">
        <f t="shared" si="10"/>
        <v>0.23489545088634115</v>
      </c>
      <c r="E58" s="304">
        <f t="shared" si="10"/>
        <v>0.23198903263377879</v>
      </c>
      <c r="F58" s="304">
        <f t="shared" si="10"/>
        <v>0.23133767924748327</v>
      </c>
      <c r="G58" s="304">
        <f t="shared" si="10"/>
        <v>0.2205330119832726</v>
      </c>
      <c r="H58" s="304">
        <f t="shared" si="10"/>
        <v>0.22593824245543204</v>
      </c>
      <c r="I58" s="304">
        <f t="shared" si="10"/>
        <v>0.21689896517385207</v>
      </c>
      <c r="J58" s="304">
        <f t="shared" si="10"/>
        <v>0.21882068212836922</v>
      </c>
      <c r="K58" s="304">
        <f t="shared" si="10"/>
        <v>0.20737656692876638</v>
      </c>
      <c r="L58" s="304">
        <f t="shared" si="10"/>
        <v>0.16995678822586779</v>
      </c>
      <c r="M58" s="304">
        <f t="shared" si="10"/>
        <v>0.15700083514121702</v>
      </c>
      <c r="N58" s="304">
        <f t="shared" si="10"/>
        <v>0.19279954674275443</v>
      </c>
      <c r="O58" s="304">
        <f t="shared" si="10"/>
        <v>0.19892248390629502</v>
      </c>
      <c r="P58" s="304">
        <f t="shared" si="10"/>
        <v>0.20890438333283962</v>
      </c>
      <c r="Q58" s="304">
        <f t="shared" si="10"/>
        <v>0.11890687208870826</v>
      </c>
      <c r="R58" s="304">
        <f t="shared" si="10"/>
        <v>0.21504505904218552</v>
      </c>
      <c r="S58" s="304">
        <f t="shared" si="10"/>
        <v>0.18117225756271238</v>
      </c>
      <c r="T58" s="304">
        <f t="shared" si="10"/>
        <v>0.19933008242102204</v>
      </c>
      <c r="U58" s="304">
        <f t="shared" si="10"/>
        <v>0.17162884405092357</v>
      </c>
      <c r="V58" s="304">
        <f t="shared" si="10"/>
        <v>0.15731270983584589</v>
      </c>
      <c r="W58" s="304">
        <f t="shared" si="10"/>
        <v>0.22209574371091803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0.10781798195985753</v>
      </c>
      <c r="C60" s="303">
        <f t="shared" si="12"/>
        <v>0.11031082330671638</v>
      </c>
      <c r="D60" s="303">
        <f t="shared" si="12"/>
        <v>0.11300686493695476</v>
      </c>
      <c r="E60" s="303">
        <f t="shared" si="12"/>
        <v>0.11480744138040351</v>
      </c>
      <c r="F60" s="303">
        <f t="shared" si="12"/>
        <v>0.11541714580567396</v>
      </c>
      <c r="G60" s="303">
        <f t="shared" si="12"/>
        <v>0.11934120309354528</v>
      </c>
      <c r="H60" s="303">
        <f t="shared" si="12"/>
        <v>0.11525367671654106</v>
      </c>
      <c r="I60" s="303">
        <f t="shared" si="12"/>
        <v>0.13055624428234994</v>
      </c>
      <c r="J60" s="303">
        <f t="shared" si="12"/>
        <v>0.11307684610640757</v>
      </c>
      <c r="K60" s="303">
        <f t="shared" si="12"/>
        <v>9.2458153681518176E-2</v>
      </c>
      <c r="L60" s="303">
        <f t="shared" si="12"/>
        <v>9.9461759975041891E-2</v>
      </c>
      <c r="M60" s="303">
        <f t="shared" si="12"/>
        <v>0.15404585294713449</v>
      </c>
      <c r="N60" s="303">
        <f t="shared" si="12"/>
        <v>8.9340816324708194E-2</v>
      </c>
      <c r="O60" s="303">
        <f t="shared" si="12"/>
        <v>8.6066087122285154E-2</v>
      </c>
      <c r="P60" s="303">
        <f t="shared" si="12"/>
        <v>6.1665053841519782E-2</v>
      </c>
      <c r="Q60" s="303">
        <f t="shared" si="12"/>
        <v>6.6132063165589755E-2</v>
      </c>
      <c r="R60" s="303">
        <f t="shared" si="12"/>
        <v>4.4572287964525691E-2</v>
      </c>
      <c r="S60" s="303">
        <f t="shared" si="12"/>
        <v>0.11370645473453121</v>
      </c>
      <c r="T60" s="303">
        <f t="shared" si="12"/>
        <v>8.4729680021600973E-2</v>
      </c>
      <c r="U60" s="303">
        <f t="shared" si="12"/>
        <v>8.8050899296916466E-2</v>
      </c>
      <c r="V60" s="303">
        <f t="shared" si="12"/>
        <v>0.1066635593963481</v>
      </c>
      <c r="W60" s="303">
        <f t="shared" si="12"/>
        <v>0.11786821805761349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0.10781798195985753</v>
      </c>
      <c r="C61" s="304">
        <f t="shared" si="13"/>
        <v>0.11031082330671638</v>
      </c>
      <c r="D61" s="304">
        <f t="shared" si="13"/>
        <v>0.11300686493695476</v>
      </c>
      <c r="E61" s="304">
        <f t="shared" si="13"/>
        <v>0.11480744138040351</v>
      </c>
      <c r="F61" s="304">
        <f t="shared" si="13"/>
        <v>0.11541714580567396</v>
      </c>
      <c r="G61" s="304">
        <f t="shared" si="13"/>
        <v>0.11934120309354528</v>
      </c>
      <c r="H61" s="304">
        <f t="shared" si="13"/>
        <v>0.11525367671654106</v>
      </c>
      <c r="I61" s="304">
        <f t="shared" si="13"/>
        <v>0.13055624428234994</v>
      </c>
      <c r="J61" s="304">
        <f t="shared" si="13"/>
        <v>0.11307684610640757</v>
      </c>
      <c r="K61" s="304">
        <f t="shared" si="13"/>
        <v>9.2458153681518176E-2</v>
      </c>
      <c r="L61" s="304">
        <f t="shared" si="13"/>
        <v>9.9461759975041891E-2</v>
      </c>
      <c r="M61" s="304">
        <f t="shared" si="13"/>
        <v>0.15404585294713449</v>
      </c>
      <c r="N61" s="304">
        <f t="shared" si="13"/>
        <v>8.9340816324708194E-2</v>
      </c>
      <c r="O61" s="304">
        <f t="shared" si="13"/>
        <v>8.6066087122285154E-2</v>
      </c>
      <c r="P61" s="304">
        <f t="shared" si="13"/>
        <v>6.1665053841519782E-2</v>
      </c>
      <c r="Q61" s="304">
        <f t="shared" si="13"/>
        <v>6.6132063165589755E-2</v>
      </c>
      <c r="R61" s="304">
        <f t="shared" si="13"/>
        <v>4.4572287964525691E-2</v>
      </c>
      <c r="S61" s="304">
        <f t="shared" si="13"/>
        <v>0.11370645473453121</v>
      </c>
      <c r="T61" s="304">
        <f t="shared" si="13"/>
        <v>8.4729680021600973E-2</v>
      </c>
      <c r="U61" s="304">
        <f t="shared" si="13"/>
        <v>8.8050899296916466E-2</v>
      </c>
      <c r="V61" s="304">
        <f t="shared" si="13"/>
        <v>0.1066635593963481</v>
      </c>
      <c r="W61" s="304">
        <f t="shared" si="13"/>
        <v>0.11786821805761349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0.33750957716012725</v>
      </c>
      <c r="C63" s="303">
        <f t="shared" si="15"/>
        <v>0.34197330793573444</v>
      </c>
      <c r="D63" s="303">
        <f t="shared" si="15"/>
        <v>0.33556492983763025</v>
      </c>
      <c r="E63" s="303">
        <f t="shared" si="15"/>
        <v>0.33141290376254118</v>
      </c>
      <c r="F63" s="303">
        <f t="shared" si="15"/>
        <v>0.33048239892497611</v>
      </c>
      <c r="G63" s="303">
        <f t="shared" si="15"/>
        <v>0.31504715997610377</v>
      </c>
      <c r="H63" s="303">
        <f t="shared" si="15"/>
        <v>0.32276891779347427</v>
      </c>
      <c r="I63" s="303">
        <f t="shared" si="15"/>
        <v>0.30985566453407443</v>
      </c>
      <c r="J63" s="303">
        <f t="shared" si="15"/>
        <v>0.31260097446909896</v>
      </c>
      <c r="K63" s="303">
        <f t="shared" si="15"/>
        <v>0.29625223846966625</v>
      </c>
      <c r="L63" s="303">
        <f t="shared" si="15"/>
        <v>0.24279541175123975</v>
      </c>
      <c r="M63" s="303">
        <f t="shared" si="15"/>
        <v>0.22428690734459572</v>
      </c>
      <c r="N63" s="303">
        <f t="shared" si="15"/>
        <v>0.27542792391822052</v>
      </c>
      <c r="O63" s="303">
        <f t="shared" si="15"/>
        <v>0.2841749770089928</v>
      </c>
      <c r="P63" s="303">
        <f t="shared" si="15"/>
        <v>0.29843483333262782</v>
      </c>
      <c r="Q63" s="303">
        <f t="shared" si="15"/>
        <v>0.16986696012672606</v>
      </c>
      <c r="R63" s="303">
        <f t="shared" si="15"/>
        <v>0.30720722720312243</v>
      </c>
      <c r="S63" s="303">
        <f t="shared" si="15"/>
        <v>0.25881751080387483</v>
      </c>
      <c r="T63" s="303">
        <f t="shared" si="15"/>
        <v>0.28475726060146006</v>
      </c>
      <c r="U63" s="303">
        <f t="shared" si="15"/>
        <v>0.24518406292989073</v>
      </c>
      <c r="V63" s="303">
        <f t="shared" si="15"/>
        <v>0.22473244262263695</v>
      </c>
      <c r="W63" s="303">
        <f t="shared" si="15"/>
        <v>0.31727963387274022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0.33750957716012725</v>
      </c>
      <c r="C64" s="304">
        <f t="shared" si="16"/>
        <v>0.34197330793573444</v>
      </c>
      <c r="D64" s="304">
        <f t="shared" si="16"/>
        <v>0.33556492983763025</v>
      </c>
      <c r="E64" s="304">
        <f t="shared" si="16"/>
        <v>0.33141290376254118</v>
      </c>
      <c r="F64" s="304">
        <f t="shared" si="16"/>
        <v>0.33048239892497611</v>
      </c>
      <c r="G64" s="304">
        <f t="shared" si="16"/>
        <v>0.31504715997610377</v>
      </c>
      <c r="H64" s="304">
        <f t="shared" si="16"/>
        <v>0.32276891779347427</v>
      </c>
      <c r="I64" s="304">
        <f t="shared" si="16"/>
        <v>0.30985566453407443</v>
      </c>
      <c r="J64" s="304">
        <f t="shared" si="16"/>
        <v>0.31260097446909896</v>
      </c>
      <c r="K64" s="304">
        <f t="shared" si="16"/>
        <v>0.29625223846966625</v>
      </c>
      <c r="L64" s="304">
        <f t="shared" si="16"/>
        <v>0.24279541175123975</v>
      </c>
      <c r="M64" s="304">
        <f t="shared" si="16"/>
        <v>0.22428690734459572</v>
      </c>
      <c r="N64" s="304">
        <f t="shared" si="16"/>
        <v>0.27542792391822052</v>
      </c>
      <c r="O64" s="304">
        <f t="shared" si="16"/>
        <v>0.2841749770089928</v>
      </c>
      <c r="P64" s="304">
        <f t="shared" si="16"/>
        <v>0.29843483333262782</v>
      </c>
      <c r="Q64" s="304">
        <f t="shared" si="16"/>
        <v>0.16986696012672606</v>
      </c>
      <c r="R64" s="304">
        <f t="shared" si="16"/>
        <v>0.30720722720312243</v>
      </c>
      <c r="S64" s="304">
        <f t="shared" si="16"/>
        <v>0.25881751080387483</v>
      </c>
      <c r="T64" s="304">
        <f t="shared" si="16"/>
        <v>0.28475726060146006</v>
      </c>
      <c r="U64" s="304">
        <f t="shared" si="16"/>
        <v>0.24518406292989073</v>
      </c>
      <c r="V64" s="304">
        <f t="shared" si="16"/>
        <v>0.22473244262263695</v>
      </c>
      <c r="W64" s="304">
        <f t="shared" si="16"/>
        <v>0.31727963387274022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0.28839242652510544</v>
      </c>
      <c r="C66" s="303">
        <f t="shared" si="18"/>
        <v>0.27481004622341465</v>
      </c>
      <c r="D66" s="303">
        <f t="shared" si="18"/>
        <v>0.28371949012844189</v>
      </c>
      <c r="E66" s="303">
        <f t="shared" si="18"/>
        <v>0.28928032856945701</v>
      </c>
      <c r="F66" s="303">
        <f t="shared" si="18"/>
        <v>0.29031533247936564</v>
      </c>
      <c r="G66" s="303">
        <f t="shared" si="18"/>
        <v>0.31708330388881512</v>
      </c>
      <c r="H66" s="303">
        <f t="shared" si="18"/>
        <v>0.30986688203428814</v>
      </c>
      <c r="I66" s="303">
        <f t="shared" si="18"/>
        <v>0.31536048920161114</v>
      </c>
      <c r="J66" s="303">
        <f t="shared" si="18"/>
        <v>0.33341598420942808</v>
      </c>
      <c r="K66" s="303">
        <f t="shared" si="18"/>
        <v>0.38078148623295865</v>
      </c>
      <c r="L66" s="303">
        <f t="shared" si="18"/>
        <v>0.46839652546558136</v>
      </c>
      <c r="M66" s="303">
        <f t="shared" si="18"/>
        <v>0.44645141592363907</v>
      </c>
      <c r="N66" s="303">
        <f t="shared" si="18"/>
        <v>0.42958856396909162</v>
      </c>
      <c r="O66" s="303">
        <f t="shared" si="18"/>
        <v>0.41866529223803228</v>
      </c>
      <c r="P66" s="303">
        <f t="shared" si="18"/>
        <v>0.42058642058116241</v>
      </c>
      <c r="Q66" s="303">
        <f t="shared" si="18"/>
        <v>0.6332479442103166</v>
      </c>
      <c r="R66" s="303">
        <f t="shared" si="18"/>
        <v>0.42230344312845391</v>
      </c>
      <c r="S66" s="303">
        <f t="shared" si="18"/>
        <v>0.43546774355717754</v>
      </c>
      <c r="T66" s="303">
        <f t="shared" si="18"/>
        <v>0.42124217543302162</v>
      </c>
      <c r="U66" s="303">
        <f t="shared" si="18"/>
        <v>0.48678905181803295</v>
      </c>
      <c r="V66" s="303">
        <f t="shared" si="18"/>
        <v>0.49444522786620021</v>
      </c>
      <c r="W66" s="303">
        <f t="shared" si="18"/>
        <v>0.3204102964495732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1.4760513679714837</v>
      </c>
      <c r="C72" s="322">
        <f>IF(C$5=0,0,C$5/TRE_fec!C$5)</f>
        <v>1.4945944352708149</v>
      </c>
      <c r="D72" s="322">
        <f>IF(D$5=0,0,D$5/TRE_fec!D$5)</f>
        <v>1.4323947568331825</v>
      </c>
      <c r="E72" s="322">
        <f>IF(E$5=0,0,E$5/TRE_fec!E$5)</f>
        <v>1.3950036308169032</v>
      </c>
      <c r="F72" s="322">
        <f>IF(F$5=0,0,F$5/TRE_fec!F$5)</f>
        <v>1.3860949050565623</v>
      </c>
      <c r="G72" s="322">
        <f>IF(G$5=0,0,G$5/TRE_fec!G$5)</f>
        <v>1.2836810158022531</v>
      </c>
      <c r="H72" s="322">
        <f>IF(H$5=0,0,H$5/TRE_fec!H$5)</f>
        <v>1.3314352576202579</v>
      </c>
      <c r="I72" s="322">
        <f>IF(I$5=0,0,I$5/TRE_fec!I$5)</f>
        <v>1.1650770417312537</v>
      </c>
      <c r="J72" s="322">
        <f>IF(J$5=0,0,J$5/TRE_fec!J$5)</f>
        <v>1.2542662937855018</v>
      </c>
      <c r="K72" s="322">
        <f>IF(K$5=0,0,K$5/TRE_fec!K$5)</f>
        <v>1.4068915178319934</v>
      </c>
      <c r="L72" s="322">
        <f>IF(L$5=0,0,L$5/TRE_fec!L$5)</f>
        <v>1.2763792197963895</v>
      </c>
      <c r="M72" s="322">
        <f>IF(M$5=0,0,M$5/TRE_fec!M$5)</f>
        <v>0.7922129743252011</v>
      </c>
      <c r="N72" s="322">
        <f>IF(N$5=0,0,N$5/TRE_fec!N$5)</f>
        <v>1.3071377186065909</v>
      </c>
      <c r="O72" s="322">
        <f>IF(O$5=0,0,O$5/TRE_fec!O$5)</f>
        <v>1.2706251027642472</v>
      </c>
      <c r="P72" s="322">
        <f>IF(P$5=0,0,P$5/TRE_fec!P$5)</f>
        <v>1.0041073177347046</v>
      </c>
      <c r="Q72" s="322">
        <f>IF(Q$5=0,0,Q$5/TRE_fec!Q$5)</f>
        <v>0.57607433230669025</v>
      </c>
      <c r="R72" s="322">
        <f>IF(R$5=0,0,R$5/TRE_fec!R$5)</f>
        <v>1.0548054139943548</v>
      </c>
      <c r="S72" s="322">
        <f>IF(S$5=0,0,S$5/TRE_fec!S$5)</f>
        <v>0.90429085189787317</v>
      </c>
      <c r="T72" s="322">
        <f>IF(T$5=0,0,T$5/TRE_fec!T$5)</f>
        <v>0.99172548057933729</v>
      </c>
      <c r="U72" s="322">
        <f>IF(U$5=0,0,U$5/TRE_fec!U$5)</f>
        <v>0.79924795089432765</v>
      </c>
      <c r="V72" s="322">
        <f>IF(V$5=0,0,V$5/TRE_fec!V$5)</f>
        <v>0.79888244905282157</v>
      </c>
      <c r="W72" s="322">
        <f>IF(W$5=0,0,W$5/TRE_fec!W$5)</f>
        <v>1.233114727302258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1.6238625179419544</v>
      </c>
      <c r="C77" s="334">
        <f>IF(C$10=0,0,C$10/TRE_fec!C$10)</f>
        <v>1.7837248874141227</v>
      </c>
      <c r="D77" s="334">
        <f>IF(D$10=0,0,D$10/TRE_fec!D$10)</f>
        <v>1.6909393425700709</v>
      </c>
      <c r="E77" s="334">
        <f>IF(E$10=0,0,E$10/TRE_fec!E$10)</f>
        <v>1.638644956069677</v>
      </c>
      <c r="F77" s="334">
        <f>IF(F$10=0,0,F$10/TRE_fec!F$10)</f>
        <v>1.6252083412266314</v>
      </c>
      <c r="G77" s="334">
        <f>IF(G$10=0,0,G$10/TRE_fec!G$10)</f>
        <v>1.3378749636226641</v>
      </c>
      <c r="H77" s="334">
        <f>IF(H$10=0,0,H$10/TRE_fec!H$10)</f>
        <v>1.3055522830197512</v>
      </c>
      <c r="I77" s="334">
        <f>IF(I$10=0,0,I$10/TRE_fec!I$10)</f>
        <v>1.1887168725986172</v>
      </c>
      <c r="J77" s="334">
        <f>IF(J$10=0,0,J$10/TRE_fec!J$10)</f>
        <v>1.0588885681906617</v>
      </c>
      <c r="K77" s="334">
        <f>IF(K$10=0,0,K$10/TRE_fec!K$10)</f>
        <v>1.2595657189519422</v>
      </c>
      <c r="L77" s="334">
        <f>IF(L$10=0,0,L$10/TRE_fec!L$10)</f>
        <v>0.98822503293985364</v>
      </c>
      <c r="M77" s="334">
        <f>IF(M$10=0,0,M$10/TRE_fec!M$10)</f>
        <v>0.5332255742332549</v>
      </c>
      <c r="N77" s="334">
        <f>IF(N$10=0,0,N$10/TRE_fec!N$10)</f>
        <v>0.69343778281859991</v>
      </c>
      <c r="O77" s="334">
        <f>IF(O$10=0,0,O$10/TRE_fec!O$10)</f>
        <v>0.62974191019774028</v>
      </c>
      <c r="P77" s="334">
        <f>IF(P$10=0,0,P$10/TRE_fec!P$10)</f>
        <v>0.38995731581916304</v>
      </c>
      <c r="Q77" s="334">
        <f>IF(Q$10=0,0,Q$10/TRE_fec!Q$10)</f>
        <v>0.237388585881217</v>
      </c>
      <c r="R77" s="334">
        <f>IF(R$10=0,0,R$10/TRE_fec!R$10)</f>
        <v>0.42924477946244627</v>
      </c>
      <c r="S77" s="334">
        <f>IF(S$10=0,0,S$10/TRE_fec!S$10)</f>
        <v>0.36863837154657486</v>
      </c>
      <c r="T77" s="334">
        <f>IF(T$10=0,0,T$10/TRE_fec!T$10)</f>
        <v>0.373484978099412</v>
      </c>
      <c r="U77" s="334">
        <f>IF(U$10=0,0,U$10/TRE_fec!U$10)</f>
        <v>0.24378376026490539</v>
      </c>
      <c r="V77" s="334">
        <f>IF(V$10=0,0,V$10/TRE_fec!V$10)</f>
        <v>0.4912261147042048</v>
      </c>
      <c r="W77" s="334">
        <f>IF(W$10=0,0,W$10/TRE_fec!W$10)</f>
        <v>1.0565429342531372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1.8972868410429435</v>
      </c>
      <c r="C78" s="350">
        <f>IF(C$16=0,0,C$16/TRE_fec!C$16)</f>
        <v>1.9219786077375252</v>
      </c>
      <c r="D78" s="350">
        <f>IF(D$16=0,0,D$16/TRE_fec!D$16)</f>
        <v>1.8315895190565894</v>
      </c>
      <c r="E78" s="350">
        <f>IF(E$16=0,0,E$16/TRE_fec!E$16)</f>
        <v>1.7742567005391807</v>
      </c>
      <c r="F78" s="350">
        <f>IF(F$16=0,0,F$16/TRE_fec!F$16)</f>
        <v>1.7607771986608731</v>
      </c>
      <c r="G78" s="350">
        <f>IF(G$16=0,0,G$16/TRE_fec!G$16)</f>
        <v>1.5821593863940551</v>
      </c>
      <c r="H78" s="350">
        <f>IF(H$16=0,0,H$16/TRE_fec!H$16)</f>
        <v>1.6704874765135183</v>
      </c>
      <c r="I78" s="350">
        <f>IF(I$16=0,0,I$16/TRE_fec!I$16)</f>
        <v>1.4158839747878176</v>
      </c>
      <c r="J78" s="350">
        <f>IF(J$16=0,0,J$16/TRE_fec!J$16)</f>
        <v>1.5356476143302378</v>
      </c>
      <c r="K78" s="350">
        <f>IF(K$16=0,0,K$16/TRE_fec!K$16)</f>
        <v>1.6676229501322881</v>
      </c>
      <c r="L78" s="350">
        <f>IF(L$16=0,0,L$16/TRE_fec!L$16)</f>
        <v>1.2994777848413421</v>
      </c>
      <c r="M78" s="350">
        <f>IF(M$16=0,0,M$16/TRE_fec!M$16)</f>
        <v>0.70670855259834497</v>
      </c>
      <c r="N78" s="350">
        <f>IF(N$16=0,0,N$16/TRE_fec!N$16)</f>
        <v>1.4582509509933543</v>
      </c>
      <c r="O78" s="350">
        <f>IF(O$16=0,0,O$16/TRE_fec!O$16)</f>
        <v>1.4433718457117368</v>
      </c>
      <c r="P78" s="350">
        <f>IF(P$16=0,0,P$16/TRE_fec!P$16)</f>
        <v>1.1514935596995133</v>
      </c>
      <c r="Q78" s="350">
        <f>IF(Q$16=0,0,Q$16/TRE_fec!Q$16)</f>
        <v>0.37078279109810214</v>
      </c>
      <c r="R78" s="350">
        <f>IF(R$16=0,0,R$16/TRE_fec!R$16)</f>
        <v>1.2364768079460191</v>
      </c>
      <c r="S78" s="350">
        <f>IF(S$16=0,0,S$16/TRE_fec!S$16)</f>
        <v>0.92400392261438902</v>
      </c>
      <c r="T78" s="350">
        <f>IF(T$16=0,0,T$16/TRE_fec!T$16)</f>
        <v>1.1006093669517492</v>
      </c>
      <c r="U78" s="350">
        <f>IF(U$16=0,0,U$16/TRE_fec!U$16)</f>
        <v>0.76300615871709598</v>
      </c>
      <c r="V78" s="350">
        <f>IF(V$16=0,0,V$16/TRE_fec!V$16)</f>
        <v>0.7048069839119776</v>
      </c>
      <c r="W78" s="350">
        <f>IF(W$16=0,0,W$16/TRE_fec!W$16)</f>
        <v>1.5246917758424594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1.7851482108083032</v>
      </c>
      <c r="C79" s="350">
        <f>IF(C$24=0,0,C$24/TRE_fec!C$24)</f>
        <v>1.8155499913652513</v>
      </c>
      <c r="D79" s="350">
        <f>IF(D$24=0,0,D$24/TRE_fec!D$24)</f>
        <v>1.7928500559985914</v>
      </c>
      <c r="E79" s="350">
        <f>IF(E$24=0,0,E$24/TRE_fec!E$24)</f>
        <v>1.7799097355734526</v>
      </c>
      <c r="F79" s="350">
        <f>IF(F$24=0,0,F$24/TRE_fec!F$24)</f>
        <v>1.7774833243697057</v>
      </c>
      <c r="G79" s="350">
        <f>IF(G$24=0,0,G$24/TRE_fec!G$24)</f>
        <v>1.7400365084141984</v>
      </c>
      <c r="H79" s="350">
        <f>IF(H$24=0,0,H$24/TRE_fec!H$24)</f>
        <v>1.7441220981088583</v>
      </c>
      <c r="I79" s="350">
        <f>IF(I$24=0,0,I$24/TRE_fec!I$24)</f>
        <v>1.7263375349710453</v>
      </c>
      <c r="J79" s="350">
        <f>IF(J$24=0,0,J$24/TRE_fec!J$24)</f>
        <v>1.6923040813542043</v>
      </c>
      <c r="K79" s="350">
        <f>IF(K$24=0,0,K$24/TRE_fec!K$24)</f>
        <v>1.6676816677403088</v>
      </c>
      <c r="L79" s="350">
        <f>IF(L$24=0,0,L$24/TRE_fec!L$24)</f>
        <v>1.6557324638071751</v>
      </c>
      <c r="M79" s="350">
        <f>IF(M$24=0,0,M$24/TRE_fec!M$24)</f>
        <v>1.5605202154770765</v>
      </c>
      <c r="N79" s="350">
        <f>IF(N$24=0,0,N$24/TRE_fec!N$24)</f>
        <v>1.6199464292657633</v>
      </c>
      <c r="O79" s="350">
        <f>IF(O$24=0,0,O$24/TRE_fec!O$24)</f>
        <v>1.5751530671398901</v>
      </c>
      <c r="P79" s="350">
        <f>IF(P$24=0,0,P$24/TRE_fec!P$24)</f>
        <v>1.1962753080793003</v>
      </c>
      <c r="Q79" s="350">
        <f>IF(Q$24=0,0,Q$24/TRE_fec!Q$24)</f>
        <v>0.86398969832864092</v>
      </c>
      <c r="R79" s="350">
        <f>IF(R$24=0,0,R$24/TRE_fec!R$24)</f>
        <v>1.0420748768273924</v>
      </c>
      <c r="S79" s="350">
        <f>IF(S$24=0,0,S$24/TRE_fec!S$24)</f>
        <v>1.4832518950291025</v>
      </c>
      <c r="T79" s="350">
        <f>IF(T$24=0,0,T$24/TRE_fec!T$24)</f>
        <v>1.3787856909619076</v>
      </c>
      <c r="U79" s="350">
        <f>IF(U$24=0,0,U$24/TRE_fec!U$24)</f>
        <v>1.2511193488236649</v>
      </c>
      <c r="V79" s="350">
        <f>IF(V$24=0,0,V$24/TRE_fec!V$24)</f>
        <v>1.3597600345211165</v>
      </c>
      <c r="W79" s="350">
        <f>IF(W$24=0,0,W$24/TRE_fec!W$24)</f>
        <v>1.7086215352025242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1.897286841042944</v>
      </c>
      <c r="C80" s="350">
        <f>IF(C$27=0,0,C$27/TRE_fec!C$27)</f>
        <v>1.9219786077375245</v>
      </c>
      <c r="D80" s="350">
        <f>IF(D$27=0,0,D$27/TRE_fec!D$27)</f>
        <v>1.8315895190565896</v>
      </c>
      <c r="E80" s="350">
        <f>IF(E$27=0,0,E$27/TRE_fec!E$27)</f>
        <v>1.7742567005391812</v>
      </c>
      <c r="F80" s="350">
        <f>IF(F$27=0,0,F$27/TRE_fec!F$27)</f>
        <v>1.7607771986608736</v>
      </c>
      <c r="G80" s="350">
        <f>IF(G$27=0,0,G$27/TRE_fec!G$27)</f>
        <v>1.582159386394056</v>
      </c>
      <c r="H80" s="350">
        <f>IF(H$27=0,0,H$27/TRE_fec!H$27)</f>
        <v>1.6704874765135183</v>
      </c>
      <c r="I80" s="350">
        <f>IF(I$27=0,0,I$27/TRE_fec!I$27)</f>
        <v>1.4158839747878174</v>
      </c>
      <c r="J80" s="350">
        <f>IF(J$27=0,0,J$27/TRE_fec!J$27)</f>
        <v>1.5356476143302384</v>
      </c>
      <c r="K80" s="350">
        <f>IF(K$27=0,0,K$27/TRE_fec!K$27)</f>
        <v>1.6676229501322879</v>
      </c>
      <c r="L80" s="350">
        <f>IF(L$27=0,0,L$27/TRE_fec!L$27)</f>
        <v>1.2994777848413419</v>
      </c>
      <c r="M80" s="350">
        <f>IF(M$27=0,0,M$27/TRE_fec!M$27)</f>
        <v>0.70670855259834509</v>
      </c>
      <c r="N80" s="350">
        <f>IF(N$27=0,0,N$27/TRE_fec!N$27)</f>
        <v>1.4582509509933541</v>
      </c>
      <c r="O80" s="350">
        <f>IF(O$27=0,0,O$27/TRE_fec!O$27)</f>
        <v>1.4433718457117364</v>
      </c>
      <c r="P80" s="350">
        <f>IF(P$27=0,0,P$27/TRE_fec!P$27)</f>
        <v>1.1514935596995131</v>
      </c>
      <c r="Q80" s="350">
        <f>IF(Q$27=0,0,Q$27/TRE_fec!Q$27)</f>
        <v>0.37078279109810208</v>
      </c>
      <c r="R80" s="350">
        <f>IF(R$27=0,0,R$27/TRE_fec!R$27)</f>
        <v>1.2364768079460193</v>
      </c>
      <c r="S80" s="350">
        <f>IF(S$27=0,0,S$27/TRE_fec!S$27)</f>
        <v>0.9240039226143888</v>
      </c>
      <c r="T80" s="350">
        <f>IF(T$27=0,0,T$27/TRE_fec!T$27)</f>
        <v>1.1006093669517489</v>
      </c>
      <c r="U80" s="350">
        <f>IF(U$27=0,0,U$27/TRE_fec!U$27)</f>
        <v>0.76300615871709576</v>
      </c>
      <c r="V80" s="350">
        <f>IF(V$27=0,0,V$27/TRE_fec!V$27)</f>
        <v>0.70480698391197749</v>
      </c>
      <c r="W80" s="350">
        <f>IF(W$27=0,0,W$27/TRE_fec!W$27)</f>
        <v>1.5246917758424601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2.6311377978328983</v>
      </c>
      <c r="C81" s="350">
        <f>IF(C$35=0,0,C$35/TRE_fec!C$35)</f>
        <v>2.5101860437515349</v>
      </c>
      <c r="D81" s="350">
        <f>IF(D$35=0,0,D$35/TRE_fec!D$35)</f>
        <v>2.5290602921873235</v>
      </c>
      <c r="E81" s="350">
        <f>IF(E$35=0,0,E$35/TRE_fec!E$35)</f>
        <v>2.5408286365768911</v>
      </c>
      <c r="F81" s="350">
        <f>IF(F$35=0,0,F$35/TRE_fec!F$35)</f>
        <v>2.5429762209910862</v>
      </c>
      <c r="G81" s="350">
        <f>IF(G$35=0,0,G$35/TRE_fec!G$35)</f>
        <v>2.595648473645126</v>
      </c>
      <c r="H81" s="350">
        <f>IF(H$35=0,0,H$35/TRE_fec!H$35)</f>
        <v>2.6376742252086371</v>
      </c>
      <c r="I81" s="350">
        <f>IF(I$35=0,0,I$35/TRE_fec!I$35)</f>
        <v>2.4320583235007702</v>
      </c>
      <c r="J81" s="350">
        <f>IF(J$35=0,0,J$35/TRE_fec!J$35)</f>
        <v>2.7077269510496422</v>
      </c>
      <c r="K81" s="350">
        <f>IF(K$35=0,0,K$35/TRE_fec!K$35)</f>
        <v>2.9744140641161159</v>
      </c>
      <c r="L81" s="350">
        <f>IF(L$35=0,0,L$35/TRE_fec!L$35)</f>
        <v>2.9651052176699517</v>
      </c>
      <c r="M81" s="350">
        <f>IF(M$35=0,0,M$35/TRE_fec!M$35)</f>
        <v>2.7319992121241423</v>
      </c>
      <c r="N81" s="350">
        <f>IF(N$35=0,0,N$35/TRE_fec!N$35)</f>
        <v>2.8645159978510666</v>
      </c>
      <c r="O81" s="350">
        <f>IF(O$35=0,0,O$35/TRE_fec!O$35)</f>
        <v>2.8544515489899949</v>
      </c>
      <c r="P81" s="350">
        <f>IF(P$35=0,0,P$35/TRE_fec!P$35)</f>
        <v>2.7766236299878244</v>
      </c>
      <c r="Q81" s="350">
        <f>IF(Q$35=0,0,Q$35/TRE_fec!Q$35)</f>
        <v>3.0482565112072102</v>
      </c>
      <c r="R81" s="350">
        <f>IF(R$35=0,0,R$35/TRE_fec!R$35)</f>
        <v>2.7921410776921447</v>
      </c>
      <c r="S81" s="350">
        <f>IF(S$35=0,0,S$35/TRE_fec!S$35)</f>
        <v>2.7225012790710137</v>
      </c>
      <c r="T81" s="350">
        <f>IF(T$35=0,0,T$35/TRE_fec!T$35)</f>
        <v>2.7399333410365383</v>
      </c>
      <c r="U81" s="350">
        <f>IF(U$35=0,0,U$35/TRE_fec!U$35)</f>
        <v>2.7519012960754341</v>
      </c>
      <c r="V81" s="350">
        <f>IF(V$35=0,0,V$35/TRE_fec!V$35)</f>
        <v>2.8788263749369727</v>
      </c>
      <c r="W81" s="350">
        <f>IF(W$35=0,0,W$35/TRE_fec!W$35)</f>
        <v>2.5627898252873975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IE: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7789.7667440820524</v>
      </c>
      <c r="C3" s="205">
        <v>8757.7201575977015</v>
      </c>
      <c r="D3" s="205">
        <v>8500.7708282900348</v>
      </c>
      <c r="E3" s="205">
        <v>7395.2236716666466</v>
      </c>
      <c r="F3" s="205">
        <v>7908.7778664792022</v>
      </c>
      <c r="G3" s="205">
        <v>8222.3771348902064</v>
      </c>
      <c r="H3" s="205">
        <v>8258.9939314013645</v>
      </c>
      <c r="I3" s="205">
        <v>7574.1638038114206</v>
      </c>
      <c r="J3" s="205">
        <v>6748.6094898029241</v>
      </c>
      <c r="K3" s="205">
        <v>6395.522651569544</v>
      </c>
      <c r="L3" s="205">
        <v>5409.2074675869344</v>
      </c>
      <c r="M3" s="205">
        <v>5227.2211539609934</v>
      </c>
      <c r="N3" s="205">
        <v>5259.0288419752524</v>
      </c>
      <c r="O3" s="205">
        <v>5137.8496571933474</v>
      </c>
      <c r="P3" s="205">
        <v>5311.5723728495605</v>
      </c>
      <c r="Q3" s="205">
        <v>5588.2525622170842</v>
      </c>
      <c r="R3" s="205">
        <v>6061.2609333875371</v>
      </c>
      <c r="S3" s="205">
        <v>6355.0509290563223</v>
      </c>
      <c r="T3" s="205">
        <v>6874.542268938304</v>
      </c>
      <c r="U3" s="205">
        <v>6984.6973000186354</v>
      </c>
      <c r="V3" s="205">
        <v>9424.5085500594996</v>
      </c>
      <c r="W3" s="205">
        <v>10457.88355645199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6866.7291998683777</v>
      </c>
      <c r="C5" s="205">
        <v>6415.628372557494</v>
      </c>
      <c r="D5" s="205">
        <v>6321.2366361518179</v>
      </c>
      <c r="E5" s="205">
        <v>5769.6423351757512</v>
      </c>
      <c r="F5" s="205">
        <v>5583.0669659312807</v>
      </c>
      <c r="G5" s="205">
        <v>6044.5245003917562</v>
      </c>
      <c r="H5" s="205">
        <v>6572.9449315384782</v>
      </c>
      <c r="I5" s="205">
        <v>7545.6134262194346</v>
      </c>
      <c r="J5" s="205">
        <v>7065.9148468352951</v>
      </c>
      <c r="K5" s="205">
        <v>2798.7759014225262</v>
      </c>
      <c r="L5" s="205">
        <v>2961.1975026203991</v>
      </c>
      <c r="M5" s="205">
        <v>2817.759645483362</v>
      </c>
      <c r="N5" s="205">
        <v>2855.24627056496</v>
      </c>
      <c r="O5" s="205">
        <v>2845.4876670304452</v>
      </c>
      <c r="P5" s="205">
        <v>3351.2386087475529</v>
      </c>
      <c r="Q5" s="205">
        <v>3901.782705591645</v>
      </c>
      <c r="R5" s="205">
        <v>4113.297457670642</v>
      </c>
      <c r="S5" s="205">
        <v>4284.2697480389106</v>
      </c>
      <c r="T5" s="205">
        <v>4615.6015378340671</v>
      </c>
      <c r="U5" s="205">
        <v>4958.6722362625287</v>
      </c>
      <c r="V5" s="205">
        <v>5565.1706007188895</v>
      </c>
      <c r="W5" s="205">
        <v>5505.0093904345886</v>
      </c>
      <c r="DA5" s="112" t="s">
        <v>2527</v>
      </c>
    </row>
    <row r="6" spans="1:105" ht="12" customHeight="1" x14ac:dyDescent="0.25">
      <c r="A6" s="154" t="s">
        <v>2114</v>
      </c>
      <c r="B6" s="340">
        <v>8583.4114998354707</v>
      </c>
      <c r="C6" s="340">
        <v>8154.240924843697</v>
      </c>
      <c r="D6" s="340">
        <v>8154.240924843697</v>
      </c>
      <c r="E6" s="340">
        <v>7725.0703498519233</v>
      </c>
      <c r="F6" s="340">
        <v>7295.8997748601496</v>
      </c>
      <c r="G6" s="340">
        <v>7295.8997748601496</v>
      </c>
      <c r="H6" s="340">
        <v>7295.8997748601496</v>
      </c>
      <c r="I6" s="340">
        <v>8154.240924843697</v>
      </c>
      <c r="J6" s="340">
        <v>8154.240924843697</v>
      </c>
      <c r="K6" s="340">
        <v>7725.0703498519233</v>
      </c>
      <c r="L6" s="340">
        <v>7295.8997748601496</v>
      </c>
      <c r="M6" s="340">
        <v>6866.7291998683759</v>
      </c>
      <c r="N6" s="340">
        <v>6866.7291998683759</v>
      </c>
      <c r="O6" s="340">
        <v>6437.5586248766022</v>
      </c>
      <c r="P6" s="340">
        <v>6437.5586248766022</v>
      </c>
      <c r="Q6" s="340">
        <v>6008.3880498848284</v>
      </c>
      <c r="R6" s="340">
        <v>5579.2174748930547</v>
      </c>
      <c r="S6" s="340">
        <v>5579.2174748930547</v>
      </c>
      <c r="T6" s="340">
        <v>5150.046899901281</v>
      </c>
      <c r="U6" s="340">
        <v>5579.2174748930547</v>
      </c>
      <c r="V6" s="340">
        <v>6008.3880498848284</v>
      </c>
      <c r="W6" s="340">
        <v>6008.3880498848284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429.17057499177361</v>
      </c>
      <c r="I7" s="342">
        <v>1287.5117249753209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858.34114998354721</v>
      </c>
      <c r="V7" s="342">
        <v>429.17057499177361</v>
      </c>
      <c r="W7" s="342">
        <v>429.17057499177361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429.17057499177372</v>
      </c>
      <c r="D8" s="344">
        <f t="shared" si="0"/>
        <v>0</v>
      </c>
      <c r="E8" s="344">
        <f t="shared" si="0"/>
        <v>429.17057499177372</v>
      </c>
      <c r="F8" s="344">
        <f t="shared" si="0"/>
        <v>429.17057499177372</v>
      </c>
      <c r="G8" s="344">
        <f t="shared" si="0"/>
        <v>0</v>
      </c>
      <c r="H8" s="344">
        <f t="shared" si="0"/>
        <v>429.17057499177372</v>
      </c>
      <c r="I8" s="344">
        <f t="shared" si="0"/>
        <v>429.17057499177372</v>
      </c>
      <c r="J8" s="344">
        <f t="shared" si="0"/>
        <v>0</v>
      </c>
      <c r="K8" s="344">
        <f t="shared" si="0"/>
        <v>429.17057499177372</v>
      </c>
      <c r="L8" s="344">
        <f t="shared" si="0"/>
        <v>429.17057499177372</v>
      </c>
      <c r="M8" s="344">
        <f t="shared" si="0"/>
        <v>429.17057499177372</v>
      </c>
      <c r="N8" s="344">
        <f t="shared" si="0"/>
        <v>0</v>
      </c>
      <c r="O8" s="344">
        <f t="shared" si="0"/>
        <v>429.17057499177372</v>
      </c>
      <c r="P8" s="344">
        <f t="shared" si="0"/>
        <v>0</v>
      </c>
      <c r="Q8" s="344">
        <f t="shared" si="0"/>
        <v>429.17057499177372</v>
      </c>
      <c r="R8" s="344">
        <f t="shared" si="0"/>
        <v>429.17057499177372</v>
      </c>
      <c r="S8" s="344">
        <f t="shared" si="0"/>
        <v>0</v>
      </c>
      <c r="T8" s="344">
        <f t="shared" si="0"/>
        <v>429.17057499177372</v>
      </c>
      <c r="U8" s="344">
        <f t="shared" si="0"/>
        <v>429.17057499177372</v>
      </c>
      <c r="V8" s="344">
        <f t="shared" si="0"/>
        <v>0</v>
      </c>
      <c r="W8" s="344">
        <f t="shared" si="0"/>
        <v>429.17057499177372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1716.6822999670931</v>
      </c>
      <c r="C9" s="345">
        <f t="shared" si="1"/>
        <v>1738.612552286203</v>
      </c>
      <c r="D9" s="345">
        <f t="shared" si="1"/>
        <v>1833.0042886918791</v>
      </c>
      <c r="E9" s="345">
        <f t="shared" si="1"/>
        <v>1955.4280146761721</v>
      </c>
      <c r="F9" s="345">
        <f t="shared" si="1"/>
        <v>1712.8328089288689</v>
      </c>
      <c r="G9" s="345">
        <f t="shared" si="1"/>
        <v>1251.3752744683934</v>
      </c>
      <c r="H9" s="345">
        <f t="shared" si="1"/>
        <v>722.95484332167143</v>
      </c>
      <c r="I9" s="345">
        <f t="shared" si="1"/>
        <v>608.62749862426244</v>
      </c>
      <c r="J9" s="345">
        <f t="shared" si="1"/>
        <v>1088.326078008402</v>
      </c>
      <c r="K9" s="345">
        <f t="shared" si="1"/>
        <v>4926.2944484293967</v>
      </c>
      <c r="L9" s="345">
        <f t="shared" si="1"/>
        <v>4334.7022722397505</v>
      </c>
      <c r="M9" s="345">
        <f t="shared" si="1"/>
        <v>4048.9695543850139</v>
      </c>
      <c r="N9" s="345">
        <f t="shared" si="1"/>
        <v>4011.4829293034159</v>
      </c>
      <c r="O9" s="345">
        <f t="shared" si="1"/>
        <v>3592.0709578461569</v>
      </c>
      <c r="P9" s="345">
        <f t="shared" si="1"/>
        <v>3086.3200161290492</v>
      </c>
      <c r="Q9" s="345">
        <f t="shared" si="1"/>
        <v>2106.6053442931834</v>
      </c>
      <c r="R9" s="345">
        <f t="shared" si="1"/>
        <v>1465.9200172224128</v>
      </c>
      <c r="S9" s="345">
        <f t="shared" si="1"/>
        <v>1294.9477268541441</v>
      </c>
      <c r="T9" s="345">
        <f t="shared" si="1"/>
        <v>534.44536206721386</v>
      </c>
      <c r="U9" s="345">
        <f t="shared" si="1"/>
        <v>620.545238630526</v>
      </c>
      <c r="V9" s="345">
        <f t="shared" si="1"/>
        <v>443.21744916593889</v>
      </c>
      <c r="W9" s="345">
        <f t="shared" si="1"/>
        <v>503.37865945023987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219.82932072227001</v>
      </c>
      <c r="C12" s="212">
        <v>214.80352536543421</v>
      </c>
      <c r="D12" s="212">
        <v>214.2793637145314</v>
      </c>
      <c r="E12" s="212">
        <v>217.25924333619949</v>
      </c>
      <c r="F12" s="212">
        <v>205.9993981083405</v>
      </c>
      <c r="G12" s="212">
        <v>218.23834909716251</v>
      </c>
      <c r="H12" s="212">
        <v>223.14256233877899</v>
      </c>
      <c r="I12" s="212">
        <v>243.35752364574381</v>
      </c>
      <c r="J12" s="212">
        <v>240.91719690455719</v>
      </c>
      <c r="K12" s="212">
        <v>100.58830610490109</v>
      </c>
      <c r="L12" s="212">
        <v>105.1420464316423</v>
      </c>
      <c r="M12" s="212">
        <v>92.63826311263972</v>
      </c>
      <c r="N12" s="212">
        <v>93.39664660361133</v>
      </c>
      <c r="O12" s="212">
        <v>95.595270851246767</v>
      </c>
      <c r="P12" s="212">
        <v>105.7482373172829</v>
      </c>
      <c r="Q12" s="212">
        <v>119.1271711092003</v>
      </c>
      <c r="R12" s="212">
        <v>124.7517626827171</v>
      </c>
      <c r="S12" s="212">
        <v>129.06672398968189</v>
      </c>
      <c r="T12" s="212">
        <v>135.61023215821149</v>
      </c>
      <c r="U12" s="212">
        <v>144.19346517626829</v>
      </c>
      <c r="V12" s="212">
        <v>162.60550300945829</v>
      </c>
      <c r="W12" s="212">
        <v>162.50378331900251</v>
      </c>
      <c r="DA12" s="109" t="s">
        <v>2530</v>
      </c>
    </row>
    <row r="13" spans="1:105" ht="12" customHeight="1" x14ac:dyDescent="0.25">
      <c r="A13" s="24" t="s">
        <v>30</v>
      </c>
      <c r="B13" s="215">
        <v>4.1996560619088559</v>
      </c>
      <c r="C13" s="215">
        <v>7.2270851246775578</v>
      </c>
      <c r="D13" s="215">
        <v>4.5537403267411856</v>
      </c>
      <c r="E13" s="215">
        <v>4.5131556319862423</v>
      </c>
      <c r="F13" s="215">
        <v>0</v>
      </c>
      <c r="G13" s="215">
        <v>0.84909716251074796</v>
      </c>
      <c r="H13" s="215">
        <v>0</v>
      </c>
      <c r="I13" s="215">
        <v>6.6466036113499563E-2</v>
      </c>
      <c r="J13" s="215">
        <v>0.2320722269991401</v>
      </c>
      <c r="K13" s="215">
        <v>0.49398108340498709</v>
      </c>
      <c r="L13" s="215">
        <v>0.34445399828030948</v>
      </c>
      <c r="M13" s="215">
        <v>0.41625107480653478</v>
      </c>
      <c r="N13" s="215">
        <v>0.2214101461736887</v>
      </c>
      <c r="O13" s="215">
        <v>2.261392949269132E-2</v>
      </c>
      <c r="P13" s="215">
        <v>0</v>
      </c>
      <c r="Q13" s="215">
        <v>9.9742046431642306E-3</v>
      </c>
      <c r="R13" s="215">
        <v>0</v>
      </c>
      <c r="S13" s="215">
        <v>2.261392949269132E-2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48.701891659501293</v>
      </c>
      <c r="C14" s="206">
        <f t="shared" si="2"/>
        <v>41.701547721410137</v>
      </c>
      <c r="D14" s="206">
        <f t="shared" si="2"/>
        <v>45.171281169389509</v>
      </c>
      <c r="E14" s="206">
        <f t="shared" si="2"/>
        <v>47.428546861564911</v>
      </c>
      <c r="F14" s="206">
        <f t="shared" si="2"/>
        <v>51.933533963886497</v>
      </c>
      <c r="G14" s="206">
        <f t="shared" si="2"/>
        <v>46.586242476354258</v>
      </c>
      <c r="H14" s="206">
        <f t="shared" si="2"/>
        <v>44.01573516766981</v>
      </c>
      <c r="I14" s="206">
        <f t="shared" si="2"/>
        <v>33.874118658641443</v>
      </c>
      <c r="J14" s="206">
        <f t="shared" si="2"/>
        <v>26.768357695614785</v>
      </c>
      <c r="K14" s="206">
        <f t="shared" si="2"/>
        <v>8.1531384350816847</v>
      </c>
      <c r="L14" s="206">
        <f t="shared" si="2"/>
        <v>7.4858125537403257</v>
      </c>
      <c r="M14" s="206">
        <f t="shared" si="2"/>
        <v>6.0450558899398104</v>
      </c>
      <c r="N14" s="206">
        <f t="shared" si="2"/>
        <v>6.1772141014617361</v>
      </c>
      <c r="O14" s="206">
        <f t="shared" si="2"/>
        <v>8.2601031814273433</v>
      </c>
      <c r="P14" s="206">
        <f t="shared" si="2"/>
        <v>7.7166809974204646</v>
      </c>
      <c r="Q14" s="206">
        <f t="shared" si="2"/>
        <v>6.5935511607910566</v>
      </c>
      <c r="R14" s="206">
        <f t="shared" si="2"/>
        <v>6.9013757523645731</v>
      </c>
      <c r="S14" s="206">
        <f t="shared" si="2"/>
        <v>6.5131556319862414</v>
      </c>
      <c r="T14" s="206">
        <f t="shared" si="2"/>
        <v>6.7177987962166803</v>
      </c>
      <c r="U14" s="206">
        <f t="shared" si="2"/>
        <v>5.664316423043851</v>
      </c>
      <c r="V14" s="206">
        <f t="shared" si="2"/>
        <v>9.3149613069647454</v>
      </c>
      <c r="W14" s="206">
        <f t="shared" si="2"/>
        <v>5.708082545141874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7.6847807394668948</v>
      </c>
      <c r="C16" s="206">
        <v>2.4891659501289771</v>
      </c>
      <c r="D16" s="206">
        <v>13.2183147033534</v>
      </c>
      <c r="E16" s="206">
        <v>23.10498710232158</v>
      </c>
      <c r="F16" s="206">
        <v>35.065176268271713</v>
      </c>
      <c r="G16" s="206">
        <v>23.98572656921754</v>
      </c>
      <c r="H16" s="206">
        <v>23.687274290627681</v>
      </c>
      <c r="I16" s="206">
        <v>24.56913155631986</v>
      </c>
      <c r="J16" s="206">
        <v>22.07102321582115</v>
      </c>
      <c r="K16" s="206">
        <v>3.1558899398108342</v>
      </c>
      <c r="L16" s="206">
        <v>3.559071367153912</v>
      </c>
      <c r="M16" s="206">
        <v>3.3743766122098018</v>
      </c>
      <c r="N16" s="206">
        <v>3.4633705932932068</v>
      </c>
      <c r="O16" s="206">
        <v>4.915219260533104</v>
      </c>
      <c r="P16" s="206">
        <v>4.4072226999140156</v>
      </c>
      <c r="Q16" s="206">
        <v>3.5128976784178838</v>
      </c>
      <c r="R16" s="206">
        <v>3.998366294067067</v>
      </c>
      <c r="S16" s="206">
        <v>3.8474634565778159</v>
      </c>
      <c r="T16" s="206">
        <v>3.929664660361134</v>
      </c>
      <c r="U16" s="206">
        <v>3.4577815993121228</v>
      </c>
      <c r="V16" s="206">
        <v>4.9005159071367146</v>
      </c>
      <c r="W16" s="206">
        <v>4.4207222699914013</v>
      </c>
      <c r="DA16" s="71" t="s">
        <v>2533</v>
      </c>
    </row>
    <row r="17" spans="1:105" ht="12" customHeight="1" x14ac:dyDescent="0.25">
      <c r="A17" s="18" t="s">
        <v>69</v>
      </c>
      <c r="B17" s="206">
        <v>30.463972484952709</v>
      </c>
      <c r="C17" s="206">
        <v>29.617798796216679</v>
      </c>
      <c r="D17" s="206">
        <v>22.364660361134991</v>
      </c>
      <c r="E17" s="206">
        <v>14.72046431642304</v>
      </c>
      <c r="F17" s="206">
        <v>7.27901977644024</v>
      </c>
      <c r="G17" s="206">
        <v>6.9066208082545133</v>
      </c>
      <c r="H17" s="206">
        <v>9.3478073946689584</v>
      </c>
      <c r="I17" s="206">
        <v>4.4779019776440236</v>
      </c>
      <c r="J17" s="206">
        <v>2.914961306964746</v>
      </c>
      <c r="K17" s="206">
        <v>3.4507308684436802</v>
      </c>
      <c r="L17" s="206">
        <v>2.631470335339638</v>
      </c>
      <c r="M17" s="206">
        <v>2.2508168529664658</v>
      </c>
      <c r="N17" s="206">
        <v>2.1298366294067068</v>
      </c>
      <c r="O17" s="206">
        <v>2.3956147893379192</v>
      </c>
      <c r="P17" s="206">
        <v>2.6480653482373171</v>
      </c>
      <c r="Q17" s="206">
        <v>2.4204643164230442</v>
      </c>
      <c r="R17" s="206">
        <v>1.729492691315563</v>
      </c>
      <c r="S17" s="206">
        <v>2.145313843508168</v>
      </c>
      <c r="T17" s="206">
        <v>2.4566638005159072</v>
      </c>
      <c r="U17" s="206">
        <v>1.684006878761823</v>
      </c>
      <c r="V17" s="206">
        <v>3.5552020636285468</v>
      </c>
      <c r="W17" s="206">
        <v>0.89681857265692166</v>
      </c>
      <c r="DA17" s="71" t="s">
        <v>2534</v>
      </c>
    </row>
    <row r="18" spans="1:105" ht="12" customHeight="1" x14ac:dyDescent="0.25">
      <c r="A18" s="18" t="s">
        <v>70</v>
      </c>
      <c r="B18" s="206">
        <v>9.8490111779879612</v>
      </c>
      <c r="C18" s="206">
        <v>8.8641444539982803</v>
      </c>
      <c r="D18" s="206">
        <v>8.8641444539982803</v>
      </c>
      <c r="E18" s="206">
        <v>8.8641444539982803</v>
      </c>
      <c r="F18" s="206">
        <v>8.8641444539982803</v>
      </c>
      <c r="G18" s="206">
        <v>8.8641444539982803</v>
      </c>
      <c r="H18" s="206">
        <v>8.8641444539982803</v>
      </c>
      <c r="I18" s="206">
        <v>4.2233018056749776</v>
      </c>
      <c r="J18" s="206">
        <v>1.5807394668959589</v>
      </c>
      <c r="K18" s="206">
        <v>0.83714531384350821</v>
      </c>
      <c r="L18" s="206">
        <v>0.82338779019776442</v>
      </c>
      <c r="M18" s="206">
        <v>0.2087704213241616</v>
      </c>
      <c r="N18" s="206">
        <v>0.188134135855546</v>
      </c>
      <c r="O18" s="206">
        <v>0.43628546861564921</v>
      </c>
      <c r="P18" s="206">
        <v>0.32992261392949268</v>
      </c>
      <c r="Q18" s="206">
        <v>0.33293207222699911</v>
      </c>
      <c r="R18" s="206">
        <v>0.25511607910576101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0.70412725709372304</v>
      </c>
      <c r="C19" s="206">
        <v>0.73043852106620799</v>
      </c>
      <c r="D19" s="206">
        <v>0.72416165090283746</v>
      </c>
      <c r="E19" s="206">
        <v>0.73895098882201193</v>
      </c>
      <c r="F19" s="206">
        <v>0.72519346517626815</v>
      </c>
      <c r="G19" s="206">
        <v>6.8297506448839211</v>
      </c>
      <c r="H19" s="206">
        <v>2.116509028374892</v>
      </c>
      <c r="I19" s="206">
        <v>0.60378331900257953</v>
      </c>
      <c r="J19" s="206">
        <v>0.20163370593293209</v>
      </c>
      <c r="K19" s="206">
        <v>0.70937231298366288</v>
      </c>
      <c r="L19" s="206">
        <v>0.47188306104901118</v>
      </c>
      <c r="M19" s="206">
        <v>0.21109200343938089</v>
      </c>
      <c r="N19" s="206">
        <v>0.39587274290627678</v>
      </c>
      <c r="O19" s="206">
        <v>0.51298366294067066</v>
      </c>
      <c r="P19" s="206">
        <v>0.33147033533963882</v>
      </c>
      <c r="Q19" s="206">
        <v>0.32725709372312978</v>
      </c>
      <c r="R19" s="206">
        <v>0.91840068787618212</v>
      </c>
      <c r="S19" s="206">
        <v>0.52037833190025784</v>
      </c>
      <c r="T19" s="206">
        <v>0.33147033533963882</v>
      </c>
      <c r="U19" s="206">
        <v>0.5225279449699054</v>
      </c>
      <c r="V19" s="206">
        <v>0.85924333619948401</v>
      </c>
      <c r="W19" s="206">
        <v>0.39054170249355108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52.267325881341357</v>
      </c>
      <c r="C20" s="206">
        <f t="shared" si="3"/>
        <v>48.920808254514178</v>
      </c>
      <c r="D20" s="206">
        <f t="shared" si="3"/>
        <v>43.783147033533957</v>
      </c>
      <c r="E20" s="206">
        <f t="shared" si="3"/>
        <v>41.611951848667239</v>
      </c>
      <c r="F20" s="206">
        <f t="shared" si="3"/>
        <v>38.982803095442819</v>
      </c>
      <c r="G20" s="206">
        <f t="shared" si="3"/>
        <v>45.427343078245919</v>
      </c>
      <c r="H20" s="206">
        <f t="shared" si="3"/>
        <v>38.298366294067073</v>
      </c>
      <c r="I20" s="206">
        <f t="shared" si="3"/>
        <v>108.0840068787618</v>
      </c>
      <c r="J20" s="206">
        <f t="shared" si="3"/>
        <v>113.74385210662081</v>
      </c>
      <c r="K20" s="206">
        <f t="shared" si="3"/>
        <v>19.01960447119518</v>
      </c>
      <c r="L20" s="206">
        <f t="shared" si="3"/>
        <v>21.69673258813414</v>
      </c>
      <c r="M20" s="206">
        <f t="shared" si="3"/>
        <v>24.234565778159929</v>
      </c>
      <c r="N20" s="206">
        <f t="shared" si="3"/>
        <v>21.816423043852101</v>
      </c>
      <c r="O20" s="206">
        <f t="shared" si="3"/>
        <v>20.246947549441099</v>
      </c>
      <c r="P20" s="206">
        <f t="shared" si="3"/>
        <v>23.820636285468609</v>
      </c>
      <c r="Q20" s="206">
        <f t="shared" si="3"/>
        <v>23.397248495270851</v>
      </c>
      <c r="R20" s="206">
        <f t="shared" si="3"/>
        <v>22.008598452278591</v>
      </c>
      <c r="S20" s="206">
        <f t="shared" si="3"/>
        <v>24.402321582115221</v>
      </c>
      <c r="T20" s="206">
        <f t="shared" si="3"/>
        <v>25.62785898538263</v>
      </c>
      <c r="U20" s="206">
        <f t="shared" si="3"/>
        <v>25.856405846947549</v>
      </c>
      <c r="V20" s="206">
        <f t="shared" si="3"/>
        <v>26.30782459157351</v>
      </c>
      <c r="W20" s="206">
        <f t="shared" si="3"/>
        <v>34.55803955288048</v>
      </c>
      <c r="DA20" s="71"/>
    </row>
    <row r="21" spans="1:105" ht="12" customHeight="1" x14ac:dyDescent="0.25">
      <c r="A21" s="18" t="s">
        <v>72</v>
      </c>
      <c r="B21" s="206">
        <v>52.267325881341357</v>
      </c>
      <c r="C21" s="206">
        <v>48.920808254514178</v>
      </c>
      <c r="D21" s="206">
        <v>43.783147033533957</v>
      </c>
      <c r="E21" s="206">
        <v>41.611951848667239</v>
      </c>
      <c r="F21" s="206">
        <v>38.982803095442819</v>
      </c>
      <c r="G21" s="206">
        <v>45.427343078245919</v>
      </c>
      <c r="H21" s="206">
        <v>38.298366294067073</v>
      </c>
      <c r="I21" s="206">
        <v>108.0840068787618</v>
      </c>
      <c r="J21" s="206">
        <v>113.74385210662081</v>
      </c>
      <c r="K21" s="206">
        <v>19.01960447119518</v>
      </c>
      <c r="L21" s="206">
        <v>21.69673258813414</v>
      </c>
      <c r="M21" s="206">
        <v>24.234565778159929</v>
      </c>
      <c r="N21" s="206">
        <v>21.816423043852101</v>
      </c>
      <c r="O21" s="206">
        <v>20.246947549441099</v>
      </c>
      <c r="P21" s="206">
        <v>23.820636285468609</v>
      </c>
      <c r="Q21" s="206">
        <v>23.397248495270851</v>
      </c>
      <c r="R21" s="206">
        <v>22.008598452278591</v>
      </c>
      <c r="S21" s="206">
        <v>24.402321582115221</v>
      </c>
      <c r="T21" s="206">
        <v>25.62785898538263</v>
      </c>
      <c r="U21" s="206">
        <v>25.856405846947549</v>
      </c>
      <c r="V21" s="206">
        <v>26.30782459157351</v>
      </c>
      <c r="W21" s="206">
        <v>34.55803955288048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2545</v>
      </c>
    </row>
    <row r="31" spans="1:105" ht="12" customHeight="1" x14ac:dyDescent="0.25">
      <c r="A31" s="21" t="s">
        <v>38</v>
      </c>
      <c r="B31" s="209">
        <v>114.66044711951849</v>
      </c>
      <c r="C31" s="209">
        <v>116.9540842648323</v>
      </c>
      <c r="D31" s="209">
        <v>120.7711951848667</v>
      </c>
      <c r="E31" s="209">
        <v>123.7055889939811</v>
      </c>
      <c r="F31" s="209">
        <v>115.08306104901121</v>
      </c>
      <c r="G31" s="209">
        <v>125.3756663800516</v>
      </c>
      <c r="H31" s="209">
        <v>140.82846087704209</v>
      </c>
      <c r="I31" s="209">
        <v>101.332932072227</v>
      </c>
      <c r="J31" s="209">
        <v>100.17291487532241</v>
      </c>
      <c r="K31" s="209">
        <v>72.921582115219252</v>
      </c>
      <c r="L31" s="209">
        <v>75.615047291487528</v>
      </c>
      <c r="M31" s="209">
        <v>61.942390369733452</v>
      </c>
      <c r="N31" s="209">
        <v>65.181599312123808</v>
      </c>
      <c r="O31" s="209">
        <v>67.065606190885632</v>
      </c>
      <c r="P31" s="209">
        <v>74.210920034393808</v>
      </c>
      <c r="Q31" s="209">
        <v>89.126397248495266</v>
      </c>
      <c r="R31" s="209">
        <v>95.841788478073951</v>
      </c>
      <c r="S31" s="209">
        <v>98.128632846087712</v>
      </c>
      <c r="T31" s="209">
        <v>103.2645743766122</v>
      </c>
      <c r="U31" s="209">
        <v>112.67274290627689</v>
      </c>
      <c r="V31" s="209">
        <v>126.98271711092001</v>
      </c>
      <c r="W31" s="209">
        <v>122.2376612209802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288.24923447761728</v>
      </c>
      <c r="C33" s="205">
        <f>MAE_emi!C5</f>
        <v>272.91606263848558</v>
      </c>
      <c r="D33" s="205">
        <f>MAE_emi!D5</f>
        <v>256.08425615891548</v>
      </c>
      <c r="E33" s="205">
        <f>MAE_emi!E5</f>
        <v>253.27215395896829</v>
      </c>
      <c r="F33" s="205">
        <f>MAE_emi!F5</f>
        <v>237.69089243878761</v>
      </c>
      <c r="G33" s="205">
        <f>MAE_emi!G5</f>
        <v>244.1416168791672</v>
      </c>
      <c r="H33" s="205">
        <f>MAE_emi!H5</f>
        <v>216.63087947876991</v>
      </c>
      <c r="I33" s="205">
        <f>MAE_emi!I5</f>
        <v>348.43474007887647</v>
      </c>
      <c r="J33" s="205">
        <f>MAE_emi!J5</f>
        <v>341.16185987888349</v>
      </c>
      <c r="K33" s="205">
        <f>MAE_emi!K5</f>
        <v>70.521000121444672</v>
      </c>
      <c r="L33" s="205">
        <f>MAE_emi!L5</f>
        <v>73.980756361040832</v>
      </c>
      <c r="M33" s="205">
        <f>MAE_emi!M5</f>
        <v>75.780306720845431</v>
      </c>
      <c r="N33" s="205">
        <f>MAE_emi!N5</f>
        <v>69.678029521128664</v>
      </c>
      <c r="O33" s="205">
        <f>MAE_emi!O5</f>
        <v>71.02112580145149</v>
      </c>
      <c r="P33" s="205">
        <f>MAE_emi!P5</f>
        <v>77.875477201505774</v>
      </c>
      <c r="Q33" s="205">
        <f>MAE_emi!Q5</f>
        <v>73.848795481329603</v>
      </c>
      <c r="R33" s="205">
        <f>MAE_emi!R5</f>
        <v>71.213854321517246</v>
      </c>
      <c r="S33" s="205">
        <f>MAE_emi!S5</f>
        <v>75.792276360900928</v>
      </c>
      <c r="T33" s="205">
        <f>MAE_emi!T5</f>
        <v>79.195676400946397</v>
      </c>
      <c r="U33" s="205">
        <f>MAE_emi!U5</f>
        <v>76.663869121035759</v>
      </c>
      <c r="V33" s="205">
        <f>MAE_emi!V5</f>
        <v>88.354525321241169</v>
      </c>
      <c r="W33" s="205">
        <f>MAE_emi!W5</f>
        <v>96.806678762117457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28.220269995796226</v>
      </c>
      <c r="C35" s="286">
        <f t="shared" si="5"/>
        <v>24.527333769517956</v>
      </c>
      <c r="D35" s="286">
        <f t="shared" si="5"/>
        <v>25.207050989002436</v>
      </c>
      <c r="E35" s="286">
        <f t="shared" si="5"/>
        <v>29.378319437258646</v>
      </c>
      <c r="F35" s="286">
        <f t="shared" si="5"/>
        <v>26.046931850425896</v>
      </c>
      <c r="G35" s="286">
        <f t="shared" si="5"/>
        <v>26.542001846534937</v>
      </c>
      <c r="H35" s="286">
        <f t="shared" si="5"/>
        <v>27.018128865596189</v>
      </c>
      <c r="I35" s="286">
        <f t="shared" si="5"/>
        <v>32.129952553083555</v>
      </c>
      <c r="J35" s="286">
        <f t="shared" si="5"/>
        <v>35.698790583242442</v>
      </c>
      <c r="K35" s="286">
        <f t="shared" si="5"/>
        <v>15.727925860791913</v>
      </c>
      <c r="L35" s="286">
        <f t="shared" si="5"/>
        <v>19.437606536941821</v>
      </c>
      <c r="M35" s="286">
        <f t="shared" si="5"/>
        <v>17.722277360016019</v>
      </c>
      <c r="N35" s="286">
        <f t="shared" si="5"/>
        <v>17.759295377534428</v>
      </c>
      <c r="O35" s="286">
        <f t="shared" si="5"/>
        <v>18.606085664146814</v>
      </c>
      <c r="P35" s="286">
        <f t="shared" si="5"/>
        <v>19.909026912223155</v>
      </c>
      <c r="Q35" s="286">
        <f t="shared" si="5"/>
        <v>21.317427904857933</v>
      </c>
      <c r="R35" s="286">
        <f t="shared" si="5"/>
        <v>20.581816894821493</v>
      </c>
      <c r="S35" s="286">
        <f t="shared" si="5"/>
        <v>20.309313871831918</v>
      </c>
      <c r="T35" s="286">
        <f t="shared" si="5"/>
        <v>19.726438045329665</v>
      </c>
      <c r="U35" s="286">
        <f t="shared" si="5"/>
        <v>20.64419673217386</v>
      </c>
      <c r="V35" s="286">
        <f t="shared" si="5"/>
        <v>17.253472915405411</v>
      </c>
      <c r="W35" s="286">
        <f t="shared" si="5"/>
        <v>15.538878630824478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32.013687204452985</v>
      </c>
      <c r="C36" s="346">
        <f t="shared" si="6"/>
        <v>33.48129176001602</v>
      </c>
      <c r="D36" s="346">
        <f t="shared" si="6"/>
        <v>33.898329717486789</v>
      </c>
      <c r="E36" s="346">
        <f t="shared" si="6"/>
        <v>37.655582567334562</v>
      </c>
      <c r="F36" s="346">
        <f t="shared" si="6"/>
        <v>36.897174862021181</v>
      </c>
      <c r="G36" s="346">
        <f t="shared" si="6"/>
        <v>36.105131029416476</v>
      </c>
      <c r="H36" s="346">
        <f t="shared" si="6"/>
        <v>33.948643212890836</v>
      </c>
      <c r="I36" s="346">
        <f t="shared" si="6"/>
        <v>32.251522825185702</v>
      </c>
      <c r="J36" s="346">
        <f t="shared" si="6"/>
        <v>34.095683591836661</v>
      </c>
      <c r="K36" s="346">
        <f t="shared" si="6"/>
        <v>35.940107263956129</v>
      </c>
      <c r="L36" s="346">
        <f t="shared" si="6"/>
        <v>35.506597023197827</v>
      </c>
      <c r="M36" s="346">
        <f t="shared" si="6"/>
        <v>32.876566765065029</v>
      </c>
      <c r="N36" s="346">
        <f t="shared" si="6"/>
        <v>32.710539740983947</v>
      </c>
      <c r="O36" s="346">
        <f t="shared" si="6"/>
        <v>33.595391032219837</v>
      </c>
      <c r="P36" s="346">
        <f t="shared" si="6"/>
        <v>31.554971060924792</v>
      </c>
      <c r="Q36" s="346">
        <f t="shared" si="6"/>
        <v>30.531472431429648</v>
      </c>
      <c r="R36" s="346">
        <f t="shared" si="6"/>
        <v>30.328894023960029</v>
      </c>
      <c r="S36" s="346">
        <f t="shared" si="6"/>
        <v>30.125723070719609</v>
      </c>
      <c r="T36" s="346">
        <f t="shared" si="6"/>
        <v>29.380836072311478</v>
      </c>
      <c r="U36" s="346">
        <f t="shared" si="6"/>
        <v>29.07904743568016</v>
      </c>
      <c r="V36" s="346">
        <f t="shared" si="6"/>
        <v>29.218421981251296</v>
      </c>
      <c r="W36" s="346">
        <f t="shared" si="6"/>
        <v>29.519256334306412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17.006553400569118</v>
      </c>
      <c r="C37" s="346">
        <f>IF(MAE_ued!C$5=0,"",MAE_ued!C$5/C$5*1000)</f>
        <v>17.827175531441437</v>
      </c>
      <c r="D37" s="346">
        <f>IF(MAE_ued!D$5=0,"",MAE_ued!D$5/D$5*1000)</f>
        <v>18.157089451949137</v>
      </c>
      <c r="E37" s="346">
        <f>IF(MAE_ued!E$5=0,"",MAE_ued!E$5/E$5*1000)</f>
        <v>20.217412895578228</v>
      </c>
      <c r="F37" s="346">
        <f>IF(MAE_ued!F$5=0,"",MAE_ued!F$5/F$5*1000)</f>
        <v>19.849985026750129</v>
      </c>
      <c r="G37" s="346">
        <f>IF(MAE_ued!G$5=0,"",MAE_ued!G$5/G$5*1000)</f>
        <v>19.484191180985526</v>
      </c>
      <c r="H37" s="346">
        <f>IF(MAE_ued!H$5=0,"",MAE_ued!H$5/H$5*1000)</f>
        <v>18.491744774823353</v>
      </c>
      <c r="I37" s="346">
        <f>IF(MAE_ued!I$5=0,"",MAE_ued!I$5/I$5*1000)</f>
        <v>17.078906928818686</v>
      </c>
      <c r="J37" s="346">
        <f>IF(MAE_ued!J$5=0,"",MAE_ued!J$5/J$5*1000)</f>
        <v>18.092986752938533</v>
      </c>
      <c r="K37" s="346">
        <f>IF(MAE_ued!K$5=0,"",MAE_ued!K$5/K$5*1000)</f>
        <v>19.938290273058943</v>
      </c>
      <c r="L37" s="346">
        <f>IF(MAE_ued!L$5=0,"",MAE_ued!L$5/L$5*1000)</f>
        <v>19.7022830292896</v>
      </c>
      <c r="M37" s="346">
        <f>IF(MAE_ued!M$5=0,"",MAE_ued!M$5/M$5*1000)</f>
        <v>18.132981649319991</v>
      </c>
      <c r="N37" s="346">
        <f>IF(MAE_ued!N$5=0,"",MAE_ued!N$5/N$5*1000)</f>
        <v>18.11969772397919</v>
      </c>
      <c r="O37" s="346">
        <f>IF(MAE_ued!O$5=0,"",MAE_ued!O$5/O$5*1000)</f>
        <v>18.609679084764647</v>
      </c>
      <c r="P37" s="346">
        <f>IF(MAE_ued!P$5=0,"",MAE_ued!P$5/P$5*1000)</f>
        <v>17.489314411678681</v>
      </c>
      <c r="Q37" s="346">
        <f>IF(MAE_ued!Q$5=0,"",MAE_ued!Q$5/Q$5*1000)</f>
        <v>17.029510210852912</v>
      </c>
      <c r="R37" s="346">
        <f>IF(MAE_ued!R$5=0,"",MAE_ued!R$5/R$5*1000)</f>
        <v>16.958001504045921</v>
      </c>
      <c r="S37" s="346">
        <f>IF(MAE_ued!S$5=0,"",MAE_ued!S$5/S$5*1000)</f>
        <v>16.834958600834302</v>
      </c>
      <c r="T37" s="346">
        <f>IF(MAE_ued!T$5=0,"",MAE_ued!T$5/T$5*1000)</f>
        <v>16.421498301903384</v>
      </c>
      <c r="U37" s="346">
        <f>IF(MAE_ued!U$5=0,"",MAE_ued!U$5/U$5*1000)</f>
        <v>16.293564860829413</v>
      </c>
      <c r="V37" s="346">
        <f>IF(MAE_ued!V$5=0,"",MAE_ued!V$5/V$5*1000)</f>
        <v>16.358012969143275</v>
      </c>
      <c r="W37" s="346">
        <f>IF(MAE_ued!W$5=0,"",MAE_ued!W$5/W$5*1000)</f>
        <v>16.494881161675142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1.3112410734407365</v>
      </c>
      <c r="C38" s="347">
        <f t="shared" si="7"/>
        <v>1.27053809835843</v>
      </c>
      <c r="D38" s="347">
        <f t="shared" si="7"/>
        <v>1.1950952799172843</v>
      </c>
      <c r="E38" s="347">
        <f t="shared" si="7"/>
        <v>1.1657600849094385</v>
      </c>
      <c r="F38" s="347">
        <f t="shared" si="7"/>
        <v>1.1538426549857186</v>
      </c>
      <c r="G38" s="347">
        <f t="shared" si="7"/>
        <v>1.1186925574224915</v>
      </c>
      <c r="H38" s="347">
        <f t="shared" si="7"/>
        <v>0.97081828409712834</v>
      </c>
      <c r="I38" s="347">
        <f t="shared" si="7"/>
        <v>1.4317812527797327</v>
      </c>
      <c r="J38" s="347">
        <f t="shared" si="7"/>
        <v>1.4160959211809179</v>
      </c>
      <c r="K38" s="347">
        <f t="shared" si="7"/>
        <v>0.70108547257869158</v>
      </c>
      <c r="L38" s="347">
        <f t="shared" si="7"/>
        <v>0.70362674944832027</v>
      </c>
      <c r="M38" s="347">
        <f t="shared" si="7"/>
        <v>0.81802382918927852</v>
      </c>
      <c r="N38" s="347">
        <f t="shared" si="7"/>
        <v>0.74604423236791517</v>
      </c>
      <c r="O38" s="347">
        <f t="shared" si="7"/>
        <v>0.74293555705245662</v>
      </c>
      <c r="P38" s="347">
        <f t="shared" si="7"/>
        <v>0.73642340692498942</v>
      </c>
      <c r="Q38" s="347">
        <f t="shared" si="7"/>
        <v>0.61991563128477745</v>
      </c>
      <c r="R38" s="347">
        <f t="shared" si="7"/>
        <v>0.5708444737781897</v>
      </c>
      <c r="S38" s="347">
        <f t="shared" si="7"/>
        <v>0.587233285373851</v>
      </c>
      <c r="T38" s="347">
        <f t="shared" si="7"/>
        <v>0.58399484419842085</v>
      </c>
      <c r="U38" s="347">
        <f t="shared" si="7"/>
        <v>0.53167367208575333</v>
      </c>
      <c r="V38" s="347">
        <f t="shared" si="7"/>
        <v>0.54336737494119025</v>
      </c>
      <c r="W38" s="347">
        <f t="shared" si="7"/>
        <v>0.59571953824657375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IE: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219.82932072227001</v>
      </c>
      <c r="C5" s="225">
        <v>214.80352536543421</v>
      </c>
      <c r="D5" s="225">
        <v>214.2793637145314</v>
      </c>
      <c r="E5" s="225">
        <v>217.25924333619949</v>
      </c>
      <c r="F5" s="225">
        <v>205.9993981083405</v>
      </c>
      <c r="G5" s="225">
        <v>218.23834909716251</v>
      </c>
      <c r="H5" s="225">
        <v>223.14256233877899</v>
      </c>
      <c r="I5" s="225">
        <v>243.35752364574381</v>
      </c>
      <c r="J5" s="225">
        <v>240.91719690455719</v>
      </c>
      <c r="K5" s="225">
        <v>100.58830610490109</v>
      </c>
      <c r="L5" s="225">
        <v>105.1420464316423</v>
      </c>
      <c r="M5" s="225">
        <v>92.638263112639734</v>
      </c>
      <c r="N5" s="225">
        <v>93.396646603611345</v>
      </c>
      <c r="O5" s="225">
        <v>95.595270851246752</v>
      </c>
      <c r="P5" s="225">
        <v>105.7482373172829</v>
      </c>
      <c r="Q5" s="225">
        <v>119.1271711092003</v>
      </c>
      <c r="R5" s="225">
        <v>124.7517626827171</v>
      </c>
      <c r="S5" s="225">
        <v>129.06672398968189</v>
      </c>
      <c r="T5" s="225">
        <v>135.61023215821149</v>
      </c>
      <c r="U5" s="225">
        <v>144.19346517626829</v>
      </c>
      <c r="V5" s="225">
        <v>162.60550300945829</v>
      </c>
      <c r="W5" s="225">
        <v>162.50378331900259</v>
      </c>
      <c r="DA5" s="89" t="s">
        <v>2530</v>
      </c>
    </row>
    <row r="6" spans="1:105" ht="12" customHeight="1" x14ac:dyDescent="0.25">
      <c r="A6" s="55" t="s">
        <v>92</v>
      </c>
      <c r="B6" s="261">
        <v>5.0461635637472408</v>
      </c>
      <c r="C6" s="261">
        <v>5.0195430097514677</v>
      </c>
      <c r="D6" s="261">
        <v>5.0740867760814039</v>
      </c>
      <c r="E6" s="261">
        <v>5.1606348497995169</v>
      </c>
      <c r="F6" s="261">
        <v>4.8505364249977374</v>
      </c>
      <c r="G6" s="261">
        <v>5.1412421533193724</v>
      </c>
      <c r="H6" s="261">
        <v>5.5025304847613246</v>
      </c>
      <c r="I6" s="261">
        <v>5.0349632633913304</v>
      </c>
      <c r="J6" s="261">
        <v>4.9848608775309122</v>
      </c>
      <c r="K6" s="261">
        <v>2.6199427633079422</v>
      </c>
      <c r="L6" s="261">
        <v>2.732560926693397</v>
      </c>
      <c r="M6" s="261">
        <v>2.3437542124148329</v>
      </c>
      <c r="N6" s="261">
        <v>2.3997129652070681</v>
      </c>
      <c r="O6" s="261">
        <v>2.459633626960624</v>
      </c>
      <c r="P6" s="261">
        <v>2.7240151146542249</v>
      </c>
      <c r="Q6" s="261">
        <v>3.147111757334994</v>
      </c>
      <c r="R6" s="261">
        <v>3.325016106180533</v>
      </c>
      <c r="S6" s="261">
        <v>3.4301442108307598</v>
      </c>
      <c r="T6" s="261">
        <v>3.608753185854138</v>
      </c>
      <c r="U6" s="261">
        <v>3.8768094901216612</v>
      </c>
      <c r="V6" s="261">
        <v>4.3680769241503379</v>
      </c>
      <c r="W6" s="261">
        <v>4.3025745291278081</v>
      </c>
      <c r="DA6" s="67" t="s">
        <v>2547</v>
      </c>
    </row>
    <row r="7" spans="1:105" ht="12" customHeight="1" x14ac:dyDescent="0.25">
      <c r="A7" s="202" t="s">
        <v>93</v>
      </c>
      <c r="B7" s="226">
        <v>6.8627824466962464</v>
      </c>
      <c r="C7" s="226">
        <v>6.8265784932619962</v>
      </c>
      <c r="D7" s="226">
        <v>6.9007580154707089</v>
      </c>
      <c r="E7" s="226">
        <v>7.0184633957273403</v>
      </c>
      <c r="F7" s="226">
        <v>6.5967295379969233</v>
      </c>
      <c r="G7" s="226">
        <v>6.9920893285143446</v>
      </c>
      <c r="H7" s="226">
        <v>7.4834414592754026</v>
      </c>
      <c r="I7" s="226">
        <v>6.8475500382122094</v>
      </c>
      <c r="J7" s="226">
        <v>6.7794107934420396</v>
      </c>
      <c r="K7" s="226">
        <v>3.5631221580988011</v>
      </c>
      <c r="L7" s="226">
        <v>3.71628286030302</v>
      </c>
      <c r="M7" s="226">
        <v>3.1875057288841719</v>
      </c>
      <c r="N7" s="226">
        <v>3.2636096326816131</v>
      </c>
      <c r="O7" s="226">
        <v>3.3451017326664489</v>
      </c>
      <c r="P7" s="226">
        <v>3.7046605559297459</v>
      </c>
      <c r="Q7" s="226">
        <v>4.2800719899755908</v>
      </c>
      <c r="R7" s="226">
        <v>4.522021904405527</v>
      </c>
      <c r="S7" s="226">
        <v>4.6649961267298323</v>
      </c>
      <c r="T7" s="226">
        <v>4.9079043327616274</v>
      </c>
      <c r="U7" s="226">
        <v>5.2724609065654588</v>
      </c>
      <c r="V7" s="226">
        <v>5.9405846168444594</v>
      </c>
      <c r="W7" s="226">
        <v>5.8515013596138186</v>
      </c>
      <c r="DA7" s="174" t="s">
        <v>2548</v>
      </c>
    </row>
    <row r="8" spans="1:105" ht="12" customHeight="1" x14ac:dyDescent="0.25">
      <c r="A8" s="202" t="s">
        <v>94</v>
      </c>
      <c r="B8" s="226">
        <v>8.4775547870953645</v>
      </c>
      <c r="C8" s="226">
        <v>8.4328322563824649</v>
      </c>
      <c r="D8" s="226">
        <v>8.5244657838167583</v>
      </c>
      <c r="E8" s="226">
        <v>8.6698665476631849</v>
      </c>
      <c r="F8" s="226">
        <v>8.1489011939961973</v>
      </c>
      <c r="G8" s="226">
        <v>8.6372868175765429</v>
      </c>
      <c r="H8" s="226">
        <v>9.2442512143990285</v>
      </c>
      <c r="I8" s="226">
        <v>8.4587382824974338</v>
      </c>
      <c r="J8" s="226">
        <v>8.3745662742519293</v>
      </c>
      <c r="K8" s="226">
        <v>4.4015038423573412</v>
      </c>
      <c r="L8" s="226">
        <v>4.5907023568449068</v>
      </c>
      <c r="M8" s="226">
        <v>3.9375070768569178</v>
      </c>
      <c r="N8" s="226">
        <v>4.0315177815478744</v>
      </c>
      <c r="O8" s="226">
        <v>4.1321844932938472</v>
      </c>
      <c r="P8" s="226">
        <v>4.576345392619098</v>
      </c>
      <c r="Q8" s="226">
        <v>5.2871477523227908</v>
      </c>
      <c r="R8" s="226">
        <v>5.5860270583832969</v>
      </c>
      <c r="S8" s="226">
        <v>5.7626422741956747</v>
      </c>
      <c r="T8" s="226">
        <v>6.0627053522349534</v>
      </c>
      <c r="U8" s="226">
        <v>6.5130399434043884</v>
      </c>
      <c r="V8" s="226">
        <v>7.3383692325725667</v>
      </c>
      <c r="W8" s="226">
        <v>7.2283252089347192</v>
      </c>
      <c r="DA8" s="174" t="s">
        <v>2549</v>
      </c>
    </row>
    <row r="9" spans="1:105" ht="12" customHeight="1" x14ac:dyDescent="0.25">
      <c r="A9" s="202" t="s">
        <v>95</v>
      </c>
      <c r="B9" s="226">
        <v>5.2480101062971292</v>
      </c>
      <c r="C9" s="226">
        <v>5.2203247301415256</v>
      </c>
      <c r="D9" s="226">
        <v>5.2770502471246594</v>
      </c>
      <c r="E9" s="226">
        <v>5.3670602437914958</v>
      </c>
      <c r="F9" s="226">
        <v>5.0445578819976467</v>
      </c>
      <c r="G9" s="226">
        <v>5.3468918394521454</v>
      </c>
      <c r="H9" s="226">
        <v>5.7226317041517776</v>
      </c>
      <c r="I9" s="226">
        <v>5.2363617939269833</v>
      </c>
      <c r="J9" s="226">
        <v>5.1842553126321471</v>
      </c>
      <c r="K9" s="226">
        <v>2.7247404738402592</v>
      </c>
      <c r="L9" s="226">
        <v>2.8418633637611319</v>
      </c>
      <c r="M9" s="226">
        <v>2.4375043809114252</v>
      </c>
      <c r="N9" s="226">
        <v>2.49570148381535</v>
      </c>
      <c r="O9" s="226">
        <v>2.558018972039048</v>
      </c>
      <c r="P9" s="226">
        <v>2.832975719240395</v>
      </c>
      <c r="Q9" s="226">
        <v>3.272996227628393</v>
      </c>
      <c r="R9" s="226">
        <v>3.4580167504277548</v>
      </c>
      <c r="S9" s="226">
        <v>3.5673499792639891</v>
      </c>
      <c r="T9" s="226">
        <v>3.7531033132883032</v>
      </c>
      <c r="U9" s="226">
        <v>4.0318818697265284</v>
      </c>
      <c r="V9" s="226">
        <v>4.5428000011163512</v>
      </c>
      <c r="W9" s="226">
        <v>4.4746775102929197</v>
      </c>
      <c r="DA9" s="174" t="s">
        <v>2550</v>
      </c>
    </row>
    <row r="10" spans="1:105" ht="12" customHeight="1" x14ac:dyDescent="0.25">
      <c r="A10" s="56" t="s">
        <v>96</v>
      </c>
      <c r="B10" s="262">
        <v>5.9162326426545802</v>
      </c>
      <c r="C10" s="262">
        <v>5.7765047270364001</v>
      </c>
      <c r="D10" s="262">
        <v>5.7017972050472894</v>
      </c>
      <c r="E10" s="262">
        <v>5.7168802853554936</v>
      </c>
      <c r="F10" s="262">
        <v>5.3480428588617608</v>
      </c>
      <c r="G10" s="262">
        <v>5.6684327811768842</v>
      </c>
      <c r="H10" s="262">
        <v>5.9051802988884337</v>
      </c>
      <c r="I10" s="262">
        <v>6.6996240184477358</v>
      </c>
      <c r="J10" s="262">
        <v>6.6776769736712724</v>
      </c>
      <c r="K10" s="262">
        <v>2.7354913296390562</v>
      </c>
      <c r="L10" s="262">
        <v>2.855775490807845</v>
      </c>
      <c r="M10" s="262">
        <v>2.494604390037396</v>
      </c>
      <c r="N10" s="262">
        <v>2.5247129717547772</v>
      </c>
      <c r="O10" s="262">
        <v>2.5845070661119309</v>
      </c>
      <c r="P10" s="262">
        <v>2.8616770879284239</v>
      </c>
      <c r="Q10" s="262">
        <v>3.262971732565632</v>
      </c>
      <c r="R10" s="262">
        <v>3.43892210435801</v>
      </c>
      <c r="S10" s="262">
        <v>3.548277572297474</v>
      </c>
      <c r="T10" s="262">
        <v>3.7309233492084091</v>
      </c>
      <c r="U10" s="262">
        <v>3.995364607749246</v>
      </c>
      <c r="V10" s="262">
        <v>4.5082250859863873</v>
      </c>
      <c r="W10" s="262">
        <v>4.4540388225367513</v>
      </c>
      <c r="DA10" s="68" t="s">
        <v>2551</v>
      </c>
    </row>
    <row r="11" spans="1:105" ht="12" customHeight="1" x14ac:dyDescent="0.25">
      <c r="A11" s="37" t="s">
        <v>160</v>
      </c>
      <c r="B11" s="228">
        <v>1.3201545800996839</v>
      </c>
      <c r="C11" s="228">
        <v>1.2342796370033839</v>
      </c>
      <c r="D11" s="228">
        <v>0.95977761652331073</v>
      </c>
      <c r="E11" s="228">
        <v>0.66719806973362095</v>
      </c>
      <c r="F11" s="228">
        <v>0.35815723512387121</v>
      </c>
      <c r="G11" s="228">
        <v>0.31956922830908191</v>
      </c>
      <c r="H11" s="228">
        <v>0.37901516071116642</v>
      </c>
      <c r="I11" s="228">
        <v>0.21554752986724091</v>
      </c>
      <c r="J11" s="228">
        <v>0.13631985108752709</v>
      </c>
      <c r="K11" s="228">
        <v>9.9266687816068955E-2</v>
      </c>
      <c r="L11" s="228">
        <v>7.6605145980305281E-2</v>
      </c>
      <c r="M11" s="228">
        <v>7.368709434103364E-2</v>
      </c>
      <c r="N11" s="228">
        <v>6.5345245383400793E-2</v>
      </c>
      <c r="O11" s="228">
        <v>7.4230710560812471E-2</v>
      </c>
      <c r="P11" s="228">
        <v>8.0599778094092647E-2</v>
      </c>
      <c r="Q11" s="228">
        <v>6.3074354607626601E-2</v>
      </c>
      <c r="R11" s="228">
        <v>4.2166209611026143E-2</v>
      </c>
      <c r="S11" s="228">
        <v>5.3411772199568698E-2</v>
      </c>
      <c r="T11" s="228">
        <v>6.0614633672023563E-2</v>
      </c>
      <c r="U11" s="228">
        <v>3.8003700901724627E-2</v>
      </c>
      <c r="V11" s="228">
        <v>8.1310105609553762E-2</v>
      </c>
      <c r="W11" s="228">
        <v>2.2866309772204101E-2</v>
      </c>
      <c r="DA11" s="69" t="s">
        <v>2552</v>
      </c>
    </row>
    <row r="12" spans="1:105" ht="12" customHeight="1" x14ac:dyDescent="0.25">
      <c r="A12" s="37" t="s">
        <v>162</v>
      </c>
      <c r="B12" s="228">
        <v>1.6799300856616211</v>
      </c>
      <c r="C12" s="228">
        <v>1.498568818155257</v>
      </c>
      <c r="D12" s="228">
        <v>1.33902362575659</v>
      </c>
      <c r="E12" s="228">
        <v>1.316150852813426</v>
      </c>
      <c r="F12" s="228">
        <v>1.329824160435386</v>
      </c>
      <c r="G12" s="228">
        <v>1.5115885862643359</v>
      </c>
      <c r="H12" s="228">
        <v>1.057510551582284</v>
      </c>
      <c r="I12" s="228">
        <v>4.3931440902604049</v>
      </c>
      <c r="J12" s="228">
        <v>4.5361664842918197</v>
      </c>
      <c r="K12" s="228">
        <v>0.39884192158397841</v>
      </c>
      <c r="L12" s="228">
        <v>0.47179676127906739</v>
      </c>
      <c r="M12" s="228">
        <v>0.62175959056287988</v>
      </c>
      <c r="N12" s="228">
        <v>0.51371362650643915</v>
      </c>
      <c r="O12" s="228">
        <v>0.46910955930611142</v>
      </c>
      <c r="P12" s="228">
        <v>0.55175864797658936</v>
      </c>
      <c r="Q12" s="228">
        <v>0.4546710225009914</v>
      </c>
      <c r="R12" s="228">
        <v>0.39130610761574891</v>
      </c>
      <c r="S12" s="228">
        <v>0.45071167842640142</v>
      </c>
      <c r="T12" s="228">
        <v>0.46942562460656639</v>
      </c>
      <c r="U12" s="228">
        <v>0.4314598916907374</v>
      </c>
      <c r="V12" s="228">
        <v>0.43028121506586092</v>
      </c>
      <c r="W12" s="228">
        <v>0.67328083812910267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2.9161479768932752</v>
      </c>
      <c r="C15" s="228">
        <v>3.043656271877758</v>
      </c>
      <c r="D15" s="228">
        <v>3.4029959627673891</v>
      </c>
      <c r="E15" s="228">
        <v>3.7335313628084461</v>
      </c>
      <c r="F15" s="228">
        <v>3.6600614633025028</v>
      </c>
      <c r="G15" s="228">
        <v>3.837274966603466</v>
      </c>
      <c r="H15" s="228">
        <v>4.4686545865949832</v>
      </c>
      <c r="I15" s="228">
        <v>2.0909323983200898</v>
      </c>
      <c r="J15" s="228">
        <v>2.0051906382919249</v>
      </c>
      <c r="K15" s="228">
        <v>2.2373827202390082</v>
      </c>
      <c r="L15" s="228">
        <v>2.3073735835484719</v>
      </c>
      <c r="M15" s="228">
        <v>1.7991577051334819</v>
      </c>
      <c r="N15" s="228">
        <v>1.945654099864937</v>
      </c>
      <c r="O15" s="228">
        <v>2.0411667962450069</v>
      </c>
      <c r="P15" s="228">
        <v>2.2293186618577421</v>
      </c>
      <c r="Q15" s="228">
        <v>2.7452263554570142</v>
      </c>
      <c r="R15" s="228">
        <v>3.0054497871312349</v>
      </c>
      <c r="S15" s="228">
        <v>3.0441541216715038</v>
      </c>
      <c r="T15" s="228">
        <v>3.200883090929818</v>
      </c>
      <c r="U15" s="228">
        <v>3.525901015156784</v>
      </c>
      <c r="V15" s="228">
        <v>3.996633765310972</v>
      </c>
      <c r="W15" s="228">
        <v>3.7578916746354452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39.306305073815381</v>
      </c>
      <c r="C16" s="263">
        <f t="shared" si="0"/>
        <v>38.199007380236154</v>
      </c>
      <c r="D16" s="263">
        <f t="shared" si="0"/>
        <v>38.023749639886773</v>
      </c>
      <c r="E16" s="263">
        <f t="shared" si="0"/>
        <v>38.568565131237293</v>
      </c>
      <c r="F16" s="263">
        <f t="shared" si="0"/>
        <v>36.6859323381046</v>
      </c>
      <c r="G16" s="263">
        <f t="shared" si="0"/>
        <v>38.234939711086298</v>
      </c>
      <c r="H16" s="263">
        <f t="shared" si="0"/>
        <v>39.245022689948748</v>
      </c>
      <c r="I16" s="263">
        <f t="shared" si="0"/>
        <v>44.981682735533923</v>
      </c>
      <c r="J16" s="263">
        <f t="shared" si="0"/>
        <v>44.536386125740499</v>
      </c>
      <c r="K16" s="263">
        <f t="shared" si="0"/>
        <v>17.743121820536476</v>
      </c>
      <c r="L16" s="263">
        <f t="shared" si="0"/>
        <v>18.53026923934226</v>
      </c>
      <c r="M16" s="263">
        <f t="shared" si="0"/>
        <v>16.238461005022948</v>
      </c>
      <c r="N16" s="263">
        <f t="shared" si="0"/>
        <v>16.403827557568917</v>
      </c>
      <c r="O16" s="263">
        <f t="shared" si="0"/>
        <v>16.803389451983598</v>
      </c>
      <c r="P16" s="263">
        <f t="shared" si="0"/>
        <v>18.591389603710699</v>
      </c>
      <c r="Q16" s="263">
        <f t="shared" si="0"/>
        <v>21.129157245996385</v>
      </c>
      <c r="R16" s="263">
        <f t="shared" si="0"/>
        <v>22.239092154410052</v>
      </c>
      <c r="S16" s="263">
        <f t="shared" si="0"/>
        <v>22.962459229803653</v>
      </c>
      <c r="T16" s="263">
        <f t="shared" si="0"/>
        <v>24.143463005794484</v>
      </c>
      <c r="U16" s="263">
        <f t="shared" si="0"/>
        <v>25.836688580660336</v>
      </c>
      <c r="V16" s="263">
        <f t="shared" si="0"/>
        <v>29.13767102971039</v>
      </c>
      <c r="W16" s="263">
        <f t="shared" si="0"/>
        <v>28.839757635930681</v>
      </c>
      <c r="DA16" s="70"/>
    </row>
    <row r="17" spans="1:105" ht="12" customHeight="1" x14ac:dyDescent="0.25">
      <c r="A17" s="60" t="s">
        <v>2558</v>
      </c>
      <c r="B17" s="331">
        <v>22.695991750675301</v>
      </c>
      <c r="C17" s="331">
        <v>20.541650966852881</v>
      </c>
      <c r="D17" s="331">
        <v>19.260410522993851</v>
      </c>
      <c r="E17" s="331">
        <v>19.237331204033261</v>
      </c>
      <c r="F17" s="331">
        <v>19.068075089424351</v>
      </c>
      <c r="G17" s="331">
        <v>18.145751066074862</v>
      </c>
      <c r="H17" s="331">
        <v>15.15798600558019</v>
      </c>
      <c r="I17" s="331">
        <v>33.454115254005949</v>
      </c>
      <c r="J17" s="331">
        <v>33.159240111665987</v>
      </c>
      <c r="K17" s="331">
        <v>3.9032573300302662</v>
      </c>
      <c r="L17" s="331">
        <v>4.2663331400503228</v>
      </c>
      <c r="M17" s="331">
        <v>5.1297506185839357</v>
      </c>
      <c r="N17" s="331">
        <v>4.3476973275539876</v>
      </c>
      <c r="O17" s="331">
        <v>4.3599549825395663</v>
      </c>
      <c r="P17" s="331">
        <v>4.8236901451849503</v>
      </c>
      <c r="Q17" s="331">
        <v>3.897443922919773</v>
      </c>
      <c r="R17" s="331">
        <v>3.385948456573181</v>
      </c>
      <c r="S17" s="331">
        <v>3.7961516543997602</v>
      </c>
      <c r="T17" s="331">
        <v>3.967576913974312</v>
      </c>
      <c r="U17" s="331">
        <v>3.4825421539878949</v>
      </c>
      <c r="V17" s="331">
        <v>3.947438918477828</v>
      </c>
      <c r="W17" s="331">
        <v>5.123409356657552</v>
      </c>
      <c r="DA17" s="72" t="s">
        <v>2559</v>
      </c>
    </row>
    <row r="18" spans="1:105" ht="12" customHeight="1" x14ac:dyDescent="0.25">
      <c r="A18" s="59" t="s">
        <v>30</v>
      </c>
      <c r="B18" s="232">
        <v>1.083578385184339</v>
      </c>
      <c r="C18" s="232">
        <v>1.8232262786007589</v>
      </c>
      <c r="D18" s="232">
        <v>1.125834932431635</v>
      </c>
      <c r="E18" s="232">
        <v>1.1094240833209801</v>
      </c>
      <c r="F18" s="232">
        <v>0</v>
      </c>
      <c r="G18" s="232">
        <v>0.21566057352857129</v>
      </c>
      <c r="H18" s="232">
        <v>0</v>
      </c>
      <c r="I18" s="232">
        <v>1.853066261322063E-2</v>
      </c>
      <c r="J18" s="232">
        <v>6.4599242507545007E-2</v>
      </c>
      <c r="K18" s="232">
        <v>9.0504635912819667E-2</v>
      </c>
      <c r="L18" s="232">
        <v>6.3847317312169763E-2</v>
      </c>
      <c r="M18" s="232">
        <v>8.6987509473116897E-2</v>
      </c>
      <c r="N18" s="232">
        <v>4.3425090691045339E-2</v>
      </c>
      <c r="O18" s="232">
        <v>4.4083332728882081E-3</v>
      </c>
      <c r="P18" s="232">
        <v>0</v>
      </c>
      <c r="Q18" s="232">
        <v>1.675135572289572E-3</v>
      </c>
      <c r="R18" s="232">
        <v>0</v>
      </c>
      <c r="S18" s="232">
        <v>3.63532705640204E-3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1.982796253172785</v>
      </c>
      <c r="C19" s="232">
        <v>0.62795894801029584</v>
      </c>
      <c r="D19" s="232">
        <v>3.2680037448599482</v>
      </c>
      <c r="E19" s="232">
        <v>5.6796687786401394</v>
      </c>
      <c r="F19" s="232">
        <v>8.7348256295632325</v>
      </c>
      <c r="G19" s="232">
        <v>6.0920890762621864</v>
      </c>
      <c r="H19" s="232">
        <v>5.39565652273639</v>
      </c>
      <c r="I19" s="232">
        <v>6.8498486473985141</v>
      </c>
      <c r="J19" s="232">
        <v>6.1436536355286027</v>
      </c>
      <c r="K19" s="232">
        <v>0.57820568353493818</v>
      </c>
      <c r="L19" s="232">
        <v>0.65970248581760615</v>
      </c>
      <c r="M19" s="232">
        <v>0.70517203506775439</v>
      </c>
      <c r="N19" s="232">
        <v>0.67926960308528772</v>
      </c>
      <c r="O19" s="232">
        <v>0.95816716049954953</v>
      </c>
      <c r="P19" s="232">
        <v>0.85444367529025389</v>
      </c>
      <c r="Q19" s="232">
        <v>0.58997986039560724</v>
      </c>
      <c r="R19" s="232">
        <v>0.62679037626642975</v>
      </c>
      <c r="S19" s="232">
        <v>0.61850321089644722</v>
      </c>
      <c r="T19" s="232">
        <v>0.62661394490777067</v>
      </c>
      <c r="U19" s="232">
        <v>0.50615176591656652</v>
      </c>
      <c r="V19" s="232">
        <v>0.72294929279330411</v>
      </c>
      <c r="W19" s="232">
        <v>0.72997025763091061</v>
      </c>
      <c r="DA19" s="71" t="s">
        <v>2561</v>
      </c>
    </row>
    <row r="20" spans="1:105" ht="12" customHeight="1" x14ac:dyDescent="0.25">
      <c r="A20" s="59" t="s">
        <v>160</v>
      </c>
      <c r="B20" s="232">
        <v>7.5195708119707376</v>
      </c>
      <c r="C20" s="232">
        <v>7.1605048394325994</v>
      </c>
      <c r="D20" s="232">
        <v>5.2919936117071016</v>
      </c>
      <c r="E20" s="232">
        <v>3.4545744252427082</v>
      </c>
      <c r="F20" s="232">
        <v>1.724004666113131</v>
      </c>
      <c r="G20" s="232">
        <v>1.673032703810744</v>
      </c>
      <c r="H20" s="232">
        <v>2.0429755540667278</v>
      </c>
      <c r="I20" s="232">
        <v>1.1883400429481079</v>
      </c>
      <c r="J20" s="232">
        <v>0.7734580547218266</v>
      </c>
      <c r="K20" s="232">
        <v>0.61403777519521485</v>
      </c>
      <c r="L20" s="232">
        <v>0.47356479892587428</v>
      </c>
      <c r="M20" s="232">
        <v>0.45497322881543639</v>
      </c>
      <c r="N20" s="232">
        <v>0.40490793728918728</v>
      </c>
      <c r="O20" s="232">
        <v>0.45252792872340281</v>
      </c>
      <c r="P20" s="232">
        <v>0.49776352757869952</v>
      </c>
      <c r="Q20" s="232">
        <v>0.39591605787849821</v>
      </c>
      <c r="R20" s="232">
        <v>0.2645080321733132</v>
      </c>
      <c r="S20" s="232">
        <v>0.33628601352228388</v>
      </c>
      <c r="T20" s="232">
        <v>0.38206766999069031</v>
      </c>
      <c r="U20" s="232">
        <v>0.24094275223856221</v>
      </c>
      <c r="V20" s="232">
        <v>0.51248639569408305</v>
      </c>
      <c r="W20" s="232">
        <v>0.14431106944346619</v>
      </c>
      <c r="DA20" s="71" t="s">
        <v>2562</v>
      </c>
    </row>
    <row r="21" spans="1:105" ht="12" customHeight="1" x14ac:dyDescent="0.25">
      <c r="A21" s="59" t="s">
        <v>70</v>
      </c>
      <c r="B21" s="232">
        <v>2.5412022962318281</v>
      </c>
      <c r="C21" s="232">
        <v>2.2362184514277308</v>
      </c>
      <c r="D21" s="232">
        <v>2.1915091235720769</v>
      </c>
      <c r="E21" s="232">
        <v>2.1789843154541941</v>
      </c>
      <c r="F21" s="232">
        <v>2.208081190539847</v>
      </c>
      <c r="G21" s="232">
        <v>2.251387192411181</v>
      </c>
      <c r="H21" s="232">
        <v>2.019138135307422</v>
      </c>
      <c r="I21" s="232">
        <v>1.177452206434098</v>
      </c>
      <c r="J21" s="232">
        <v>0.44001203195950628</v>
      </c>
      <c r="K21" s="232">
        <v>0.15337739516922749</v>
      </c>
      <c r="L21" s="232">
        <v>0.1526215453273434</v>
      </c>
      <c r="M21" s="232">
        <v>4.3628521586599418E-2</v>
      </c>
      <c r="N21" s="232">
        <v>3.6898679002721251E-2</v>
      </c>
      <c r="O21" s="232">
        <v>8.5048984892147406E-2</v>
      </c>
      <c r="P21" s="232">
        <v>6.3963250782127071E-2</v>
      </c>
      <c r="Q21" s="232">
        <v>5.5914870137114013E-2</v>
      </c>
      <c r="R21" s="232">
        <v>3.9992409762854522E-2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9.5688440041156095</v>
      </c>
      <c r="C22" s="232">
        <v>8.6937424493814994</v>
      </c>
      <c r="D22" s="232">
        <v>7.3830691104230928</v>
      </c>
      <c r="E22" s="232">
        <v>6.8146796013752411</v>
      </c>
      <c r="F22" s="232">
        <v>6.4011636032081398</v>
      </c>
      <c r="G22" s="232">
        <v>7.9135815200621824</v>
      </c>
      <c r="H22" s="232">
        <v>5.7002157934696456</v>
      </c>
      <c r="I22" s="232">
        <v>24.219943694612009</v>
      </c>
      <c r="J22" s="232">
        <v>25.73751714694852</v>
      </c>
      <c r="K22" s="232">
        <v>2.467131840218066</v>
      </c>
      <c r="L22" s="232">
        <v>2.916596992667329</v>
      </c>
      <c r="M22" s="232">
        <v>3.8389893236410289</v>
      </c>
      <c r="N22" s="232">
        <v>3.183196017485745</v>
      </c>
      <c r="O22" s="232">
        <v>2.8598025751515781</v>
      </c>
      <c r="P22" s="232">
        <v>3.4075196915338699</v>
      </c>
      <c r="Q22" s="232">
        <v>2.8539579989362638</v>
      </c>
      <c r="R22" s="232">
        <v>2.454657638370584</v>
      </c>
      <c r="S22" s="232">
        <v>2.8377271029246272</v>
      </c>
      <c r="T22" s="232">
        <v>2.9588952990758521</v>
      </c>
      <c r="U22" s="232">
        <v>2.7354476358327662</v>
      </c>
      <c r="V22" s="232">
        <v>2.7120032299904411</v>
      </c>
      <c r="W22" s="232">
        <v>4.2491280295831748</v>
      </c>
      <c r="DA22" s="71" t="s">
        <v>2564</v>
      </c>
    </row>
    <row r="23" spans="1:105" ht="12" customHeight="1" x14ac:dyDescent="0.25">
      <c r="A23" s="60" t="s">
        <v>2565</v>
      </c>
      <c r="B23" s="331">
        <v>16.61031332314008</v>
      </c>
      <c r="C23" s="331">
        <v>17.657356413383269</v>
      </c>
      <c r="D23" s="331">
        <v>18.763339116892919</v>
      </c>
      <c r="E23" s="331">
        <v>19.331233927204028</v>
      </c>
      <c r="F23" s="331">
        <v>17.617857248680249</v>
      </c>
      <c r="G23" s="331">
        <v>20.08918864501144</v>
      </c>
      <c r="H23" s="331">
        <v>24.087036684368559</v>
      </c>
      <c r="I23" s="331">
        <v>11.527567481527971</v>
      </c>
      <c r="J23" s="331">
        <v>11.37714601407451</v>
      </c>
      <c r="K23" s="331">
        <v>13.83986449050621</v>
      </c>
      <c r="L23" s="331">
        <v>14.263936099291939</v>
      </c>
      <c r="M23" s="331">
        <v>11.108710386439011</v>
      </c>
      <c r="N23" s="331">
        <v>12.056130230014929</v>
      </c>
      <c r="O23" s="331">
        <v>12.44343446944403</v>
      </c>
      <c r="P23" s="331">
        <v>13.767699458525749</v>
      </c>
      <c r="Q23" s="331">
        <v>17.231713323076612</v>
      </c>
      <c r="R23" s="331">
        <v>18.85314369783687</v>
      </c>
      <c r="S23" s="331">
        <v>19.166307575403891</v>
      </c>
      <c r="T23" s="331">
        <v>20.175886091820171</v>
      </c>
      <c r="U23" s="331">
        <v>22.35414642667244</v>
      </c>
      <c r="V23" s="331">
        <v>25.190232111232561</v>
      </c>
      <c r="W23" s="331">
        <v>23.716348279273131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18.648237392647275</v>
      </c>
      <c r="C24" s="263">
        <f t="shared" si="1"/>
        <v>18.081054863997849</v>
      </c>
      <c r="D24" s="263">
        <f t="shared" si="1"/>
        <v>17.756895362899844</v>
      </c>
      <c r="E24" s="263">
        <f t="shared" si="1"/>
        <v>17.837418526520878</v>
      </c>
      <c r="F24" s="263">
        <f t="shared" si="1"/>
        <v>16.903627307831513</v>
      </c>
      <c r="G24" s="263">
        <f t="shared" si="1"/>
        <v>18.00252878502975</v>
      </c>
      <c r="H24" s="263">
        <f t="shared" si="1"/>
        <v>17.829128034570513</v>
      </c>
      <c r="I24" s="263">
        <f t="shared" si="1"/>
        <v>21.954097391876736</v>
      </c>
      <c r="J24" s="263">
        <f t="shared" si="1"/>
        <v>21.830433177921961</v>
      </c>
      <c r="K24" s="263">
        <f t="shared" si="1"/>
        <v>7.8273137473316456</v>
      </c>
      <c r="L24" s="263">
        <f t="shared" si="1"/>
        <v>8.2772112859218954</v>
      </c>
      <c r="M24" s="263">
        <f t="shared" si="1"/>
        <v>7.6331724222866706</v>
      </c>
      <c r="N24" s="263">
        <f t="shared" si="1"/>
        <v>7.5203550735541738</v>
      </c>
      <c r="O24" s="263">
        <f t="shared" si="1"/>
        <v>7.6164091629583197</v>
      </c>
      <c r="P24" s="263">
        <f t="shared" si="1"/>
        <v>8.4713776213109391</v>
      </c>
      <c r="Q24" s="263">
        <f t="shared" si="1"/>
        <v>9.1594032185426801</v>
      </c>
      <c r="R24" s="263">
        <f t="shared" si="1"/>
        <v>9.3502716667045895</v>
      </c>
      <c r="S24" s="263">
        <f t="shared" si="1"/>
        <v>9.7979808496343317</v>
      </c>
      <c r="T24" s="263">
        <f t="shared" si="1"/>
        <v>10.283332998309984</v>
      </c>
      <c r="U24" s="263">
        <f t="shared" si="1"/>
        <v>10.692049709098164</v>
      </c>
      <c r="V24" s="263">
        <f t="shared" si="1"/>
        <v>11.949652467158291</v>
      </c>
      <c r="W24" s="263">
        <f t="shared" si="1"/>
        <v>12.5405350575673</v>
      </c>
      <c r="DA24" s="70"/>
    </row>
    <row r="25" spans="1:105" ht="12" customHeight="1" x14ac:dyDescent="0.25">
      <c r="A25" s="60" t="s">
        <v>2568</v>
      </c>
      <c r="B25" s="264">
        <v>13.50115055762509</v>
      </c>
      <c r="C25" s="264">
        <v>12.961120994051351</v>
      </c>
      <c r="D25" s="264">
        <v>12.58132685129681</v>
      </c>
      <c r="E25" s="264">
        <v>12.573570979725369</v>
      </c>
      <c r="F25" s="264">
        <v>11.95608015433382</v>
      </c>
      <c r="G25" s="264">
        <v>12.75846178864399</v>
      </c>
      <c r="H25" s="264">
        <v>12.216546940113959</v>
      </c>
      <c r="I25" s="264">
        <v>16.818434863217579</v>
      </c>
      <c r="J25" s="264">
        <v>16.745875082840431</v>
      </c>
      <c r="K25" s="264">
        <v>5.1549721287575441</v>
      </c>
      <c r="L25" s="264">
        <v>5.4899991406946294</v>
      </c>
      <c r="M25" s="264">
        <v>5.2425431256235404</v>
      </c>
      <c r="N25" s="264">
        <v>5.0726478490429647</v>
      </c>
      <c r="O25" s="264">
        <v>5.1075828634584841</v>
      </c>
      <c r="P25" s="264">
        <v>5.6928822043636291</v>
      </c>
      <c r="Q25" s="264">
        <v>5.9493492260609866</v>
      </c>
      <c r="R25" s="264">
        <v>5.9587552384004443</v>
      </c>
      <c r="S25" s="264">
        <v>6.2992337545869566</v>
      </c>
      <c r="T25" s="264">
        <v>6.6024047487387607</v>
      </c>
      <c r="U25" s="264">
        <v>6.7377040291740693</v>
      </c>
      <c r="V25" s="264">
        <v>7.4942140045249461</v>
      </c>
      <c r="W25" s="264">
        <v>8.1519090378569334</v>
      </c>
      <c r="DA25" s="72" t="s">
        <v>2569</v>
      </c>
    </row>
    <row r="26" spans="1:105" ht="12" customHeight="1" x14ac:dyDescent="0.25">
      <c r="A26" s="60" t="s">
        <v>2570</v>
      </c>
      <c r="B26" s="264">
        <v>5.1470868350221863</v>
      </c>
      <c r="C26" s="264">
        <v>5.1199338699464976</v>
      </c>
      <c r="D26" s="264">
        <v>5.175568511603033</v>
      </c>
      <c r="E26" s="264">
        <v>5.2638475467955077</v>
      </c>
      <c r="F26" s="264">
        <v>4.9475471534976929</v>
      </c>
      <c r="G26" s="264">
        <v>5.2440669963857607</v>
      </c>
      <c r="H26" s="264">
        <v>5.6125810944565542</v>
      </c>
      <c r="I26" s="264">
        <v>5.1356625286591573</v>
      </c>
      <c r="J26" s="264">
        <v>5.0845580950815297</v>
      </c>
      <c r="K26" s="264">
        <v>2.672341618574102</v>
      </c>
      <c r="L26" s="264">
        <v>2.787212145227266</v>
      </c>
      <c r="M26" s="264">
        <v>2.3906292966631302</v>
      </c>
      <c r="N26" s="264">
        <v>2.447707224511209</v>
      </c>
      <c r="O26" s="264">
        <v>2.508826299499836</v>
      </c>
      <c r="P26" s="264">
        <v>2.7784954169473099</v>
      </c>
      <c r="Q26" s="264">
        <v>3.210053992481694</v>
      </c>
      <c r="R26" s="264">
        <v>3.3915164283041461</v>
      </c>
      <c r="S26" s="264">
        <v>3.498747095047376</v>
      </c>
      <c r="T26" s="264">
        <v>3.6809282495712221</v>
      </c>
      <c r="U26" s="264">
        <v>3.9543456799240948</v>
      </c>
      <c r="V26" s="264">
        <v>4.4554384626333459</v>
      </c>
      <c r="W26" s="264">
        <v>4.3886260197103661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56.151864391164835</v>
      </c>
      <c r="C27" s="263">
        <f t="shared" si="2"/>
        <v>54.57001054319452</v>
      </c>
      <c r="D27" s="263">
        <f t="shared" si="2"/>
        <v>54.319642342695388</v>
      </c>
      <c r="E27" s="263">
        <f t="shared" si="2"/>
        <v>55.097950187481842</v>
      </c>
      <c r="F27" s="263">
        <f t="shared" si="2"/>
        <v>52.408474768720851</v>
      </c>
      <c r="G27" s="263">
        <f t="shared" si="2"/>
        <v>54.621342444409024</v>
      </c>
      <c r="H27" s="263">
        <f t="shared" si="2"/>
        <v>56.064318128498215</v>
      </c>
      <c r="I27" s="263">
        <f t="shared" si="2"/>
        <v>64.259546765048469</v>
      </c>
      <c r="J27" s="263">
        <f t="shared" si="2"/>
        <v>63.623408751057866</v>
      </c>
      <c r="K27" s="263">
        <f t="shared" si="2"/>
        <v>25.347316886480687</v>
      </c>
      <c r="L27" s="263">
        <f t="shared" si="2"/>
        <v>26.471813199060389</v>
      </c>
      <c r="M27" s="263">
        <f t="shared" si="2"/>
        <v>23.197801435747074</v>
      </c>
      <c r="N27" s="263">
        <f t="shared" si="2"/>
        <v>23.434039367955599</v>
      </c>
      <c r="O27" s="263">
        <f t="shared" si="2"/>
        <v>24.004842074262271</v>
      </c>
      <c r="P27" s="263">
        <f t="shared" si="2"/>
        <v>26.559128005301005</v>
      </c>
      <c r="Q27" s="263">
        <f t="shared" si="2"/>
        <v>30.184510351423402</v>
      </c>
      <c r="R27" s="263">
        <f t="shared" si="2"/>
        <v>31.770131649157221</v>
      </c>
      <c r="S27" s="263">
        <f t="shared" si="2"/>
        <v>32.803513185433786</v>
      </c>
      <c r="T27" s="263">
        <f t="shared" si="2"/>
        <v>34.490661436849273</v>
      </c>
      <c r="U27" s="263">
        <f t="shared" si="2"/>
        <v>36.909555115229068</v>
      </c>
      <c r="V27" s="263">
        <f t="shared" si="2"/>
        <v>41.625244328157692</v>
      </c>
      <c r="W27" s="263">
        <f t="shared" si="2"/>
        <v>41.199653765615267</v>
      </c>
      <c r="DA27" s="70"/>
    </row>
    <row r="28" spans="1:105" ht="12" customHeight="1" x14ac:dyDescent="0.25">
      <c r="A28" s="60" t="s">
        <v>2573</v>
      </c>
      <c r="B28" s="331">
        <v>32.422845358107573</v>
      </c>
      <c r="C28" s="331">
        <v>29.345215666932699</v>
      </c>
      <c r="D28" s="331">
        <v>27.514872175705509</v>
      </c>
      <c r="E28" s="331">
        <v>27.48190172004751</v>
      </c>
      <c r="F28" s="331">
        <v>27.24010727060621</v>
      </c>
      <c r="G28" s="331">
        <v>25.92250152296409</v>
      </c>
      <c r="H28" s="331">
        <v>21.65426572225741</v>
      </c>
      <c r="I28" s="331">
        <v>47.791593220008501</v>
      </c>
      <c r="J28" s="331">
        <v>47.370343016665707</v>
      </c>
      <c r="K28" s="331">
        <v>5.5760819000432376</v>
      </c>
      <c r="L28" s="331">
        <v>6.0947616286433188</v>
      </c>
      <c r="M28" s="331">
        <v>7.3282151694056257</v>
      </c>
      <c r="N28" s="331">
        <v>6.2109961822199811</v>
      </c>
      <c r="O28" s="331">
        <v>6.2285071179136633</v>
      </c>
      <c r="P28" s="331">
        <v>6.8909859216927867</v>
      </c>
      <c r="Q28" s="331">
        <v>5.5677770327425344</v>
      </c>
      <c r="R28" s="331">
        <v>4.8370692236759734</v>
      </c>
      <c r="S28" s="331">
        <v>5.4230737919996566</v>
      </c>
      <c r="T28" s="331">
        <v>5.6679670199633048</v>
      </c>
      <c r="U28" s="331">
        <v>4.9750602199827094</v>
      </c>
      <c r="V28" s="331">
        <v>5.6391984549683247</v>
      </c>
      <c r="W28" s="331">
        <v>7.3191562237965018</v>
      </c>
      <c r="DA28" s="72" t="s">
        <v>2574</v>
      </c>
    </row>
    <row r="29" spans="1:105" ht="12" customHeight="1" x14ac:dyDescent="0.25">
      <c r="A29" s="59" t="s">
        <v>30</v>
      </c>
      <c r="B29" s="232">
        <v>1.5479691216919129</v>
      </c>
      <c r="C29" s="232">
        <v>2.604608969429655</v>
      </c>
      <c r="D29" s="232">
        <v>1.608335617759477</v>
      </c>
      <c r="E29" s="232">
        <v>1.5848915476013989</v>
      </c>
      <c r="F29" s="232">
        <v>0</v>
      </c>
      <c r="G29" s="232">
        <v>0.3080865336122447</v>
      </c>
      <c r="H29" s="232">
        <v>0</v>
      </c>
      <c r="I29" s="232">
        <v>2.647237516174376E-2</v>
      </c>
      <c r="J29" s="232">
        <v>9.2284632153635734E-2</v>
      </c>
      <c r="K29" s="232">
        <v>0.12929233701831391</v>
      </c>
      <c r="L29" s="232">
        <v>9.1210453303099653E-2</v>
      </c>
      <c r="M29" s="232">
        <v>0.1242678706758813</v>
      </c>
      <c r="N29" s="232">
        <v>6.2035843844350493E-2</v>
      </c>
      <c r="O29" s="232">
        <v>6.2976189612688679E-3</v>
      </c>
      <c r="P29" s="232">
        <v>0</v>
      </c>
      <c r="Q29" s="232">
        <v>2.3930508175565319E-3</v>
      </c>
      <c r="R29" s="232">
        <v>0</v>
      </c>
      <c r="S29" s="232">
        <v>5.1933243662886279E-3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2.8325660759611209</v>
      </c>
      <c r="C30" s="232">
        <v>0.89708421144327999</v>
      </c>
      <c r="D30" s="232">
        <v>4.668576778371353</v>
      </c>
      <c r="E30" s="232">
        <v>8.1138125409144841</v>
      </c>
      <c r="F30" s="232">
        <v>12.47832232794747</v>
      </c>
      <c r="G30" s="232">
        <v>8.7029843946602661</v>
      </c>
      <c r="H30" s="232">
        <v>7.7080807467662744</v>
      </c>
      <c r="I30" s="232">
        <v>9.7854980677121635</v>
      </c>
      <c r="J30" s="232">
        <v>8.7766480507551474</v>
      </c>
      <c r="K30" s="232">
        <v>0.82600811933562612</v>
      </c>
      <c r="L30" s="232">
        <v>0.94243212259658038</v>
      </c>
      <c r="M30" s="232">
        <v>1.007388621525364</v>
      </c>
      <c r="N30" s="232">
        <v>0.9703851472646966</v>
      </c>
      <c r="O30" s="232">
        <v>1.3688102292850699</v>
      </c>
      <c r="P30" s="232">
        <v>1.22063382184322</v>
      </c>
      <c r="Q30" s="232">
        <v>0.84282837199372473</v>
      </c>
      <c r="R30" s="232">
        <v>0.8954148232377569</v>
      </c>
      <c r="S30" s="232">
        <v>0.88357601556635301</v>
      </c>
      <c r="T30" s="232">
        <v>0.8951627784396724</v>
      </c>
      <c r="U30" s="232">
        <v>0.7230739513093809</v>
      </c>
      <c r="V30" s="232">
        <v>1.0327847039904341</v>
      </c>
      <c r="W30" s="232">
        <v>1.042814653758444</v>
      </c>
      <c r="DA30" s="71" t="s">
        <v>2576</v>
      </c>
    </row>
    <row r="31" spans="1:105" ht="12" customHeight="1" x14ac:dyDescent="0.25">
      <c r="A31" s="59" t="s">
        <v>160</v>
      </c>
      <c r="B31" s="232">
        <v>10.742244017101051</v>
      </c>
      <c r="C31" s="232">
        <v>10.22929262776085</v>
      </c>
      <c r="D31" s="232">
        <v>7.5599908738672887</v>
      </c>
      <c r="E31" s="232">
        <v>4.9351063217752964</v>
      </c>
      <c r="F31" s="232">
        <v>2.4628638087330441</v>
      </c>
      <c r="G31" s="232">
        <v>2.390046719729634</v>
      </c>
      <c r="H31" s="232">
        <v>2.918536505809612</v>
      </c>
      <c r="I31" s="232">
        <v>1.697628632783011</v>
      </c>
      <c r="J31" s="232">
        <v>1.1049400781740379</v>
      </c>
      <c r="K31" s="232">
        <v>0.87719682170745017</v>
      </c>
      <c r="L31" s="232">
        <v>0.67652114132267749</v>
      </c>
      <c r="M31" s="232">
        <v>0.64996175545062373</v>
      </c>
      <c r="N31" s="232">
        <v>0.57843991041312481</v>
      </c>
      <c r="O31" s="232">
        <v>0.64646846960486093</v>
      </c>
      <c r="P31" s="232">
        <v>0.71109075368385655</v>
      </c>
      <c r="Q31" s="232">
        <v>0.56559436839785471</v>
      </c>
      <c r="R31" s="232">
        <v>0.37786861739044741</v>
      </c>
      <c r="S31" s="232">
        <v>0.48040859074611991</v>
      </c>
      <c r="T31" s="232">
        <v>0.54581095712955763</v>
      </c>
      <c r="U31" s="232">
        <v>0.34420393176937469</v>
      </c>
      <c r="V31" s="232">
        <v>0.73212342242011863</v>
      </c>
      <c r="W31" s="232">
        <v>0.20615867063352319</v>
      </c>
      <c r="DA31" s="71" t="s">
        <v>2577</v>
      </c>
    </row>
    <row r="32" spans="1:105" ht="12" customHeight="1" x14ac:dyDescent="0.25">
      <c r="A32" s="59" t="s">
        <v>70</v>
      </c>
      <c r="B32" s="232">
        <v>3.630288994616897</v>
      </c>
      <c r="C32" s="232">
        <v>3.194597787753902</v>
      </c>
      <c r="D32" s="232">
        <v>3.130727319388682</v>
      </c>
      <c r="E32" s="232">
        <v>3.1128347363631339</v>
      </c>
      <c r="F32" s="232">
        <v>3.1544017007712091</v>
      </c>
      <c r="G32" s="232">
        <v>3.216267417730259</v>
      </c>
      <c r="H32" s="232">
        <v>2.884483050439175</v>
      </c>
      <c r="I32" s="232">
        <v>1.6820745806201409</v>
      </c>
      <c r="J32" s="232">
        <v>0.62858861708500913</v>
      </c>
      <c r="K32" s="232">
        <v>0.21911056452746799</v>
      </c>
      <c r="L32" s="232">
        <v>0.21803077903906201</v>
      </c>
      <c r="M32" s="232">
        <v>6.232645940942777E-2</v>
      </c>
      <c r="N32" s="232">
        <v>5.271239857531608E-2</v>
      </c>
      <c r="O32" s="232">
        <v>0.1214985498459248</v>
      </c>
      <c r="P32" s="232">
        <v>9.1376072545895831E-2</v>
      </c>
      <c r="Q32" s="232">
        <v>7.9878385910162872E-2</v>
      </c>
      <c r="R32" s="232">
        <v>5.7132013946935019E-2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13.669777148736589</v>
      </c>
      <c r="C33" s="232">
        <v>12.419632070544999</v>
      </c>
      <c r="D33" s="232">
        <v>10.5472415863187</v>
      </c>
      <c r="E33" s="232">
        <v>9.7352565733932011</v>
      </c>
      <c r="F33" s="232">
        <v>9.1445194331544855</v>
      </c>
      <c r="G33" s="232">
        <v>11.305116457231691</v>
      </c>
      <c r="H33" s="232">
        <v>8.1431654192423508</v>
      </c>
      <c r="I33" s="232">
        <v>34.59991956373144</v>
      </c>
      <c r="J33" s="232">
        <v>36.767881638497883</v>
      </c>
      <c r="K33" s="232">
        <v>3.52447405745438</v>
      </c>
      <c r="L33" s="232">
        <v>4.1665671323818998</v>
      </c>
      <c r="M33" s="232">
        <v>5.4842704623443286</v>
      </c>
      <c r="N33" s="232">
        <v>4.5474228821224933</v>
      </c>
      <c r="O33" s="232">
        <v>4.085432250216539</v>
      </c>
      <c r="P33" s="232">
        <v>4.8678852736198142</v>
      </c>
      <c r="Q33" s="232">
        <v>4.0770828556232352</v>
      </c>
      <c r="R33" s="232">
        <v>3.5066537691008342</v>
      </c>
      <c r="S33" s="232">
        <v>4.0538958613208953</v>
      </c>
      <c r="T33" s="232">
        <v>4.2269932843940747</v>
      </c>
      <c r="U33" s="232">
        <v>3.9077823369039519</v>
      </c>
      <c r="V33" s="232">
        <v>3.874290328557771</v>
      </c>
      <c r="W33" s="232">
        <v>6.0701828994045348</v>
      </c>
      <c r="DA33" s="71" t="s">
        <v>2579</v>
      </c>
    </row>
    <row r="34" spans="1:105" ht="12" customHeight="1" x14ac:dyDescent="0.25">
      <c r="A34" s="60" t="s">
        <v>2580</v>
      </c>
      <c r="B34" s="331">
        <v>23.729019033057259</v>
      </c>
      <c r="C34" s="331">
        <v>25.224794876261821</v>
      </c>
      <c r="D34" s="331">
        <v>26.804770166989879</v>
      </c>
      <c r="E34" s="331">
        <v>27.616048467434329</v>
      </c>
      <c r="F34" s="331">
        <v>25.168367498114641</v>
      </c>
      <c r="G34" s="331">
        <v>28.69884092144493</v>
      </c>
      <c r="H34" s="331">
        <v>34.410052406240808</v>
      </c>
      <c r="I34" s="331">
        <v>16.467953545039961</v>
      </c>
      <c r="J34" s="331">
        <v>16.253065734392159</v>
      </c>
      <c r="K34" s="331">
        <v>19.771234986437449</v>
      </c>
      <c r="L34" s="331">
        <v>20.37705157041707</v>
      </c>
      <c r="M34" s="331">
        <v>15.86958626634145</v>
      </c>
      <c r="N34" s="331">
        <v>17.223043185735619</v>
      </c>
      <c r="O34" s="331">
        <v>17.776334956348609</v>
      </c>
      <c r="P34" s="331">
        <v>19.66814208360822</v>
      </c>
      <c r="Q34" s="331">
        <v>24.616733318680868</v>
      </c>
      <c r="R34" s="331">
        <v>26.93306242548125</v>
      </c>
      <c r="S34" s="331">
        <v>27.380439393434131</v>
      </c>
      <c r="T34" s="331">
        <v>28.82269441688597</v>
      </c>
      <c r="U34" s="331">
        <v>31.93449489524636</v>
      </c>
      <c r="V34" s="331">
        <v>35.986045873189369</v>
      </c>
      <c r="W34" s="331">
        <v>33.880497541818762</v>
      </c>
      <c r="DA34" s="72" t="s">
        <v>2581</v>
      </c>
    </row>
    <row r="35" spans="1:105" ht="12" customHeight="1" x14ac:dyDescent="0.25">
      <c r="A35" s="57" t="s">
        <v>2582</v>
      </c>
      <c r="B35" s="263">
        <v>33.548801269694131</v>
      </c>
      <c r="C35" s="263">
        <v>32.268605017049339</v>
      </c>
      <c r="D35" s="263">
        <v>31.852757736982571</v>
      </c>
      <c r="E35" s="263">
        <v>32.277501515475052</v>
      </c>
      <c r="F35" s="263">
        <v>30.964093148934129</v>
      </c>
      <c r="G35" s="263">
        <v>34.204810524537187</v>
      </c>
      <c r="H35" s="263">
        <v>31.848777081016419</v>
      </c>
      <c r="I35" s="263">
        <v>39.351756615698037</v>
      </c>
      <c r="J35" s="263">
        <v>38.79633748222173</v>
      </c>
      <c r="K35" s="263">
        <v>12.534304022022379</v>
      </c>
      <c r="L35" s="263">
        <v>13.127503323925501</v>
      </c>
      <c r="M35" s="263">
        <v>12.299917144733939</v>
      </c>
      <c r="N35" s="263">
        <v>12.00464706124011</v>
      </c>
      <c r="O35" s="263">
        <v>12.290279427169001</v>
      </c>
      <c r="P35" s="263">
        <v>13.49740058619046</v>
      </c>
      <c r="Q35" s="263">
        <v>14.068458302415991</v>
      </c>
      <c r="R35" s="263">
        <v>14.294728969383639</v>
      </c>
      <c r="S35" s="263">
        <v>14.91550849235071</v>
      </c>
      <c r="T35" s="263">
        <v>15.57766884103248</v>
      </c>
      <c r="U35" s="263">
        <v>15.855952274680959</v>
      </c>
      <c r="V35" s="263">
        <v>18.03034320039411</v>
      </c>
      <c r="W35" s="263">
        <v>18.975500332692022</v>
      </c>
      <c r="DA35" s="70" t="s">
        <v>2583</v>
      </c>
    </row>
    <row r="36" spans="1:105" ht="12" customHeight="1" x14ac:dyDescent="0.25">
      <c r="A36" s="46" t="s">
        <v>30</v>
      </c>
      <c r="B36" s="231">
        <v>1.568108555002101</v>
      </c>
      <c r="C36" s="231">
        <v>2.7992498766123108</v>
      </c>
      <c r="D36" s="231">
        <v>1.819569776533613</v>
      </c>
      <c r="E36" s="231">
        <v>1.8188400010483099</v>
      </c>
      <c r="F36" s="231">
        <v>0</v>
      </c>
      <c r="G36" s="231">
        <v>0.32535005536763878</v>
      </c>
      <c r="H36" s="231">
        <v>0</v>
      </c>
      <c r="I36" s="231">
        <v>2.1462998338335201E-2</v>
      </c>
      <c r="J36" s="231">
        <v>7.5188352337249853E-2</v>
      </c>
      <c r="K36" s="231">
        <v>0.27418411048242552</v>
      </c>
      <c r="L36" s="231">
        <v>0.189396227669171</v>
      </c>
      <c r="M36" s="231">
        <v>0.20499569466149531</v>
      </c>
      <c r="N36" s="231">
        <v>0.11594921164134039</v>
      </c>
      <c r="O36" s="231">
        <v>1.1907977258924261E-2</v>
      </c>
      <c r="P36" s="231">
        <v>0</v>
      </c>
      <c r="Q36" s="231">
        <v>5.9060182534737306E-3</v>
      </c>
      <c r="R36" s="231">
        <v>0</v>
      </c>
      <c r="S36" s="231">
        <v>1.37852780702342E-2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2.8694184102771758</v>
      </c>
      <c r="C38" s="231">
        <v>0.96412279066340445</v>
      </c>
      <c r="D38" s="231">
        <v>5.2817341800743183</v>
      </c>
      <c r="E38" s="231">
        <v>9.3115057826873269</v>
      </c>
      <c r="F38" s="231">
        <v>13.85202831060972</v>
      </c>
      <c r="G38" s="231">
        <v>9.1906530982303085</v>
      </c>
      <c r="H38" s="231">
        <v>10.583537021015919</v>
      </c>
      <c r="I38" s="231">
        <v>7.9337848411352727</v>
      </c>
      <c r="J38" s="231">
        <v>7.1507215294699176</v>
      </c>
      <c r="K38" s="231">
        <v>1.7516761369950331</v>
      </c>
      <c r="L38" s="231">
        <v>1.9569367587824069</v>
      </c>
      <c r="M38" s="231">
        <v>1.661815955648775</v>
      </c>
      <c r="N38" s="231">
        <v>1.8137158429908939</v>
      </c>
      <c r="O38" s="231">
        <v>2.588241870833254</v>
      </c>
      <c r="P38" s="231">
        <v>2.3321452028530891</v>
      </c>
      <c r="Q38" s="231">
        <v>2.0800894460833552</v>
      </c>
      <c r="R38" s="231">
        <v>2.4761610946365038</v>
      </c>
      <c r="S38" s="231">
        <v>2.3453842301547509</v>
      </c>
      <c r="T38" s="231">
        <v>2.407887937054678</v>
      </c>
      <c r="U38" s="231">
        <v>2.2285558821273281</v>
      </c>
      <c r="V38" s="231">
        <v>3.144781910413176</v>
      </c>
      <c r="W38" s="231">
        <v>2.647937358686232</v>
      </c>
      <c r="DA38" s="73" t="s">
        <v>2586</v>
      </c>
    </row>
    <row r="39" spans="1:105" ht="12" customHeight="1" x14ac:dyDescent="0.25">
      <c r="A39" s="46" t="s">
        <v>160</v>
      </c>
      <c r="B39" s="231">
        <v>10.88200307556839</v>
      </c>
      <c r="C39" s="231">
        <v>10.993721691882611</v>
      </c>
      <c r="D39" s="231">
        <v>8.5528982589602887</v>
      </c>
      <c r="E39" s="231">
        <v>5.6635854996236077</v>
      </c>
      <c r="F39" s="231">
        <v>2.7339940664409652</v>
      </c>
      <c r="G39" s="231">
        <v>2.523972156387607</v>
      </c>
      <c r="H39" s="231">
        <v>4.0072801740408526</v>
      </c>
      <c r="I39" s="231">
        <v>1.376385772032551</v>
      </c>
      <c r="J39" s="231">
        <v>0.90024332297265353</v>
      </c>
      <c r="K39" s="231">
        <v>1.8602295837826801</v>
      </c>
      <c r="L39" s="231">
        <v>1.4047792491412039</v>
      </c>
      <c r="M39" s="231">
        <v>1.072194774379968</v>
      </c>
      <c r="N39" s="231">
        <v>1.081143536349225</v>
      </c>
      <c r="O39" s="231">
        <v>1.2223876804885641</v>
      </c>
      <c r="P39" s="231">
        <v>1.3586112889226469</v>
      </c>
      <c r="Q39" s="231">
        <v>1.3958795355756219</v>
      </c>
      <c r="R39" s="231">
        <v>1.0449498321716619</v>
      </c>
      <c r="S39" s="231">
        <v>1.275207467061676</v>
      </c>
      <c r="T39" s="231">
        <v>1.468170539748489</v>
      </c>
      <c r="U39" s="231">
        <v>1.0608564938716549</v>
      </c>
      <c r="V39" s="231">
        <v>2.2292821399472418</v>
      </c>
      <c r="W39" s="231">
        <v>0.52348252282427776</v>
      </c>
      <c r="DA39" s="73" t="s">
        <v>2587</v>
      </c>
    </row>
    <row r="40" spans="1:105" ht="12" customHeight="1" x14ac:dyDescent="0.25">
      <c r="A40" s="46" t="s">
        <v>70</v>
      </c>
      <c r="B40" s="231">
        <v>3.6775198870677022</v>
      </c>
      <c r="C40" s="231">
        <v>3.4333282147739261</v>
      </c>
      <c r="D40" s="231">
        <v>3.541908011005479</v>
      </c>
      <c r="E40" s="231">
        <v>3.5723254021504012</v>
      </c>
      <c r="F40" s="231">
        <v>3.501661562648982</v>
      </c>
      <c r="G40" s="231">
        <v>3.396489843832899</v>
      </c>
      <c r="H40" s="231">
        <v>3.96052326821086</v>
      </c>
      <c r="I40" s="231">
        <v>1.363775018608034</v>
      </c>
      <c r="J40" s="231">
        <v>0.51213881784661064</v>
      </c>
      <c r="K40" s="231">
        <v>0.46465735416133952</v>
      </c>
      <c r="L40" s="231">
        <v>0.45273546584123342</v>
      </c>
      <c r="M40" s="231">
        <v>0.1028154403301199</v>
      </c>
      <c r="N40" s="231">
        <v>9.8523058280098205E-2</v>
      </c>
      <c r="O40" s="231">
        <v>0.22973793388510139</v>
      </c>
      <c r="P40" s="231">
        <v>0.1745832906069007</v>
      </c>
      <c r="Q40" s="231">
        <v>0.19713881618491619</v>
      </c>
      <c r="R40" s="231">
        <v>0.15799165540066901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0.70412725708313695</v>
      </c>
      <c r="C41" s="231">
        <v>0.73043852105872187</v>
      </c>
      <c r="D41" s="231">
        <v>0.72416165089719109</v>
      </c>
      <c r="E41" s="231">
        <v>0.73895098881651022</v>
      </c>
      <c r="F41" s="231">
        <v>0.72519346516958194</v>
      </c>
      <c r="G41" s="231">
        <v>6.8297506448382803</v>
      </c>
      <c r="H41" s="231">
        <v>2.1165090283531791</v>
      </c>
      <c r="I41" s="231">
        <v>0.60378331899944437</v>
      </c>
      <c r="J41" s="231">
        <v>0.2016337059318746</v>
      </c>
      <c r="K41" s="231">
        <v>0.7093723130074161</v>
      </c>
      <c r="L41" s="231">
        <v>0.47188306105998318</v>
      </c>
      <c r="M41" s="231">
        <v>0.2110920034435774</v>
      </c>
      <c r="N41" s="231">
        <v>0.39587274291726399</v>
      </c>
      <c r="O41" s="231">
        <v>0.51298366295847109</v>
      </c>
      <c r="P41" s="231">
        <v>0.33147033535053427</v>
      </c>
      <c r="Q41" s="231">
        <v>0.3272570937323443</v>
      </c>
      <c r="R41" s="231">
        <v>0.91840068790540519</v>
      </c>
      <c r="S41" s="231">
        <v>0.52037833190968208</v>
      </c>
      <c r="T41" s="231">
        <v>0.33147033534566239</v>
      </c>
      <c r="U41" s="231">
        <v>0.52252794498017252</v>
      </c>
      <c r="V41" s="231">
        <v>0.85924333621701032</v>
      </c>
      <c r="W41" s="231">
        <v>0.39054170250681208</v>
      </c>
      <c r="DA41" s="73" t="s">
        <v>2589</v>
      </c>
    </row>
    <row r="42" spans="1:105" ht="12" customHeight="1" x14ac:dyDescent="0.25">
      <c r="A42" s="46" t="s">
        <v>162</v>
      </c>
      <c r="B42" s="231">
        <v>13.84762408469563</v>
      </c>
      <c r="C42" s="231">
        <v>13.34774392205837</v>
      </c>
      <c r="D42" s="231">
        <v>11.93248585951169</v>
      </c>
      <c r="E42" s="231">
        <v>11.1722938411489</v>
      </c>
      <c r="F42" s="231">
        <v>10.151215744064871</v>
      </c>
      <c r="G42" s="231">
        <v>11.938594725880449</v>
      </c>
      <c r="H42" s="231">
        <v>11.18092758939561</v>
      </c>
      <c r="I42" s="231">
        <v>28.052564666584399</v>
      </c>
      <c r="J42" s="231">
        <v>29.956411753663421</v>
      </c>
      <c r="K42" s="231">
        <v>7.4741845235934843</v>
      </c>
      <c r="L42" s="231">
        <v>8.6517725614315033</v>
      </c>
      <c r="M42" s="231">
        <v>9.0470032762700026</v>
      </c>
      <c r="N42" s="231">
        <v>8.4994426690612848</v>
      </c>
      <c r="O42" s="231">
        <v>7.725020301744685</v>
      </c>
      <c r="P42" s="231">
        <v>9.3005904684572904</v>
      </c>
      <c r="Q42" s="231">
        <v>10.06218739258628</v>
      </c>
      <c r="R42" s="231">
        <v>9.6972256992694046</v>
      </c>
      <c r="S42" s="231">
        <v>10.760753185154369</v>
      </c>
      <c r="T42" s="231">
        <v>11.37014002888365</v>
      </c>
      <c r="U42" s="231">
        <v>12.0440119537018</v>
      </c>
      <c r="V42" s="231">
        <v>11.797035813816681</v>
      </c>
      <c r="W42" s="231">
        <v>15.4135387486747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2593</v>
      </c>
    </row>
    <row r="46" spans="1:105" ht="12" customHeight="1" x14ac:dyDescent="0.25">
      <c r="A46" s="57" t="s">
        <v>2594</v>
      </c>
      <c r="B46" s="263">
        <v>24.221585105986751</v>
      </c>
      <c r="C46" s="263">
        <v>24.09380644680704</v>
      </c>
      <c r="D46" s="263">
        <v>24.35561652519073</v>
      </c>
      <c r="E46" s="263">
        <v>24.771047279037671</v>
      </c>
      <c r="F46" s="263">
        <v>23.282574839989131</v>
      </c>
      <c r="G46" s="263">
        <v>24.677962335932978</v>
      </c>
      <c r="H46" s="263">
        <v>26.412146326854359</v>
      </c>
      <c r="I46" s="263">
        <v>24.16782366427838</v>
      </c>
      <c r="J46" s="263">
        <v>23.927332212148379</v>
      </c>
      <c r="K46" s="263">
        <v>12.57572526387812</v>
      </c>
      <c r="L46" s="263">
        <v>13.1162924481283</v>
      </c>
      <c r="M46" s="263">
        <v>11.250020219591191</v>
      </c>
      <c r="N46" s="263">
        <v>11.518622232993931</v>
      </c>
      <c r="O46" s="263">
        <v>11.80624140941099</v>
      </c>
      <c r="P46" s="263">
        <v>13.075272550340269</v>
      </c>
      <c r="Q46" s="263">
        <v>15.10613643520797</v>
      </c>
      <c r="R46" s="263">
        <v>15.960077309666559</v>
      </c>
      <c r="S46" s="263">
        <v>16.464692211987639</v>
      </c>
      <c r="T46" s="263">
        <v>17.322015292099859</v>
      </c>
      <c r="U46" s="263">
        <v>18.608685552583971</v>
      </c>
      <c r="V46" s="263">
        <v>20.966769235921621</v>
      </c>
      <c r="W46" s="263">
        <v>20.652357739813471</v>
      </c>
      <c r="DA46" s="70" t="s">
        <v>2595</v>
      </c>
    </row>
    <row r="47" spans="1:105" ht="12" customHeight="1" x14ac:dyDescent="0.25">
      <c r="A47" s="41" t="s">
        <v>2596</v>
      </c>
      <c r="B47" s="352">
        <v>16.401783942471081</v>
      </c>
      <c r="C47" s="352">
        <v>16.315257897575439</v>
      </c>
      <c r="D47" s="352">
        <v>16.49254407933525</v>
      </c>
      <c r="E47" s="352">
        <v>16.773855374109729</v>
      </c>
      <c r="F47" s="352">
        <v>15.76592780691006</v>
      </c>
      <c r="G47" s="352">
        <v>16.710822376127979</v>
      </c>
      <c r="H47" s="352">
        <v>17.885134916414799</v>
      </c>
      <c r="I47" s="352">
        <v>16.365379076832522</v>
      </c>
      <c r="J47" s="352">
        <v>16.202528923938409</v>
      </c>
      <c r="K47" s="352">
        <v>8.5157237974083895</v>
      </c>
      <c r="L47" s="352">
        <v>8.8817719368536494</v>
      </c>
      <c r="M47" s="352">
        <v>7.6180150961531687</v>
      </c>
      <c r="N47" s="352">
        <v>7.7999004752919339</v>
      </c>
      <c r="O47" s="352">
        <v>7.9946634343906862</v>
      </c>
      <c r="P47" s="352">
        <v>8.8539950800576364</v>
      </c>
      <c r="Q47" s="352">
        <v>10.229206095786511</v>
      </c>
      <c r="R47" s="352">
        <v>10.80745700963991</v>
      </c>
      <c r="S47" s="352">
        <v>11.149159857154039</v>
      </c>
      <c r="T47" s="352">
        <v>11.72970105077802</v>
      </c>
      <c r="U47" s="352">
        <v>12.60097712644852</v>
      </c>
      <c r="V47" s="352">
        <v>14.197766887446081</v>
      </c>
      <c r="W47" s="352">
        <v>13.984861356877801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0.99999999999999978</v>
      </c>
      <c r="D51" s="234">
        <f t="shared" si="3"/>
        <v>0.99999999999999989</v>
      </c>
      <c r="E51" s="234">
        <f t="shared" si="3"/>
        <v>0.99999999999999989</v>
      </c>
      <c r="F51" s="234">
        <f t="shared" si="3"/>
        <v>1.0000000000000002</v>
      </c>
      <c r="G51" s="234">
        <f t="shared" si="3"/>
        <v>1</v>
      </c>
      <c r="H51" s="234">
        <f t="shared" si="3"/>
        <v>1.0000000000000002</v>
      </c>
      <c r="I51" s="234">
        <f t="shared" si="3"/>
        <v>0.99999999999999967</v>
      </c>
      <c r="J51" s="234">
        <f t="shared" si="3"/>
        <v>0.99999999999999978</v>
      </c>
      <c r="K51" s="234">
        <f t="shared" si="3"/>
        <v>0.99999999999999989</v>
      </c>
      <c r="L51" s="234">
        <f t="shared" si="3"/>
        <v>0.99999999999999989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0.99999999999999989</v>
      </c>
      <c r="Q51" s="234">
        <f t="shared" si="3"/>
        <v>1.0000000000000004</v>
      </c>
      <c r="R51" s="234">
        <f t="shared" si="3"/>
        <v>0.99999999999999978</v>
      </c>
      <c r="S51" s="234">
        <f t="shared" si="3"/>
        <v>1</v>
      </c>
      <c r="T51" s="234">
        <f t="shared" si="3"/>
        <v>1.0000000000000002</v>
      </c>
      <c r="U51" s="234">
        <f t="shared" si="3"/>
        <v>1</v>
      </c>
      <c r="V51" s="234">
        <f t="shared" si="3"/>
        <v>1</v>
      </c>
      <c r="W51" s="234">
        <f t="shared" si="3"/>
        <v>0.99999999999999967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2.2954915873676877E-2</v>
      </c>
      <c r="C52" s="301">
        <f t="shared" si="4"/>
        <v>2.3368066241985445E-2</v>
      </c>
      <c r="D52" s="301">
        <f t="shared" si="4"/>
        <v>2.3679773395450417E-2</v>
      </c>
      <c r="E52" s="301">
        <f t="shared" si="4"/>
        <v>2.3753350009664043E-2</v>
      </c>
      <c r="F52" s="301">
        <f t="shared" si="4"/>
        <v>2.354636212309083E-2</v>
      </c>
      <c r="G52" s="301">
        <f t="shared" si="4"/>
        <v>2.355792267760615E-2</v>
      </c>
      <c r="H52" s="301">
        <f t="shared" si="4"/>
        <v>2.4659260102997675E-2</v>
      </c>
      <c r="I52" s="301">
        <f t="shared" si="4"/>
        <v>2.0689573052694026E-2</v>
      </c>
      <c r="J52" s="301">
        <f t="shared" si="4"/>
        <v>2.0691179133657846E-2</v>
      </c>
      <c r="K52" s="301">
        <f t="shared" si="4"/>
        <v>2.6046196270326571E-2</v>
      </c>
      <c r="L52" s="301">
        <f t="shared" si="4"/>
        <v>2.5989230944539025E-2</v>
      </c>
      <c r="M52" s="301">
        <f t="shared" si="4"/>
        <v>2.5300066448407394E-2</v>
      </c>
      <c r="N52" s="301">
        <f t="shared" si="4"/>
        <v>2.5693780799130737E-2</v>
      </c>
      <c r="O52" s="301">
        <f t="shared" si="4"/>
        <v>2.5729658016116659E-2</v>
      </c>
      <c r="P52" s="301">
        <f t="shared" si="4"/>
        <v>2.5759437544866075E-2</v>
      </c>
      <c r="Q52" s="301">
        <f t="shared" si="4"/>
        <v>2.641808521122466E-2</v>
      </c>
      <c r="R52" s="301">
        <f t="shared" si="4"/>
        <v>2.6653059120592092E-2</v>
      </c>
      <c r="S52" s="301">
        <f t="shared" si="4"/>
        <v>2.6576518755562273E-2</v>
      </c>
      <c r="T52" s="301">
        <f t="shared" si="4"/>
        <v>2.6611216044847841E-2</v>
      </c>
      <c r="U52" s="301">
        <f t="shared" si="4"/>
        <v>2.6886166341744285E-2</v>
      </c>
      <c r="V52" s="301">
        <f t="shared" si="4"/>
        <v>2.6863032574587956E-2</v>
      </c>
      <c r="W52" s="301">
        <f t="shared" si="4"/>
        <v>2.6476765286637366E-2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3.1218685588200547E-2</v>
      </c>
      <c r="C53" s="235">
        <f t="shared" si="5"/>
        <v>3.1780570089100207E-2</v>
      </c>
      <c r="D53" s="235">
        <f t="shared" si="5"/>
        <v>3.2204491817812562E-2</v>
      </c>
      <c r="E53" s="235">
        <f t="shared" si="5"/>
        <v>3.2304556013143089E-2</v>
      </c>
      <c r="F53" s="235">
        <f t="shared" si="5"/>
        <v>3.202305248740353E-2</v>
      </c>
      <c r="G53" s="235">
        <f t="shared" si="5"/>
        <v>3.2038774841544354E-2</v>
      </c>
      <c r="H53" s="235">
        <f t="shared" si="5"/>
        <v>3.3536593740076844E-2</v>
      </c>
      <c r="I53" s="235">
        <f t="shared" si="5"/>
        <v>2.8137819351663877E-2</v>
      </c>
      <c r="J53" s="235">
        <f t="shared" si="5"/>
        <v>2.8140003621774667E-2</v>
      </c>
      <c r="K53" s="235">
        <f t="shared" si="5"/>
        <v>3.5422826927644133E-2</v>
      </c>
      <c r="L53" s="235">
        <f t="shared" si="5"/>
        <v>3.5345354084573073E-2</v>
      </c>
      <c r="M53" s="235">
        <f t="shared" si="5"/>
        <v>3.4408090369834048E-2</v>
      </c>
      <c r="N53" s="235">
        <f t="shared" si="5"/>
        <v>3.4943541886817808E-2</v>
      </c>
      <c r="O53" s="235">
        <f t="shared" si="5"/>
        <v>3.4992334901918658E-2</v>
      </c>
      <c r="P53" s="235">
        <f t="shared" si="5"/>
        <v>3.5032835061017863E-2</v>
      </c>
      <c r="Q53" s="235">
        <f t="shared" si="5"/>
        <v>3.5928595887265526E-2</v>
      </c>
      <c r="R53" s="235">
        <f t="shared" si="5"/>
        <v>3.6248160404005261E-2</v>
      </c>
      <c r="S53" s="235">
        <f t="shared" si="5"/>
        <v>3.6144065507564681E-2</v>
      </c>
      <c r="T53" s="235">
        <f t="shared" si="5"/>
        <v>3.6191253820993058E-2</v>
      </c>
      <c r="U53" s="235">
        <f t="shared" si="5"/>
        <v>3.6565186224772228E-2</v>
      </c>
      <c r="V53" s="235">
        <f t="shared" si="5"/>
        <v>3.653372430143962E-2</v>
      </c>
      <c r="W53" s="235">
        <f t="shared" si="5"/>
        <v>3.6008400789826818E-2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3.856425866777715E-2</v>
      </c>
      <c r="C54" s="235">
        <f t="shared" si="6"/>
        <v>3.9258351286535549E-2</v>
      </c>
      <c r="D54" s="235">
        <f t="shared" si="6"/>
        <v>3.9782019304356701E-2</v>
      </c>
      <c r="E54" s="235">
        <f t="shared" si="6"/>
        <v>3.9905628016235574E-2</v>
      </c>
      <c r="F54" s="235">
        <f t="shared" si="6"/>
        <v>3.9557888366792589E-2</v>
      </c>
      <c r="G54" s="235">
        <f t="shared" si="6"/>
        <v>3.9577310098378317E-2</v>
      </c>
      <c r="H54" s="235">
        <f t="shared" si="6"/>
        <v>4.1427556973036114E-2</v>
      </c>
      <c r="I54" s="235">
        <f t="shared" si="6"/>
        <v>3.4758482728525955E-2</v>
      </c>
      <c r="J54" s="235">
        <f t="shared" si="6"/>
        <v>3.4761180944545167E-2</v>
      </c>
      <c r="K54" s="235">
        <f t="shared" si="6"/>
        <v>4.375760973414862E-2</v>
      </c>
      <c r="L54" s="235">
        <f t="shared" si="6"/>
        <v>4.3661907986825559E-2</v>
      </c>
      <c r="M54" s="235">
        <f t="shared" si="6"/>
        <v>4.2504111633324404E-2</v>
      </c>
      <c r="N54" s="235">
        <f t="shared" si="6"/>
        <v>4.3165551742539637E-2</v>
      </c>
      <c r="O54" s="235">
        <f t="shared" si="6"/>
        <v>4.3225825467075971E-2</v>
      </c>
      <c r="P54" s="235">
        <f t="shared" si="6"/>
        <v>4.3275855075375007E-2</v>
      </c>
      <c r="Q54" s="235">
        <f t="shared" si="6"/>
        <v>4.4382383154857437E-2</v>
      </c>
      <c r="R54" s="235">
        <f t="shared" si="6"/>
        <v>4.4777139322594722E-2</v>
      </c>
      <c r="S54" s="235">
        <f t="shared" si="6"/>
        <v>4.4648551509344603E-2</v>
      </c>
      <c r="T54" s="235">
        <f t="shared" si="6"/>
        <v>4.4706842955344384E-2</v>
      </c>
      <c r="U54" s="235">
        <f t="shared" si="6"/>
        <v>4.5168759454130382E-2</v>
      </c>
      <c r="V54" s="235">
        <f t="shared" si="6"/>
        <v>4.5129894725307762E-2</v>
      </c>
      <c r="W54" s="235">
        <f t="shared" si="6"/>
        <v>4.4480965681550785E-2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2.3873112508623943E-2</v>
      </c>
      <c r="C55" s="235">
        <f t="shared" si="7"/>
        <v>2.4302788891664859E-2</v>
      </c>
      <c r="D55" s="235">
        <f t="shared" si="7"/>
        <v>2.4626964331268431E-2</v>
      </c>
      <c r="E55" s="235">
        <f t="shared" si="7"/>
        <v>2.4703484010050597E-2</v>
      </c>
      <c r="F55" s="235">
        <f t="shared" si="7"/>
        <v>2.4488216608014462E-2</v>
      </c>
      <c r="G55" s="235">
        <f t="shared" si="7"/>
        <v>2.4500239584710388E-2</v>
      </c>
      <c r="H55" s="235">
        <f t="shared" si="7"/>
        <v>2.5645630507117583E-2</v>
      </c>
      <c r="I55" s="235">
        <f t="shared" si="7"/>
        <v>2.1517155974801788E-2</v>
      </c>
      <c r="J55" s="235">
        <f t="shared" si="7"/>
        <v>2.1518826299004153E-2</v>
      </c>
      <c r="K55" s="235">
        <f t="shared" si="7"/>
        <v>2.7088044121139625E-2</v>
      </c>
      <c r="L55" s="235">
        <f t="shared" si="7"/>
        <v>2.7028800182320577E-2</v>
      </c>
      <c r="M55" s="235">
        <f t="shared" si="7"/>
        <v>2.6312069106343681E-2</v>
      </c>
      <c r="N55" s="235">
        <f t="shared" si="7"/>
        <v>2.6721532031095958E-2</v>
      </c>
      <c r="O55" s="235">
        <f t="shared" si="7"/>
        <v>2.6758844336761314E-2</v>
      </c>
      <c r="P55" s="235">
        <f t="shared" si="7"/>
        <v>2.6789815046660729E-2</v>
      </c>
      <c r="Q55" s="235">
        <f t="shared" si="7"/>
        <v>2.7474808619673639E-2</v>
      </c>
      <c r="R55" s="235">
        <f t="shared" si="7"/>
        <v>2.7719181485415779E-2</v>
      </c>
      <c r="S55" s="235">
        <f t="shared" si="7"/>
        <v>2.7639579505784755E-2</v>
      </c>
      <c r="T55" s="235">
        <f t="shared" si="7"/>
        <v>2.767566468664175E-2</v>
      </c>
      <c r="U55" s="235">
        <f t="shared" si="7"/>
        <v>2.796161299541406E-2</v>
      </c>
      <c r="V55" s="235">
        <f t="shared" si="7"/>
        <v>2.7937553877571474E-2</v>
      </c>
      <c r="W55" s="235">
        <f t="shared" si="7"/>
        <v>2.7535835898102858E-2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2.6912845944372838E-2</v>
      </c>
      <c r="C56" s="302">
        <f t="shared" si="8"/>
        <v>2.6892038746613348E-2</v>
      </c>
      <c r="D56" s="302">
        <f t="shared" si="8"/>
        <v>2.6609175546383333E-2</v>
      </c>
      <c r="E56" s="302">
        <f t="shared" si="8"/>
        <v>2.6313634336417452E-2</v>
      </c>
      <c r="F56" s="302">
        <f t="shared" si="8"/>
        <v>2.5961448955540561E-2</v>
      </c>
      <c r="G56" s="302">
        <f t="shared" si="8"/>
        <v>2.5973587156550682E-2</v>
      </c>
      <c r="H56" s="302">
        <f t="shared" si="8"/>
        <v>2.6463711077777643E-2</v>
      </c>
      <c r="I56" s="302">
        <f t="shared" si="8"/>
        <v>2.7529964630148014E-2</v>
      </c>
      <c r="J56" s="302">
        <f t="shared" si="8"/>
        <v>2.7717726503005639E-2</v>
      </c>
      <c r="K56" s="302">
        <f t="shared" si="8"/>
        <v>2.71949238988703E-2</v>
      </c>
      <c r="L56" s="302">
        <f t="shared" si="8"/>
        <v>2.7161117628279344E-2</v>
      </c>
      <c r="M56" s="302">
        <f t="shared" si="8"/>
        <v>2.6928445182571946E-2</v>
      </c>
      <c r="N56" s="302">
        <f t="shared" si="8"/>
        <v>2.7032158686275089E-2</v>
      </c>
      <c r="O56" s="302">
        <f t="shared" si="8"/>
        <v>2.7035930157398826E-2</v>
      </c>
      <c r="P56" s="302">
        <f t="shared" si="8"/>
        <v>2.7061227312398212E-2</v>
      </c>
      <c r="Q56" s="302">
        <f t="shared" si="8"/>
        <v>2.73906590930004E-2</v>
      </c>
      <c r="R56" s="302">
        <f t="shared" si="8"/>
        <v>2.7566120352978649E-2</v>
      </c>
      <c r="S56" s="302">
        <f t="shared" si="8"/>
        <v>2.7491807823224346E-2</v>
      </c>
      <c r="T56" s="302">
        <f t="shared" si="8"/>
        <v>2.751210797173238E-2</v>
      </c>
      <c r="U56" s="302">
        <f t="shared" si="8"/>
        <v>2.7708361144280293E-2</v>
      </c>
      <c r="V56" s="302">
        <f t="shared" si="8"/>
        <v>2.7724923219383031E-2</v>
      </c>
      <c r="W56" s="302">
        <f t="shared" si="8"/>
        <v>2.740883154574477E-2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0.17880374166954072</v>
      </c>
      <c r="C57" s="303">
        <f t="shared" si="9"/>
        <v>0.17783231124931559</v>
      </c>
      <c r="D57" s="303">
        <f t="shared" si="9"/>
        <v>0.17744942387706084</v>
      </c>
      <c r="E57" s="303">
        <f t="shared" si="9"/>
        <v>0.17752324153846963</v>
      </c>
      <c r="F57" s="303">
        <f t="shared" si="9"/>
        <v>0.17808757052198038</v>
      </c>
      <c r="G57" s="303">
        <f t="shared" si="9"/>
        <v>0.17519807984830207</v>
      </c>
      <c r="H57" s="303">
        <f t="shared" si="9"/>
        <v>0.17587421368033884</v>
      </c>
      <c r="I57" s="303">
        <f t="shared" si="9"/>
        <v>0.18483785527425844</v>
      </c>
      <c r="J57" s="303">
        <f t="shared" si="9"/>
        <v>0.18486179773785194</v>
      </c>
      <c r="K57" s="303">
        <f t="shared" si="9"/>
        <v>0.17639348456700929</v>
      </c>
      <c r="L57" s="303">
        <f t="shared" si="9"/>
        <v>0.17624033265692279</v>
      </c>
      <c r="M57" s="303">
        <f t="shared" si="9"/>
        <v>0.17528891906445235</v>
      </c>
      <c r="N57" s="303">
        <f t="shared" si="9"/>
        <v>0.17563615134051969</v>
      </c>
      <c r="O57" s="303">
        <f t="shared" si="9"/>
        <v>0.17577636741184513</v>
      </c>
      <c r="P57" s="303">
        <f t="shared" si="9"/>
        <v>0.17580803307321158</v>
      </c>
      <c r="Q57" s="303">
        <f t="shared" si="9"/>
        <v>0.17736639802038043</v>
      </c>
      <c r="R57" s="303">
        <f t="shared" si="9"/>
        <v>0.17826675692728322</v>
      </c>
      <c r="S57" s="303">
        <f t="shared" si="9"/>
        <v>0.17791153691666772</v>
      </c>
      <c r="T57" s="303">
        <f t="shared" si="9"/>
        <v>0.17803570292267615</v>
      </c>
      <c r="U57" s="303">
        <f t="shared" si="9"/>
        <v>0.1791807177189095</v>
      </c>
      <c r="V57" s="303">
        <f t="shared" si="9"/>
        <v>0.17919240425716426</v>
      </c>
      <c r="W57" s="303">
        <f t="shared" si="9"/>
        <v>0.17747129972547701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0.1032436968649381</v>
      </c>
      <c r="C58" s="304">
        <f t="shared" si="10"/>
        <v>9.5629952683068981E-2</v>
      </c>
      <c r="D58" s="304">
        <f t="shared" si="10"/>
        <v>8.9884579593269079E-2</v>
      </c>
      <c r="E58" s="304">
        <f t="shared" si="10"/>
        <v>8.8545513224789721E-2</v>
      </c>
      <c r="F58" s="304">
        <f t="shared" si="10"/>
        <v>9.2563741761012078E-2</v>
      </c>
      <c r="G58" s="304">
        <f t="shared" si="10"/>
        <v>8.3146482463520383E-2</v>
      </c>
      <c r="H58" s="304">
        <f t="shared" si="10"/>
        <v>6.792960449457898E-2</v>
      </c>
      <c r="I58" s="304">
        <f t="shared" si="10"/>
        <v>0.1374689993258856</v>
      </c>
      <c r="J58" s="304">
        <f t="shared" si="10"/>
        <v>0.13763749760380325</v>
      </c>
      <c r="K58" s="304">
        <f t="shared" si="10"/>
        <v>3.8804285320797174E-2</v>
      </c>
      <c r="L58" s="304">
        <f t="shared" si="10"/>
        <v>4.0576850887376087E-2</v>
      </c>
      <c r="M58" s="304">
        <f t="shared" si="10"/>
        <v>5.5373993922431641E-2</v>
      </c>
      <c r="N58" s="304">
        <f t="shared" si="10"/>
        <v>4.6550893267145163E-2</v>
      </c>
      <c r="O58" s="304">
        <f t="shared" si="10"/>
        <v>4.5608479830806438E-2</v>
      </c>
      <c r="P58" s="304">
        <f t="shared" si="10"/>
        <v>4.5614851533762574E-2</v>
      </c>
      <c r="Q58" s="304">
        <f t="shared" si="10"/>
        <v>3.271666645510371E-2</v>
      </c>
      <c r="R58" s="304">
        <f t="shared" si="10"/>
        <v>2.7141487893719875E-2</v>
      </c>
      <c r="S58" s="304">
        <f t="shared" si="10"/>
        <v>2.9412318970017708E-2</v>
      </c>
      <c r="T58" s="304">
        <f t="shared" si="10"/>
        <v>2.925720906771611E-2</v>
      </c>
      <c r="U58" s="304">
        <f t="shared" si="10"/>
        <v>2.4151872276116575E-2</v>
      </c>
      <c r="V58" s="304">
        <f t="shared" si="10"/>
        <v>2.4276170519568558E-2</v>
      </c>
      <c r="W58" s="304">
        <f t="shared" si="10"/>
        <v>3.1527938931735867E-2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7.5560044804602614E-2</v>
      </c>
      <c r="C59" s="304">
        <f t="shared" si="11"/>
        <v>8.2202358566246594E-2</v>
      </c>
      <c r="D59" s="304">
        <f t="shared" si="11"/>
        <v>8.7564844283791757E-2</v>
      </c>
      <c r="E59" s="304">
        <f t="shared" si="11"/>
        <v>8.8977728313679894E-2</v>
      </c>
      <c r="F59" s="304">
        <f t="shared" si="11"/>
        <v>8.5523828760968298E-2</v>
      </c>
      <c r="G59" s="304">
        <f t="shared" si="11"/>
        <v>9.2051597384781692E-2</v>
      </c>
      <c r="H59" s="304">
        <f t="shared" si="11"/>
        <v>0.10794460918575988</v>
      </c>
      <c r="I59" s="304">
        <f t="shared" si="11"/>
        <v>4.7368855948372819E-2</v>
      </c>
      <c r="J59" s="304">
        <f t="shared" si="11"/>
        <v>4.7224300134048672E-2</v>
      </c>
      <c r="K59" s="304">
        <f t="shared" si="11"/>
        <v>0.1375891992462121</v>
      </c>
      <c r="L59" s="304">
        <f t="shared" si="11"/>
        <v>0.13566348176954671</v>
      </c>
      <c r="M59" s="304">
        <f t="shared" si="11"/>
        <v>0.11991492514202069</v>
      </c>
      <c r="N59" s="304">
        <f t="shared" si="11"/>
        <v>0.12908525807337454</v>
      </c>
      <c r="O59" s="304">
        <f t="shared" si="11"/>
        <v>0.13016788758103867</v>
      </c>
      <c r="P59" s="304">
        <f t="shared" si="11"/>
        <v>0.130193181539449</v>
      </c>
      <c r="Q59" s="304">
        <f t="shared" si="11"/>
        <v>0.14464973156527672</v>
      </c>
      <c r="R59" s="304">
        <f t="shared" si="11"/>
        <v>0.15112526903356335</v>
      </c>
      <c r="S59" s="304">
        <f t="shared" si="11"/>
        <v>0.14849921794665</v>
      </c>
      <c r="T59" s="304">
        <f t="shared" si="11"/>
        <v>0.14877849385496003</v>
      </c>
      <c r="U59" s="304">
        <f t="shared" si="11"/>
        <v>0.15502884544279291</v>
      </c>
      <c r="V59" s="304">
        <f t="shared" si="11"/>
        <v>0.15491623373759569</v>
      </c>
      <c r="W59" s="304">
        <f t="shared" si="11"/>
        <v>0.14594336079374115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8.4830528208779107E-2</v>
      </c>
      <c r="C60" s="303">
        <f t="shared" si="12"/>
        <v>8.417485156836918E-2</v>
      </c>
      <c r="D60" s="303">
        <f t="shared" si="12"/>
        <v>8.286796756852445E-2</v>
      </c>
      <c r="E60" s="303">
        <f t="shared" si="12"/>
        <v>8.2102000598972116E-2</v>
      </c>
      <c r="F60" s="303">
        <f t="shared" si="12"/>
        <v>8.205668299545929E-2</v>
      </c>
      <c r="G60" s="303">
        <f t="shared" si="12"/>
        <v>8.249021704711848E-2</v>
      </c>
      <c r="H60" s="303">
        <f t="shared" si="12"/>
        <v>7.9900167174301845E-2</v>
      </c>
      <c r="I60" s="303">
        <f t="shared" si="12"/>
        <v>9.0213349737382167E-2</v>
      </c>
      <c r="J60" s="303">
        <f t="shared" si="12"/>
        <v>9.0613843504788918E-2</v>
      </c>
      <c r="K60" s="303">
        <f t="shared" si="12"/>
        <v>7.7815345047850107E-2</v>
      </c>
      <c r="L60" s="303">
        <f t="shared" si="12"/>
        <v>7.8724083911599463E-2</v>
      </c>
      <c r="M60" s="303">
        <f t="shared" si="12"/>
        <v>8.2397620225299617E-2</v>
      </c>
      <c r="N60" s="303">
        <f t="shared" si="12"/>
        <v>8.0520611253545649E-2</v>
      </c>
      <c r="O60" s="303">
        <f t="shared" si="12"/>
        <v>7.9673493208780283E-2</v>
      </c>
      <c r="P60" s="303">
        <f t="shared" si="12"/>
        <v>8.0108925086795985E-2</v>
      </c>
      <c r="Q60" s="303">
        <f t="shared" si="12"/>
        <v>7.6887607866945235E-2</v>
      </c>
      <c r="R60" s="303">
        <f t="shared" si="12"/>
        <v>7.4951018451621124E-2</v>
      </c>
      <c r="S60" s="303">
        <f t="shared" si="12"/>
        <v>7.5914074106487914E-2</v>
      </c>
      <c r="T60" s="303">
        <f t="shared" si="12"/>
        <v>7.5830067058013706E-2</v>
      </c>
      <c r="U60" s="303">
        <f t="shared" si="12"/>
        <v>7.4150723099883506E-2</v>
      </c>
      <c r="V60" s="303">
        <f t="shared" si="12"/>
        <v>7.3488610446740016E-2</v>
      </c>
      <c r="W60" s="303">
        <f t="shared" si="12"/>
        <v>7.7170726745171461E-2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6.1416514017628696E-2</v>
      </c>
      <c r="C61" s="304">
        <f t="shared" si="13"/>
        <v>6.0339424001544018E-2</v>
      </c>
      <c r="D61" s="304">
        <f t="shared" si="13"/>
        <v>5.8714598705165023E-2</v>
      </c>
      <c r="E61" s="304">
        <f t="shared" si="13"/>
        <v>5.7873583589114777E-2</v>
      </c>
      <c r="F61" s="304">
        <f t="shared" si="13"/>
        <v>5.8039393629906642E-2</v>
      </c>
      <c r="G61" s="304">
        <f t="shared" si="13"/>
        <v>5.8461135915960208E-2</v>
      </c>
      <c r="H61" s="304">
        <f t="shared" si="13"/>
        <v>5.4747721869244211E-2</v>
      </c>
      <c r="I61" s="304">
        <f t="shared" si="13"/>
        <v>6.9109985223634263E-2</v>
      </c>
      <c r="J61" s="304">
        <f t="shared" si="13"/>
        <v>6.9508840788457912E-2</v>
      </c>
      <c r="K61" s="304">
        <f t="shared" si="13"/>
        <v>5.1248224852116997E-2</v>
      </c>
      <c r="L61" s="304">
        <f t="shared" si="13"/>
        <v>5.2215068348169649E-2</v>
      </c>
      <c r="M61" s="304">
        <f t="shared" si="13"/>
        <v>5.6591552447924062E-2</v>
      </c>
      <c r="N61" s="304">
        <f t="shared" si="13"/>
        <v>5.4312954838432306E-2</v>
      </c>
      <c r="O61" s="304">
        <f t="shared" si="13"/>
        <v>5.3429242032341298E-2</v>
      </c>
      <c r="P61" s="304">
        <f t="shared" si="13"/>
        <v>5.3834298791032582E-2</v>
      </c>
      <c r="Q61" s="304">
        <f t="shared" si="13"/>
        <v>4.9941160951496082E-2</v>
      </c>
      <c r="R61" s="304">
        <f t="shared" si="13"/>
        <v>4.7764898148617181E-2</v>
      </c>
      <c r="S61" s="304">
        <f t="shared" si="13"/>
        <v>4.8806024975814391E-2</v>
      </c>
      <c r="T61" s="304">
        <f t="shared" si="13"/>
        <v>4.8686626692268892E-2</v>
      </c>
      <c r="U61" s="304">
        <f t="shared" si="13"/>
        <v>4.6726833431304328E-2</v>
      </c>
      <c r="V61" s="304">
        <f t="shared" si="13"/>
        <v>4.6088317220660299E-2</v>
      </c>
      <c r="W61" s="304">
        <f t="shared" si="13"/>
        <v>5.0164426152801325E-2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2.3414014191150415E-2</v>
      </c>
      <c r="C62" s="304">
        <f t="shared" si="14"/>
        <v>2.3835427566825159E-2</v>
      </c>
      <c r="D62" s="304">
        <f t="shared" si="14"/>
        <v>2.4153368863359431E-2</v>
      </c>
      <c r="E62" s="304">
        <f t="shared" si="14"/>
        <v>2.4228417009857325E-2</v>
      </c>
      <c r="F62" s="304">
        <f t="shared" si="14"/>
        <v>2.4017289365552651E-2</v>
      </c>
      <c r="G62" s="304">
        <f t="shared" si="14"/>
        <v>2.4029081131158276E-2</v>
      </c>
      <c r="H62" s="304">
        <f t="shared" si="14"/>
        <v>2.5152445305057645E-2</v>
      </c>
      <c r="I62" s="304">
        <f t="shared" si="14"/>
        <v>2.1103364513747908E-2</v>
      </c>
      <c r="J62" s="304">
        <f t="shared" si="14"/>
        <v>2.1105002716330999E-2</v>
      </c>
      <c r="K62" s="304">
        <f t="shared" si="14"/>
        <v>2.656712019573311E-2</v>
      </c>
      <c r="L62" s="304">
        <f t="shared" si="14"/>
        <v>2.6509015563429817E-2</v>
      </c>
      <c r="M62" s="304">
        <f t="shared" si="14"/>
        <v>2.5806067777375548E-2</v>
      </c>
      <c r="N62" s="304">
        <f t="shared" si="14"/>
        <v>2.6207656415113346E-2</v>
      </c>
      <c r="O62" s="304">
        <f t="shared" si="14"/>
        <v>2.6244251176438985E-2</v>
      </c>
      <c r="P62" s="304">
        <f t="shared" si="14"/>
        <v>2.6274626295763402E-2</v>
      </c>
      <c r="Q62" s="304">
        <f t="shared" si="14"/>
        <v>2.6946446915449153E-2</v>
      </c>
      <c r="R62" s="304">
        <f t="shared" si="14"/>
        <v>2.7186120303003953E-2</v>
      </c>
      <c r="S62" s="304">
        <f t="shared" si="14"/>
        <v>2.7108049130673526E-2</v>
      </c>
      <c r="T62" s="304">
        <f t="shared" si="14"/>
        <v>2.7143440365744807E-2</v>
      </c>
      <c r="U62" s="304">
        <f t="shared" si="14"/>
        <v>2.7423889668579175E-2</v>
      </c>
      <c r="V62" s="304">
        <f t="shared" si="14"/>
        <v>2.7400293226079724E-2</v>
      </c>
      <c r="W62" s="304">
        <f t="shared" si="14"/>
        <v>2.7006300592370126E-2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0.25543391667077248</v>
      </c>
      <c r="C63" s="303">
        <f t="shared" si="15"/>
        <v>0.2540461589275938</v>
      </c>
      <c r="D63" s="303">
        <f t="shared" si="15"/>
        <v>0.25349917696722979</v>
      </c>
      <c r="E63" s="303">
        <f t="shared" si="15"/>
        <v>0.25360463076924233</v>
      </c>
      <c r="F63" s="303">
        <f t="shared" si="15"/>
        <v>0.25441081503140051</v>
      </c>
      <c r="G63" s="303">
        <f t="shared" si="15"/>
        <v>0.25028297121186022</v>
      </c>
      <c r="H63" s="303">
        <f t="shared" si="15"/>
        <v>0.25124887668619839</v>
      </c>
      <c r="I63" s="303">
        <f t="shared" si="15"/>
        <v>0.26405407896322641</v>
      </c>
      <c r="J63" s="303">
        <f t="shared" si="15"/>
        <v>0.26408828248264565</v>
      </c>
      <c r="K63" s="303">
        <f t="shared" si="15"/>
        <v>0.25199069223858478</v>
      </c>
      <c r="L63" s="303">
        <f t="shared" si="15"/>
        <v>0.25177190379560416</v>
      </c>
      <c r="M63" s="303">
        <f t="shared" si="15"/>
        <v>0.2504127415206463</v>
      </c>
      <c r="N63" s="303">
        <f t="shared" si="15"/>
        <v>0.2509087876293139</v>
      </c>
      <c r="O63" s="303">
        <f t="shared" si="15"/>
        <v>0.25110909630263578</v>
      </c>
      <c r="P63" s="303">
        <f t="shared" si="15"/>
        <v>0.2511543329617309</v>
      </c>
      <c r="Q63" s="303">
        <f t="shared" si="15"/>
        <v>0.25338056860054342</v>
      </c>
      <c r="R63" s="303">
        <f t="shared" si="15"/>
        <v>0.25466679561040467</v>
      </c>
      <c r="S63" s="303">
        <f t="shared" si="15"/>
        <v>0.25415933845238242</v>
      </c>
      <c r="T63" s="303">
        <f t="shared" si="15"/>
        <v>0.254336718460966</v>
      </c>
      <c r="U63" s="303">
        <f t="shared" si="15"/>
        <v>0.25597245388415657</v>
      </c>
      <c r="V63" s="303">
        <f t="shared" si="15"/>
        <v>0.25598914893880603</v>
      </c>
      <c r="W63" s="303">
        <f t="shared" si="15"/>
        <v>0.25353042817925292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0.14749099552134015</v>
      </c>
      <c r="C64" s="304">
        <f t="shared" si="16"/>
        <v>0.13661421811867003</v>
      </c>
      <c r="D64" s="304">
        <f t="shared" si="16"/>
        <v>0.12840654227609871</v>
      </c>
      <c r="E64" s="304">
        <f t="shared" si="16"/>
        <v>0.12649359032112814</v>
      </c>
      <c r="F64" s="304">
        <f t="shared" si="16"/>
        <v>0.13223391680144581</v>
      </c>
      <c r="G64" s="304">
        <f t="shared" si="16"/>
        <v>0.11878068923360055</v>
      </c>
      <c r="H64" s="304">
        <f t="shared" si="16"/>
        <v>9.7042292135112798E-2</v>
      </c>
      <c r="I64" s="304">
        <f t="shared" si="16"/>
        <v>0.19638428475126518</v>
      </c>
      <c r="J64" s="304">
        <f t="shared" si="16"/>
        <v>0.19662499657686183</v>
      </c>
      <c r="K64" s="304">
        <f t="shared" si="16"/>
        <v>5.5434693315424534E-2</v>
      </c>
      <c r="L64" s="304">
        <f t="shared" si="16"/>
        <v>5.7966929839108707E-2</v>
      </c>
      <c r="M64" s="304">
        <f t="shared" si="16"/>
        <v>7.9105705603473811E-2</v>
      </c>
      <c r="N64" s="304">
        <f t="shared" si="16"/>
        <v>6.6501276095921644E-2</v>
      </c>
      <c r="O64" s="304">
        <f t="shared" si="16"/>
        <v>6.515497118686632E-2</v>
      </c>
      <c r="P64" s="304">
        <f t="shared" si="16"/>
        <v>6.5164073619660826E-2</v>
      </c>
      <c r="Q64" s="304">
        <f t="shared" si="16"/>
        <v>4.6738094935862451E-2</v>
      </c>
      <c r="R64" s="304">
        <f t="shared" si="16"/>
        <v>3.8773554133885536E-2</v>
      </c>
      <c r="S64" s="304">
        <f t="shared" si="16"/>
        <v>4.2017598528596718E-2</v>
      </c>
      <c r="T64" s="304">
        <f t="shared" si="16"/>
        <v>4.179601295388017E-2</v>
      </c>
      <c r="U64" s="304">
        <f t="shared" si="16"/>
        <v>3.4502674680166552E-2</v>
      </c>
      <c r="V64" s="304">
        <f t="shared" si="16"/>
        <v>3.4680243599383653E-2</v>
      </c>
      <c r="W64" s="304">
        <f t="shared" si="16"/>
        <v>4.5039912759622665E-2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0.10794292114943231</v>
      </c>
      <c r="C65" s="304">
        <f t="shared" si="17"/>
        <v>0.11743194080892375</v>
      </c>
      <c r="D65" s="304">
        <f t="shared" si="17"/>
        <v>0.12509263469113105</v>
      </c>
      <c r="E65" s="304">
        <f t="shared" si="17"/>
        <v>0.12711104044811417</v>
      </c>
      <c r="F65" s="304">
        <f t="shared" si="17"/>
        <v>0.1221768982299547</v>
      </c>
      <c r="G65" s="304">
        <f t="shared" si="17"/>
        <v>0.13150228197825964</v>
      </c>
      <c r="H65" s="304">
        <f t="shared" si="17"/>
        <v>0.1542065845510856</v>
      </c>
      <c r="I65" s="304">
        <f t="shared" si="17"/>
        <v>6.7669794211961176E-2</v>
      </c>
      <c r="J65" s="304">
        <f t="shared" si="17"/>
        <v>6.7463285905783821E-2</v>
      </c>
      <c r="K65" s="304">
        <f t="shared" si="17"/>
        <v>0.1965559989231602</v>
      </c>
      <c r="L65" s="304">
        <f t="shared" si="17"/>
        <v>0.19380497395649543</v>
      </c>
      <c r="M65" s="304">
        <f t="shared" si="17"/>
        <v>0.1713070359171725</v>
      </c>
      <c r="N65" s="304">
        <f t="shared" si="17"/>
        <v>0.18440751153339224</v>
      </c>
      <c r="O65" s="304">
        <f t="shared" si="17"/>
        <v>0.18595412511576948</v>
      </c>
      <c r="P65" s="304">
        <f t="shared" si="17"/>
        <v>0.18599025934207009</v>
      </c>
      <c r="Q65" s="304">
        <f t="shared" si="17"/>
        <v>0.20664247366468097</v>
      </c>
      <c r="R65" s="304">
        <f t="shared" si="17"/>
        <v>0.21589324147651912</v>
      </c>
      <c r="S65" s="304">
        <f t="shared" si="17"/>
        <v>0.21214173992378571</v>
      </c>
      <c r="T65" s="304">
        <f t="shared" si="17"/>
        <v>0.21254070550708584</v>
      </c>
      <c r="U65" s="304">
        <f t="shared" si="17"/>
        <v>0.22146977920399</v>
      </c>
      <c r="V65" s="304">
        <f t="shared" si="17"/>
        <v>0.22130890533942241</v>
      </c>
      <c r="W65" s="304">
        <f t="shared" si="17"/>
        <v>0.20849051541963023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0.15261295062672428</v>
      </c>
      <c r="C66" s="303">
        <f t="shared" si="18"/>
        <v>0.15022381481939096</v>
      </c>
      <c r="D66" s="303">
        <f t="shared" si="18"/>
        <v>0.14865060818183898</v>
      </c>
      <c r="E66" s="303">
        <f t="shared" si="18"/>
        <v>0.14856675840266545</v>
      </c>
      <c r="F66" s="303">
        <f t="shared" si="18"/>
        <v>0.15031157097191758</v>
      </c>
      <c r="G66" s="303">
        <f t="shared" si="18"/>
        <v>0.1567314391170947</v>
      </c>
      <c r="H66" s="303">
        <f t="shared" si="18"/>
        <v>0.14272838291003867</v>
      </c>
      <c r="I66" s="303">
        <f t="shared" si="18"/>
        <v>0.16170347243088523</v>
      </c>
      <c r="J66" s="303">
        <f t="shared" si="18"/>
        <v>0.16103598240681613</v>
      </c>
      <c r="K66" s="303">
        <f t="shared" si="18"/>
        <v>0.12460995226374186</v>
      </c>
      <c r="L66" s="303">
        <f t="shared" si="18"/>
        <v>0.12485493453335338</v>
      </c>
      <c r="M66" s="303">
        <f t="shared" si="18"/>
        <v>0.13277361569029369</v>
      </c>
      <c r="N66" s="303">
        <f t="shared" si="18"/>
        <v>0.12853402662506225</v>
      </c>
      <c r="O66" s="303">
        <f t="shared" si="18"/>
        <v>0.1285657681360993</v>
      </c>
      <c r="P66" s="303">
        <f t="shared" si="18"/>
        <v>0.12763712122872917</v>
      </c>
      <c r="Q66" s="303">
        <f t="shared" si="18"/>
        <v>0.11809613349686493</v>
      </c>
      <c r="R66" s="303">
        <f t="shared" si="18"/>
        <v>0.11458538670703694</v>
      </c>
      <c r="S66" s="303">
        <f t="shared" si="18"/>
        <v>0.11556432232325906</v>
      </c>
      <c r="T66" s="303">
        <f t="shared" si="18"/>
        <v>0.11487089575113023</v>
      </c>
      <c r="U66" s="303">
        <f t="shared" si="18"/>
        <v>0.10996304343818883</v>
      </c>
      <c r="V66" s="303">
        <f t="shared" si="18"/>
        <v>0.11088396681965516</v>
      </c>
      <c r="W66" s="303">
        <f t="shared" si="18"/>
        <v>0.11676959111433252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0.11018359619364898</v>
      </c>
      <c r="C67" s="303">
        <f t="shared" si="19"/>
        <v>0.11216671796153012</v>
      </c>
      <c r="D67" s="303">
        <f t="shared" si="19"/>
        <v>0.11366291229816196</v>
      </c>
      <c r="E67" s="303">
        <f t="shared" si="19"/>
        <v>0.11401608004638736</v>
      </c>
      <c r="F67" s="303">
        <f t="shared" si="19"/>
        <v>0.11302253819083594</v>
      </c>
      <c r="G67" s="303">
        <f t="shared" si="19"/>
        <v>0.11307802885250948</v>
      </c>
      <c r="H67" s="303">
        <f t="shared" si="19"/>
        <v>0.11836444849438885</v>
      </c>
      <c r="I67" s="303">
        <f t="shared" si="19"/>
        <v>9.93099506529313E-2</v>
      </c>
      <c r="J67" s="303">
        <f t="shared" si="19"/>
        <v>9.9317659841557659E-2</v>
      </c>
      <c r="K67" s="303">
        <f t="shared" si="19"/>
        <v>0.1250217420975675</v>
      </c>
      <c r="L67" s="303">
        <f t="shared" si="19"/>
        <v>0.12474830853378727</v>
      </c>
      <c r="M67" s="303">
        <f t="shared" si="19"/>
        <v>0.12144031895235542</v>
      </c>
      <c r="N67" s="303">
        <f t="shared" si="19"/>
        <v>0.12333014783582757</v>
      </c>
      <c r="O67" s="303">
        <f t="shared" si="19"/>
        <v>0.12350235847735991</v>
      </c>
      <c r="P67" s="303">
        <f t="shared" si="19"/>
        <v>0.12364530021535707</v>
      </c>
      <c r="Q67" s="303">
        <f t="shared" si="19"/>
        <v>0.12680680901387836</v>
      </c>
      <c r="R67" s="303">
        <f t="shared" si="19"/>
        <v>0.12793468377884204</v>
      </c>
      <c r="S67" s="303">
        <f t="shared" si="19"/>
        <v>0.12756729002669884</v>
      </c>
      <c r="T67" s="303">
        <f t="shared" si="19"/>
        <v>0.12773383701526961</v>
      </c>
      <c r="U67" s="303">
        <f t="shared" si="19"/>
        <v>0.12905359844037254</v>
      </c>
      <c r="V67" s="303">
        <f t="shared" si="19"/>
        <v>0.12894255635802218</v>
      </c>
      <c r="W67" s="303">
        <f t="shared" si="19"/>
        <v>0.1270884733758593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7.4611448047883097E-2</v>
      </c>
      <c r="C68" s="237">
        <f t="shared" si="20"/>
        <v>7.5954330217900878E-2</v>
      </c>
      <c r="D68" s="237">
        <f t="shared" si="20"/>
        <v>7.6967486711912447E-2</v>
      </c>
      <c r="E68" s="237">
        <f t="shared" si="20"/>
        <v>7.720663625875239E-2</v>
      </c>
      <c r="F68" s="237">
        <f t="shared" si="20"/>
        <v>7.6533853747564565E-2</v>
      </c>
      <c r="G68" s="237">
        <f t="shared" si="20"/>
        <v>7.6571429564325139E-2</v>
      </c>
      <c r="H68" s="237">
        <f t="shared" si="20"/>
        <v>8.0151158653727697E-2</v>
      </c>
      <c r="I68" s="237">
        <f t="shared" si="20"/>
        <v>6.724829720348259E-2</v>
      </c>
      <c r="J68" s="237">
        <f t="shared" si="20"/>
        <v>6.7253517524352047E-2</v>
      </c>
      <c r="K68" s="237">
        <f t="shared" si="20"/>
        <v>8.4659182833117283E-2</v>
      </c>
      <c r="L68" s="237">
        <f t="shared" si="20"/>
        <v>8.4474025742195341E-2</v>
      </c>
      <c r="M68" s="237">
        <f t="shared" si="20"/>
        <v>8.2234001806471183E-2</v>
      </c>
      <c r="N68" s="237">
        <f t="shared" si="20"/>
        <v>8.3513710169871747E-2</v>
      </c>
      <c r="O68" s="237">
        <f t="shared" si="20"/>
        <v>8.3630323584008334E-2</v>
      </c>
      <c r="P68" s="237">
        <f t="shared" si="20"/>
        <v>8.3727117393857395E-2</v>
      </c>
      <c r="Q68" s="237">
        <f t="shared" si="20"/>
        <v>8.5867951035366263E-2</v>
      </c>
      <c r="R68" s="237">
        <f t="shared" si="20"/>
        <v>8.6631697839225461E-2</v>
      </c>
      <c r="S68" s="237">
        <f t="shared" si="20"/>
        <v>8.638291507302337E-2</v>
      </c>
      <c r="T68" s="237">
        <f t="shared" si="20"/>
        <v>8.6495693312385213E-2</v>
      </c>
      <c r="U68" s="237">
        <f t="shared" si="20"/>
        <v>8.7389377258147882E-2</v>
      </c>
      <c r="V68" s="237">
        <f t="shared" si="20"/>
        <v>8.7314184481322499E-2</v>
      </c>
      <c r="W68" s="237">
        <f t="shared" si="20"/>
        <v>8.6058681658043978E-2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32.013687204452992</v>
      </c>
      <c r="C72" s="324">
        <f t="shared" si="21"/>
        <v>33.48129176001602</v>
      </c>
      <c r="D72" s="324">
        <f t="shared" si="21"/>
        <v>33.898329717486789</v>
      </c>
      <c r="E72" s="324">
        <f t="shared" si="21"/>
        <v>37.655582567334562</v>
      </c>
      <c r="F72" s="324">
        <f t="shared" si="21"/>
        <v>36.897174862021188</v>
      </c>
      <c r="G72" s="324">
        <f t="shared" si="21"/>
        <v>36.105131029416476</v>
      </c>
      <c r="H72" s="324">
        <f t="shared" si="21"/>
        <v>33.948643212890843</v>
      </c>
      <c r="I72" s="324">
        <f t="shared" si="21"/>
        <v>32.251522825185702</v>
      </c>
      <c r="J72" s="324">
        <f t="shared" si="21"/>
        <v>34.095683591836647</v>
      </c>
      <c r="K72" s="324">
        <f t="shared" si="21"/>
        <v>35.940107263956129</v>
      </c>
      <c r="L72" s="324">
        <f t="shared" si="21"/>
        <v>35.506597023197827</v>
      </c>
      <c r="M72" s="324">
        <f t="shared" si="21"/>
        <v>32.876566765065036</v>
      </c>
      <c r="N72" s="324">
        <f t="shared" si="21"/>
        <v>32.710539740983954</v>
      </c>
      <c r="O72" s="324">
        <f t="shared" si="21"/>
        <v>33.595391032219837</v>
      </c>
      <c r="P72" s="324">
        <f t="shared" si="21"/>
        <v>31.554971060924789</v>
      </c>
      <c r="Q72" s="324">
        <f t="shared" si="21"/>
        <v>30.531472431429663</v>
      </c>
      <c r="R72" s="324">
        <f t="shared" si="21"/>
        <v>30.328894023960025</v>
      </c>
      <c r="S72" s="324">
        <f t="shared" si="21"/>
        <v>30.125723070719605</v>
      </c>
      <c r="T72" s="324">
        <f t="shared" si="21"/>
        <v>29.380836072311489</v>
      </c>
      <c r="U72" s="324">
        <f t="shared" si="21"/>
        <v>29.07904743568016</v>
      </c>
      <c r="V72" s="324">
        <f t="shared" si="21"/>
        <v>29.218421981251296</v>
      </c>
      <c r="W72" s="324">
        <f t="shared" si="21"/>
        <v>29.519256334306419</v>
      </c>
      <c r="DA72" s="95"/>
    </row>
    <row r="73" spans="1:105" ht="12" customHeight="1" x14ac:dyDescent="0.25">
      <c r="A73" s="55" t="s">
        <v>92</v>
      </c>
      <c r="B73" s="336">
        <f>IF(B$6=0,0,B$6/MAE!B$5*1000)</f>
        <v>0.7348714965844243</v>
      </c>
      <c r="C73" s="336">
        <f>IF(C$6=0,0,C$6/MAE!C$5*1000)</f>
        <v>0.78239304371529583</v>
      </c>
      <c r="D73" s="336">
        <f>IF(D$6=0,0,D$6/MAE!D$5*1000)</f>
        <v>0.80270476619434994</v>
      </c>
      <c r="E73" s="336">
        <f>IF(E$6=0,0,E$6/MAE!E$5*1000)</f>
        <v>0.89444623253970157</v>
      </c>
      <c r="F73" s="336">
        <f>IF(F$6=0,0,F$6/MAE!F$5*1000)</f>
        <v>0.86879424062015453</v>
      </c>
      <c r="G73" s="336">
        <f>IF(G$6=0,0,G$6/MAE!G$5*1000)</f>
        <v>0.85056188505583186</v>
      </c>
      <c r="H73" s="336">
        <f>IF(H$6=0,0,H$6/MAE!H$5*1000)</f>
        <v>0.83714842313054194</v>
      </c>
      <c r="I73" s="336">
        <f>IF(I$6=0,0,I$6/MAE!I$5*1000)</f>
        <v>0.66727023755230852</v>
      </c>
      <c r="J73" s="336">
        <f>IF(J$6=0,0,J$6/MAE!J$5*1000)</f>
        <v>0.70547989688321078</v>
      </c>
      <c r="K73" s="336">
        <f>IF(K$6=0,0,K$6/MAE!K$5*1000)</f>
        <v>0.93610308777359097</v>
      </c>
      <c r="L73" s="336">
        <f>IF(L$6=0,0,L$6/MAE!L$5*1000)</f>
        <v>0.92278915009057016</v>
      </c>
      <c r="M73" s="336">
        <f>IF(M$6=0,0,M$6/MAE!M$5*1000)</f>
        <v>0.83177932375164754</v>
      </c>
      <c r="N73" s="336">
        <f>IF(N$6=0,0,N$6/MAE!N$5*1000)</f>
        <v>0.8404574379260964</v>
      </c>
      <c r="O73" s="336">
        <f>IF(O$6=0,0,O$6/MAE!O$5*1000)</f>
        <v>0.86439792217672873</v>
      </c>
      <c r="P73" s="336">
        <f>IF(P$6=0,0,P$6/MAE!P$5*1000)</f>
        <v>0.8128383062739486</v>
      </c>
      <c r="Q73" s="336">
        <f>IF(Q$6=0,0,Q$6/MAE!Q$5*1000)</f>
        <v>0.80658304031766503</v>
      </c>
      <c r="R73" s="336">
        <f>IF(R$6=0,0,R$6/MAE!R$5*1000)</f>
        <v>0.80835780548277869</v>
      </c>
      <c r="S73" s="336">
        <f>IF(S$6=0,0,S$6/MAE!S$5*1000)</f>
        <v>0.80063684421385473</v>
      </c>
      <c r="T73" s="336">
        <f>IF(T$6=0,0,T$6/MAE!T$5*1000)</f>
        <v>0.78185977629853931</v>
      </c>
      <c r="U73" s="336">
        <f>IF(U$6=0,0,U$6/MAE!U$5*1000)</f>
        <v>0.78182410641516942</v>
      </c>
      <c r="V73" s="336">
        <f>IF(V$6=0,0,V$6/MAE!V$5*1000)</f>
        <v>0.78489542146041036</v>
      </c>
      <c r="W73" s="336">
        <f>IF(W$6=0,0,W$6/MAE!W$5*1000)</f>
        <v>0.78157442139951461</v>
      </c>
      <c r="DA73" s="67"/>
    </row>
    <row r="74" spans="1:105" ht="12" customHeight="1" x14ac:dyDescent="0.25">
      <c r="A74" s="202" t="s">
        <v>93</v>
      </c>
      <c r="B74" s="337">
        <f>IF(B$7=0,0,B$7/MAE!B$5*1000)</f>
        <v>0.99942523535481675</v>
      </c>
      <c r="C74" s="337">
        <f>IF(C$7=0,0,C$7/MAE!C$5*1000)</f>
        <v>1.0640545394528023</v>
      </c>
      <c r="D74" s="337">
        <f>IF(D$7=0,0,D$7/MAE!D$5*1000)</f>
        <v>1.0916784820243159</v>
      </c>
      <c r="E74" s="337">
        <f>IF(E$7=0,0,E$7/MAE!E$5*1000)</f>
        <v>1.2164468762539937</v>
      </c>
      <c r="F74" s="337">
        <f>IF(F$7=0,0,F$7/MAE!F$5*1000)</f>
        <v>1.1815601672434102</v>
      </c>
      <c r="G74" s="337">
        <f>IF(G$7=0,0,G$7/MAE!G$5*1000)</f>
        <v>1.1567641636759312</v>
      </c>
      <c r="H74" s="337">
        <f>IF(H$7=0,0,H$7/MAE!H$5*1000)</f>
        <v>1.1385218554575371</v>
      </c>
      <c r="I74" s="337">
        <f>IF(I$7=0,0,I$7/MAE!I$5*1000)</f>
        <v>0.90748752307113956</v>
      </c>
      <c r="J74" s="337">
        <f>IF(J$7=0,0,J$7/MAE!J$5*1000)</f>
        <v>0.95945265976116656</v>
      </c>
      <c r="K74" s="337">
        <f>IF(K$7=0,0,K$7/MAE!K$5*1000)</f>
        <v>1.2731001993720836</v>
      </c>
      <c r="L74" s="337">
        <f>IF(L$7=0,0,L$7/MAE!L$5*1000)</f>
        <v>1.2549932441231755</v>
      </c>
      <c r="M74" s="337">
        <f>IF(M$7=0,0,M$7/MAE!M$5*1000)</f>
        <v>1.1312198803022404</v>
      </c>
      <c r="N74" s="337">
        <f>IF(N$7=0,0,N$7/MAE!N$5*1000)</f>
        <v>1.1430221155794913</v>
      </c>
      <c r="O74" s="337">
        <f>IF(O$7=0,0,O$7/MAE!O$5*1000)</f>
        <v>1.175581174160351</v>
      </c>
      <c r="P74" s="337">
        <f>IF(P$7=0,0,P$7/MAE!P$5*1000)</f>
        <v>1.10546009653257</v>
      </c>
      <c r="Q74" s="337">
        <f>IF(Q$7=0,0,Q$7/MAE!Q$5*1000)</f>
        <v>1.0969529348320244</v>
      </c>
      <c r="R74" s="337">
        <f>IF(R$7=0,0,R$7/MAE!R$5*1000)</f>
        <v>1.0993666154565795</v>
      </c>
      <c r="S74" s="337">
        <f>IF(S$7=0,0,S$7/MAE!S$5*1000)</f>
        <v>1.0888661081308422</v>
      </c>
      <c r="T74" s="337">
        <f>IF(T$7=0,0,T$7/MAE!T$5*1000)</f>
        <v>1.0633292957660134</v>
      </c>
      <c r="U74" s="337">
        <f>IF(U$7=0,0,U$7/MAE!U$5*1000)</f>
        <v>1.0632807847246304</v>
      </c>
      <c r="V74" s="337">
        <f>IF(V$7=0,0,V$7/MAE!V$5*1000)</f>
        <v>1.0674577731861581</v>
      </c>
      <c r="W74" s="337">
        <f>IF(W$7=0,0,W$7/MAE!W$5*1000)</f>
        <v>1.0629412131033398</v>
      </c>
      <c r="DA74" s="174"/>
    </row>
    <row r="75" spans="1:105" ht="12" customHeight="1" x14ac:dyDescent="0.25">
      <c r="A75" s="202" t="s">
        <v>94</v>
      </c>
      <c r="B75" s="337">
        <f>IF(B$8=0,0,B$8/MAE!B$5*1000)</f>
        <v>1.2345841142618328</v>
      </c>
      <c r="C75" s="337">
        <f>IF(C$8=0,0,C$8/MAE!C$5*1000)</f>
        <v>1.3144203134416967</v>
      </c>
      <c r="D75" s="337">
        <f>IF(D$8=0,0,D$8/MAE!D$5*1000)</f>
        <v>1.3485440072065078</v>
      </c>
      <c r="E75" s="337">
        <f>IF(E$8=0,0,E$8/MAE!E$5*1000)</f>
        <v>1.502669670666698</v>
      </c>
      <c r="F75" s="337">
        <f>IF(F$8=0,0,F$8/MAE!F$5*1000)</f>
        <v>1.4595743242418595</v>
      </c>
      <c r="G75" s="337">
        <f>IF(G$8=0,0,G$8/MAE!G$5*1000)</f>
        <v>1.4289439668937971</v>
      </c>
      <c r="H75" s="337">
        <f>IF(H$8=0,0,H$8/MAE!H$5*1000)</f>
        <v>1.406409350859311</v>
      </c>
      <c r="I75" s="337">
        <f>IF(I$8=0,0,I$8/MAE!I$5*1000)</f>
        <v>1.121013999087878</v>
      </c>
      <c r="J75" s="337">
        <f>IF(J$8=0,0,J$8/MAE!J$5*1000)</f>
        <v>1.1852062267637937</v>
      </c>
      <c r="K75" s="337">
        <f>IF(K$8=0,0,K$8/MAE!K$5*1000)</f>
        <v>1.5726531874596323</v>
      </c>
      <c r="L75" s="337">
        <f>IF(L$8=0,0,L$8/MAE!L$5*1000)</f>
        <v>1.5502857721521577</v>
      </c>
      <c r="M75" s="337">
        <f>IF(M$8=0,0,M$8/MAE!M$5*1000)</f>
        <v>1.3973892639027672</v>
      </c>
      <c r="N75" s="337">
        <f>IF(N$8=0,0,N$8/MAE!N$5*1000)</f>
        <v>1.4119684957158418</v>
      </c>
      <c r="O75" s="337">
        <f>IF(O$8=0,0,O$8/MAE!O$5*1000)</f>
        <v>1.4521885092569036</v>
      </c>
      <c r="P75" s="337">
        <f>IF(P$8=0,0,P$8/MAE!P$5*1000)</f>
        <v>1.3655683545402337</v>
      </c>
      <c r="Q75" s="337">
        <f>IF(Q$8=0,0,Q$8/MAE!Q$5*1000)</f>
        <v>1.3550595077336773</v>
      </c>
      <c r="R75" s="337">
        <f>IF(R$8=0,0,R$8/MAE!R$5*1000)</f>
        <v>1.3580411132110686</v>
      </c>
      <c r="S75" s="337">
        <f>IF(S$8=0,0,S$8/MAE!S$5*1000)</f>
        <v>1.3450698982792755</v>
      </c>
      <c r="T75" s="337">
        <f>IF(T$8=0,0,T$8/MAE!T$5*1000)</f>
        <v>1.3135244241815465</v>
      </c>
      <c r="U75" s="337">
        <f>IF(U$8=0,0,U$8/MAE!U$5*1000)</f>
        <v>1.3134644987774839</v>
      </c>
      <c r="V75" s="337">
        <f>IF(V$8=0,0,V$8/MAE!V$5*1000)</f>
        <v>1.3186243080534892</v>
      </c>
      <c r="W75" s="337">
        <f>IF(W$8=0,0,W$8/MAE!W$5*1000)</f>
        <v>1.3130450279511849</v>
      </c>
      <c r="DA75" s="174"/>
    </row>
    <row r="76" spans="1:105" ht="12" customHeight="1" x14ac:dyDescent="0.25">
      <c r="A76" s="202" t="s">
        <v>95</v>
      </c>
      <c r="B76" s="337">
        <f>IF(B$9=0,0,B$9/MAE!B$5*1000)</f>
        <v>0.76426635644780105</v>
      </c>
      <c r="C76" s="337">
        <f>IF(C$9=0,0,C$9/MAE!C$5*1000)</f>
        <v>0.81368876546390756</v>
      </c>
      <c r="D76" s="337">
        <f>IF(D$9=0,0,D$9/MAE!D$5*1000)</f>
        <v>0.83481295684212375</v>
      </c>
      <c r="E76" s="337">
        <f>IF(E$9=0,0,E$9/MAE!E$5*1000)</f>
        <v>0.93022408184128935</v>
      </c>
      <c r="F76" s="337">
        <f>IF(F$9=0,0,F$9/MAE!F$5*1000)</f>
        <v>0.90354601024496062</v>
      </c>
      <c r="G76" s="337">
        <f>IF(G$9=0,0,G$9/MAE!G$5*1000)</f>
        <v>0.88458436045806477</v>
      </c>
      <c r="H76" s="337">
        <f>IF(H$9=0,0,H$9/MAE!H$5*1000)</f>
        <v>0.87063436005576356</v>
      </c>
      <c r="I76" s="337">
        <f>IF(I$9=0,0,I$9/MAE!I$5*1000)</f>
        <v>0.69396104705440076</v>
      </c>
      <c r="J76" s="337">
        <f>IF(J$9=0,0,J$9/MAE!J$5*1000)</f>
        <v>0.73369909275853895</v>
      </c>
      <c r="K76" s="337">
        <f>IF(K$9=0,0,K$9/MAE!K$5*1000)</f>
        <v>0.97354721128453436</v>
      </c>
      <c r="L76" s="337">
        <f>IF(L$9=0,0,L$9/MAE!L$5*1000)</f>
        <v>0.95970071609419272</v>
      </c>
      <c r="M76" s="337">
        <f>IF(M$9=0,0,M$9/MAE!M$5*1000)</f>
        <v>0.86505049670171308</v>
      </c>
      <c r="N76" s="337">
        <f>IF(N$9=0,0,N$9/MAE!N$5*1000)</f>
        <v>0.87407573544313999</v>
      </c>
      <c r="O76" s="337">
        <f>IF(O$9=0,0,O$9/MAE!O$5*1000)</f>
        <v>0.89897383906379746</v>
      </c>
      <c r="P76" s="337">
        <f>IF(P$9=0,0,P$9/MAE!P$5*1000)</f>
        <v>0.84535183852490692</v>
      </c>
      <c r="Q76" s="337">
        <f>IF(Q$9=0,0,Q$9/MAE!Q$5*1000)</f>
        <v>0.83884636193037154</v>
      </c>
      <c r="R76" s="337">
        <f>IF(R$9=0,0,R$9/MAE!R$5*1000)</f>
        <v>0.84069211770209007</v>
      </c>
      <c r="S76" s="337">
        <f>IF(S$9=0,0,S$9/MAE!S$5*1000)</f>
        <v>0.83266231798240864</v>
      </c>
      <c r="T76" s="337">
        <f>IF(T$9=0,0,T$9/MAE!T$5*1000)</f>
        <v>0.81313416735048083</v>
      </c>
      <c r="U76" s="337">
        <f>IF(U$9=0,0,U$9/MAE!U$5*1000)</f>
        <v>0.81309707067177628</v>
      </c>
      <c r="V76" s="337">
        <f>IF(V$9=0,0,V$9/MAE!V$5*1000)</f>
        <v>0.81629123831882677</v>
      </c>
      <c r="W76" s="337">
        <f>IF(W$9=0,0,W$9/MAE!W$5*1000)</f>
        <v>0.81283739825549506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0.86157943184478325</v>
      </c>
      <c r="C77" s="338">
        <f>IF(C$10=0,0,C$10/MAE!C$5*1000)</f>
        <v>0.90038019529701707</v>
      </c>
      <c r="D77" s="338">
        <f>IF(D$10=0,0,D$10/MAE!D$5*1000)</f>
        <v>0.90200660618178907</v>
      </c>
      <c r="E77" s="338">
        <f>IF(E$10=0,0,E$10/MAE!E$5*1000)</f>
        <v>0.99085523040161716</v>
      </c>
      <c r="F77" s="338">
        <f>IF(F$10=0,0,F$10/MAE!F$5*1000)</f>
        <v>0.95790412178401718</v>
      </c>
      <c r="G77" s="338">
        <f>IF(G$10=0,0,G$10/MAE!G$5*1000)</f>
        <v>0.93777976759123127</v>
      </c>
      <c r="H77" s="338">
        <f>IF(H$10=0,0,H$10/MAE!H$5*1000)</f>
        <v>0.89840708546850001</v>
      </c>
      <c r="I77" s="338">
        <f>IF(I$10=0,0,I$10/MAE!I$5*1000)</f>
        <v>0.88788328264577376</v>
      </c>
      <c r="J77" s="338">
        <f>IF(J$10=0,0,J$10/MAE!J$5*1000)</f>
        <v>0.94505483273154534</v>
      </c>
      <c r="K77" s="338">
        <f>IF(K$10=0,0,K$10/MAE!K$5*1000)</f>
        <v>0.97738848196052253</v>
      </c>
      <c r="L77" s="338">
        <f>IF(L$10=0,0,L$10/MAE!L$5*1000)</f>
        <v>0.96439885832698935</v>
      </c>
      <c r="M77" s="338">
        <f>IF(M$10=0,0,M$10/MAE!M$5*1000)</f>
        <v>0.88531482592422051</v>
      </c>
      <c r="N77" s="338">
        <f>IF(N$10=0,0,N$10/MAE!N$5*1000)</f>
        <v>0.88423650099198581</v>
      </c>
      <c r="O77" s="338">
        <f>IF(O$10=0,0,O$10/MAE!O$5*1000)</f>
        <v>0.90828264555759819</v>
      </c>
      <c r="P77" s="338">
        <f>IF(P$10=0,0,P$10/MAE!P$5*1000)</f>
        <v>0.85391624471583327</v>
      </c>
      <c r="Q77" s="338">
        <f>IF(Q$10=0,0,Q$10/MAE!Q$5*1000)</f>
        <v>0.83627715297662963</v>
      </c>
      <c r="R77" s="338">
        <f>IF(R$10=0,0,R$10/MAE!R$5*1000)</f>
        <v>0.83604994283721701</v>
      </c>
      <c r="S77" s="338">
        <f>IF(S$10=0,0,S$10/MAE!S$5*1000)</f>
        <v>0.8282105891958994</v>
      </c>
      <c r="T77" s="338">
        <f>IF(T$10=0,0,T$10/MAE!T$5*1000)</f>
        <v>0.80832873432120289</v>
      </c>
      <c r="U77" s="338">
        <f>IF(U$10=0,0,U$10/MAE!U$5*1000)</f>
        <v>0.8057327480794837</v>
      </c>
      <c r="V77" s="338">
        <f>IF(V$10=0,0,V$10/MAE!V$5*1000)</f>
        <v>0.8100785060217256</v>
      </c>
      <c r="W77" s="338">
        <f>IF(W$10=0,0,W$10/MAE!W$5*1000)</f>
        <v>0.80908832422266419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5.724167056794494</v>
      </c>
      <c r="C78" s="351">
        <f>IF(C$16=0,0,C$16/MAE!C$5*1000)</f>
        <v>5.9540554972963138</v>
      </c>
      <c r="D78" s="351">
        <f>IF(D$16=0,0,D$16/MAE!D$5*1000)</f>
        <v>6.0152390787626819</v>
      </c>
      <c r="E78" s="351">
        <f>IF(E$16=0,0,E$16/MAE!E$5*1000)</f>
        <v>6.6847410793727207</v>
      </c>
      <c r="F78" s="351">
        <f>IF(F$16=0,0,F$16/MAE!F$5*1000)</f>
        <v>6.5709282303020382</v>
      </c>
      <c r="G78" s="351">
        <f>IF(G$16=0,0,G$16/MAE!G$5*1000)</f>
        <v>6.3255496290251152</v>
      </c>
      <c r="H78" s="351">
        <f>IF(H$16=0,0,H$16/MAE!H$5*1000)</f>
        <v>5.9706909305815481</v>
      </c>
      <c r="I78" s="351">
        <f>IF(I$16=0,0,I$16/MAE!I$5*1000)</f>
        <v>5.9613023083361183</v>
      </c>
      <c r="J78" s="351">
        <f>IF(J$16=0,0,J$16/MAE!J$5*1000)</f>
        <v>6.3029893638879049</v>
      </c>
      <c r="K78" s="351">
        <f>IF(K$16=0,0,K$16/MAE!K$5*1000)</f>
        <v>6.3396007560013032</v>
      </c>
      <c r="L78" s="351">
        <f>IF(L$16=0,0,L$16/MAE!L$5*1000)</f>
        <v>6.2576944708836892</v>
      </c>
      <c r="M78" s="351">
        <f>IF(M$16=0,0,M$16/MAE!M$5*1000)</f>
        <v>5.7628978507985495</v>
      </c>
      <c r="N78" s="351">
        <f>IF(N$16=0,0,N$16/MAE!N$5*1000)</f>
        <v>5.7451533083775415</v>
      </c>
      <c r="O78" s="351">
        <f>IF(O$16=0,0,O$16/MAE!O$5*1000)</f>
        <v>5.9052757974240802</v>
      </c>
      <c r="P78" s="351">
        <f>IF(P$16=0,0,P$16/MAE!P$5*1000)</f>
        <v>5.5476173959033002</v>
      </c>
      <c r="Q78" s="351">
        <f>IF(Q$16=0,0,Q$16/MAE!Q$5*1000)</f>
        <v>5.4152572914212236</v>
      </c>
      <c r="R78" s="351">
        <f>IF(R$16=0,0,R$16/MAE!R$5*1000)</f>
        <v>5.406633578842615</v>
      </c>
      <c r="S78" s="351">
        <f>IF(S$16=0,0,S$16/MAE!S$5*1000)</f>
        <v>5.3597136922376398</v>
      </c>
      <c r="T78" s="351">
        <f>IF(T$16=0,0,T$16/MAE!T$5*1000)</f>
        <v>5.2308378025898934</v>
      </c>
      <c r="U78" s="351">
        <f>IF(U$16=0,0,U$16/MAE!U$5*1000)</f>
        <v>5.2104045901073857</v>
      </c>
      <c r="V78" s="351">
        <f>IF(V$16=0,0,V$16/MAE!V$5*1000)</f>
        <v>5.2357192834207966</v>
      </c>
      <c r="W78" s="351">
        <f>IF(W$16=0,0,W$16/MAE!W$5*1000)</f>
        <v>5.2388207885788818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2.7157379954643801</v>
      </c>
      <c r="C79" s="351">
        <f>IF(C$24=0,0,C$24/MAE!C$5*1000)</f>
        <v>2.8182827642166108</v>
      </c>
      <c r="D79" s="351">
        <f>IF(D$24=0,0,D$24/MAE!D$5*1000)</f>
        <v>2.8090856876558439</v>
      </c>
      <c r="E79" s="351">
        <f>IF(E$24=0,0,E$24/MAE!E$5*1000)</f>
        <v>3.0915986624979461</v>
      </c>
      <c r="F79" s="351">
        <f>IF(F$24=0,0,F$24/MAE!F$5*1000)</f>
        <v>3.0276597810809012</v>
      </c>
      <c r="G79" s="351">
        <f>IF(G$24=0,0,G$24/MAE!G$5*1000)</f>
        <v>2.9783200951312176</v>
      </c>
      <c r="H79" s="351">
        <f>IF(H$24=0,0,H$24/MAE!H$5*1000)</f>
        <v>2.7125022680507058</v>
      </c>
      <c r="I79" s="351">
        <f>IF(I$24=0,0,I$24/MAE!I$5*1000)</f>
        <v>2.9095179081916416</v>
      </c>
      <c r="J79" s="351">
        <f>IF(J$24=0,0,J$24/MAE!J$5*1000)</f>
        <v>3.089540937179486</v>
      </c>
      <c r="K79" s="351">
        <f>IF(K$24=0,0,K$24/MAE!K$5*1000)</f>
        <v>2.7966918478014899</v>
      </c>
      <c r="L79" s="351">
        <f>IF(L$24=0,0,L$24/MAE!L$5*1000)</f>
        <v>2.7952243234695735</v>
      </c>
      <c r="M79" s="351">
        <f>IF(M$24=0,0,M$24/MAE!M$5*1000)</f>
        <v>2.7089508626195355</v>
      </c>
      <c r="N79" s="351">
        <f>IF(N$24=0,0,N$24/MAE!N$5*1000)</f>
        <v>2.6338726543774249</v>
      </c>
      <c r="O79" s="351">
        <f>IF(O$24=0,0,O$24/MAE!O$5*1000)</f>
        <v>2.6766621592518849</v>
      </c>
      <c r="P79" s="351">
        <f>IF(P$24=0,0,P$24/MAE!P$5*1000)</f>
        <v>2.5278348128356396</v>
      </c>
      <c r="Q79" s="351">
        <f>IF(Q$24=0,0,Q$24/MAE!Q$5*1000)</f>
        <v>2.3474918799082118</v>
      </c>
      <c r="R79" s="351">
        <f>IF(R$24=0,0,R$24/MAE!R$5*1000)</f>
        <v>2.2731814956070897</v>
      </c>
      <c r="S79" s="351">
        <f>IF(S$24=0,0,S$24/MAE!S$5*1000)</f>
        <v>2.2869663737021408</v>
      </c>
      <c r="T79" s="351">
        <f>IF(T$24=0,0,T$24/MAE!T$5*1000)</f>
        <v>2.2279507695838872</v>
      </c>
      <c r="U79" s="351">
        <f>IF(U$24=0,0,U$24/MAE!U$5*1000)</f>
        <v>2.1562323944114969</v>
      </c>
      <c r="V79" s="351">
        <f>IF(V$24=0,0,V$24/MAE!V$5*1000)</f>
        <v>2.147221230848642</v>
      </c>
      <c r="W79" s="351">
        <f>IF(W$24=0,0,W$24/MAE!W$5*1000)</f>
        <v>2.2780224642954332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8.1773815097064197</v>
      </c>
      <c r="C80" s="351">
        <f>IF(C$27=0,0,C$27/MAE!C$5*1000)</f>
        <v>8.5057935675661653</v>
      </c>
      <c r="D80" s="351">
        <f>IF(D$27=0,0,D$27/MAE!D$5*1000)</f>
        <v>8.593198683946687</v>
      </c>
      <c r="E80" s="351">
        <f>IF(E$27=0,0,E$27/MAE!E$5*1000)</f>
        <v>9.5496301133896004</v>
      </c>
      <c r="F80" s="351">
        <f>IF(F$27=0,0,F$27/MAE!F$5*1000)</f>
        <v>9.387040329002911</v>
      </c>
      <c r="G80" s="351">
        <f>IF(G$27=0,0,G$27/MAE!G$5*1000)</f>
        <v>9.0364994700358849</v>
      </c>
      <c r="H80" s="351">
        <f>IF(H$27=0,0,H$27/MAE!H$5*1000)</f>
        <v>8.5295584722593567</v>
      </c>
      <c r="I80" s="351">
        <f>IF(I$27=0,0,I$27/MAE!I$5*1000)</f>
        <v>8.5161461547658845</v>
      </c>
      <c r="J80" s="351">
        <f>IF(J$27=0,0,J$27/MAE!J$5*1000)</f>
        <v>9.0042705198398654</v>
      </c>
      <c r="K80" s="351">
        <f>IF(K$27=0,0,K$27/MAE!K$5*1000)</f>
        <v>9.0565725085732929</v>
      </c>
      <c r="L80" s="351">
        <f>IF(L$27=0,0,L$27/MAE!L$5*1000)</f>
        <v>8.9395635298338476</v>
      </c>
      <c r="M80" s="351">
        <f>IF(M$27=0,0,M$27/MAE!M$5*1000)</f>
        <v>8.2327112154264999</v>
      </c>
      <c r="N80" s="351">
        <f>IF(N$27=0,0,N$27/MAE!N$5*1000)</f>
        <v>8.207361869110775</v>
      </c>
      <c r="O80" s="351">
        <f>IF(O$27=0,0,O$27/MAE!O$5*1000)</f>
        <v>8.4361082820343949</v>
      </c>
      <c r="P80" s="351">
        <f>IF(P$27=0,0,P$27/MAE!P$5*1000)</f>
        <v>7.9251677084332881</v>
      </c>
      <c r="Q80" s="351">
        <f>IF(Q$27=0,0,Q$27/MAE!Q$5*1000)</f>
        <v>7.7360818448874609</v>
      </c>
      <c r="R80" s="351">
        <f>IF(R$27=0,0,R$27/MAE!R$5*1000)</f>
        <v>7.7237622554894507</v>
      </c>
      <c r="S80" s="351">
        <f>IF(S$27=0,0,S$27/MAE!S$5*1000)</f>
        <v>7.6567338460537702</v>
      </c>
      <c r="T80" s="351">
        <f>IF(T$27=0,0,T$27/MAE!T$5*1000)</f>
        <v>7.4726254322712782</v>
      </c>
      <c r="U80" s="351">
        <f>IF(U$27=0,0,U$27/MAE!U$5*1000)</f>
        <v>7.4434351287248406</v>
      </c>
      <c r="V80" s="351">
        <f>IF(V$27=0,0,V$27/MAE!V$5*1000)</f>
        <v>7.4795989763154225</v>
      </c>
      <c r="W80" s="351">
        <f>IF(W$27=0,0,W$27/MAE!W$5*1000)</f>
        <v>7.4840296979698326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4.8857032647125793</v>
      </c>
      <c r="C81" s="351">
        <f>IF(C$35=0,0,C$35/MAE!C$5*1000)</f>
        <v>5.0296873732706464</v>
      </c>
      <c r="D81" s="351">
        <f>IF(D$35=0,0,D$35/MAE!D$5*1000)</f>
        <v>5.0390073288529171</v>
      </c>
      <c r="E81" s="351">
        <f>IF(E$35=0,0,E$35/MAE!E$5*1000)</f>
        <v>5.5943678377928148</v>
      </c>
      <c r="F81" s="351">
        <f>IF(F$35=0,0,F$35/MAE!F$5*1000)</f>
        <v>5.5460723179359501</v>
      </c>
      <c r="G81" s="351">
        <f>IF(G$35=0,0,G$35/MAE!G$5*1000)</f>
        <v>5.6588091457517153</v>
      </c>
      <c r="H81" s="351">
        <f>IF(H$35=0,0,H$35/MAE!H$5*1000)</f>
        <v>4.845434947765769</v>
      </c>
      <c r="I81" s="351">
        <f>IF(I$35=0,0,I$35/MAE!I$5*1000)</f>
        <v>5.2151832320164822</v>
      </c>
      <c r="J81" s="351">
        <f>IF(J$35=0,0,J$35/MAE!J$5*1000)</f>
        <v>5.4906319030433774</v>
      </c>
      <c r="K81" s="351">
        <f>IF(K$35=0,0,K$35/MAE!K$5*1000)</f>
        <v>4.4784950505153347</v>
      </c>
      <c r="L81" s="351">
        <f>IF(L$35=0,0,L$35/MAE!L$5*1000)</f>
        <v>4.4331738468335242</v>
      </c>
      <c r="M81" s="351">
        <f>IF(M$35=0,0,M$35/MAE!M$5*1000)</f>
        <v>4.3651406408810267</v>
      </c>
      <c r="N81" s="351">
        <f>IF(N$35=0,0,N$35/MAE!N$5*1000)</f>
        <v>4.2044173859877878</v>
      </c>
      <c r="O81" s="351">
        <f>IF(O$35=0,0,O$35/MAE!O$5*1000)</f>
        <v>4.3192172538899642</v>
      </c>
      <c r="P81" s="351">
        <f>IF(P$35=0,0,P$35/MAE!P$5*1000)</f>
        <v>4.0275856666722989</v>
      </c>
      <c r="Q81" s="351">
        <f>IF(Q$35=0,0,Q$35/MAE!Q$5*1000)</f>
        <v>3.6056488441179675</v>
      </c>
      <c r="R81" s="351">
        <f>IF(R$35=0,0,R$35/MAE!R$5*1000)</f>
        <v>3.4752480501322012</v>
      </c>
      <c r="S81" s="351">
        <f>IF(S$35=0,0,S$35/MAE!S$5*1000)</f>
        <v>3.4814587711658822</v>
      </c>
      <c r="T81" s="351">
        <f>IF(T$35=0,0,T$35/MAE!T$5*1000)</f>
        <v>3.3750029575435381</v>
      </c>
      <c r="U81" s="351">
        <f>IF(U$35=0,0,U$35/MAE!U$5*1000)</f>
        <v>3.1976205563108513</v>
      </c>
      <c r="V81" s="351">
        <f>IF(V$35=0,0,V$35/MAE!V$5*1000)</f>
        <v>3.2398545334917519</v>
      </c>
      <c r="W81" s="351">
        <f>IF(W$35=0,0,W$35/MAE!W$5*1000)</f>
        <v>3.4469514921561317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3.5273831836052358</v>
      </c>
      <c r="C82" s="351">
        <f>IF(C$46=0,0,C$46/MAE!C$5*1000)</f>
        <v>3.7554866098334192</v>
      </c>
      <c r="D82" s="351">
        <f>IF(D$46=0,0,D$46/MAE!D$5*1000)</f>
        <v>3.8529828777328783</v>
      </c>
      <c r="E82" s="351">
        <f>IF(E$46=0,0,E$46/MAE!E$5*1000)</f>
        <v>4.2933419161905659</v>
      </c>
      <c r="F82" s="351">
        <f>IF(F$46=0,0,F$46/MAE!F$5*1000)</f>
        <v>4.1702123549767398</v>
      </c>
      <c r="G82" s="351">
        <f>IF(G$46=0,0,G$46/MAE!G$5*1000)</f>
        <v>4.0826970482679918</v>
      </c>
      <c r="H82" s="351">
        <f>IF(H$46=0,0,H$46/MAE!H$5*1000)</f>
        <v>4.018312431026601</v>
      </c>
      <c r="I82" s="351">
        <f>IF(I$46=0,0,I$46/MAE!I$5*1000)</f>
        <v>3.2028971402510802</v>
      </c>
      <c r="J82" s="351">
        <f>IF(J$46=0,0,J$46/MAE!J$5*1000)</f>
        <v>3.3863035050394119</v>
      </c>
      <c r="K82" s="351">
        <f>IF(K$46=0,0,K$46/MAE!K$5*1000)</f>
        <v>4.4932948213132358</v>
      </c>
      <c r="L82" s="351">
        <f>IF(L$46=0,0,L$46/MAE!L$5*1000)</f>
        <v>4.4293879204347348</v>
      </c>
      <c r="M82" s="351">
        <f>IF(M$46=0,0,M$46/MAE!M$5*1000)</f>
        <v>3.9925407540079059</v>
      </c>
      <c r="N82" s="351">
        <f>IF(N$46=0,0,N$46/MAE!N$5*1000)</f>
        <v>4.0341957020452641</v>
      </c>
      <c r="O82" s="351">
        <f>IF(O$46=0,0,O$46/MAE!O$5*1000)</f>
        <v>4.1491100264482963</v>
      </c>
      <c r="P82" s="351">
        <f>IF(P$46=0,0,P$46/MAE!P$5*1000)</f>
        <v>3.9016238701149506</v>
      </c>
      <c r="Q82" s="351">
        <f>IF(Q$46=0,0,Q$46/MAE!Q$5*1000)</f>
        <v>3.8715985935247916</v>
      </c>
      <c r="R82" s="351">
        <f>IF(R$46=0,0,R$46/MAE!R$5*1000)</f>
        <v>3.8801174663173379</v>
      </c>
      <c r="S82" s="351">
        <f>IF(S$46=0,0,S$46/MAE!S$5*1000)</f>
        <v>3.8430568522265007</v>
      </c>
      <c r="T82" s="351">
        <f>IF(T$46=0,0,T$46/MAE!T$5*1000)</f>
        <v>3.7529269262329885</v>
      </c>
      <c r="U82" s="351">
        <f>IF(U$46=0,0,U$46/MAE!U$5*1000)</f>
        <v>3.7527557107928127</v>
      </c>
      <c r="V82" s="351">
        <f>IF(V$46=0,0,V$46/MAE!V$5*1000)</f>
        <v>3.7674980230099697</v>
      </c>
      <c r="W82" s="351">
        <f>IF(W$46=0,0,W$46/MAE!W$5*1000)</f>
        <v>3.7515572227176683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2.3885875596762243</v>
      </c>
      <c r="C83" s="339">
        <f>IF(C$47=0,0,C$47/MAE!C$5*1000)</f>
        <v>2.5430490904621408</v>
      </c>
      <c r="D83" s="339">
        <f>IF(D$47=0,0,D$47/MAE!D$5*1000)</f>
        <v>2.6090692420866914</v>
      </c>
      <c r="E83" s="339">
        <f>IF(E$47=0,0,E$47/MAE!E$5*1000)</f>
        <v>2.9072608663876172</v>
      </c>
      <c r="F83" s="339">
        <f>IF(F$47=0,0,F$47/MAE!F$5*1000)</f>
        <v>2.8238829845882445</v>
      </c>
      <c r="G83" s="339">
        <f>IF(G$47=0,0,G$47/MAE!G$5*1000)</f>
        <v>2.7646214975296934</v>
      </c>
      <c r="H83" s="339">
        <f>IF(H$47=0,0,H$47/MAE!H$5*1000)</f>
        <v>2.72102308823521</v>
      </c>
      <c r="I83" s="339">
        <f>IF(I$47=0,0,I$47/MAE!I$5*1000)</f>
        <v>2.1688599922129908</v>
      </c>
      <c r="J83" s="339">
        <f>IF(J$47=0,0,J$47/MAE!J$5*1000)</f>
        <v>2.293054653948349</v>
      </c>
      <c r="K83" s="339">
        <f>IF(K$47=0,0,K$47/MAE!K$5*1000)</f>
        <v>3.0426601119011085</v>
      </c>
      <c r="L83" s="339">
        <f>IF(L$47=0,0,L$47/MAE!L$5*1000)</f>
        <v>2.9993851909553699</v>
      </c>
      <c r="M83" s="339">
        <f>IF(M$47=0,0,M$47/MAE!M$5*1000)</f>
        <v>2.7035716507489287</v>
      </c>
      <c r="N83" s="339">
        <f>IF(N$47=0,0,N$47/MAE!N$5*1000)</f>
        <v>2.7317785354286053</v>
      </c>
      <c r="O83" s="339">
        <f>IF(O$47=0,0,O$47/MAE!O$5*1000)</f>
        <v>2.8095934229558366</v>
      </c>
      <c r="P83" s="339">
        <f>IF(P$47=0,0,P$47/MAE!P$5*1000)</f>
        <v>2.6420067663778228</v>
      </c>
      <c r="Q83" s="339">
        <f>IF(Q$47=0,0,Q$47/MAE!Q$5*1000)</f>
        <v>2.6216749797796366</v>
      </c>
      <c r="R83" s="339">
        <f>IF(R$47=0,0,R$47/MAE!R$5*1000)</f>
        <v>2.6274435828815954</v>
      </c>
      <c r="S83" s="339">
        <f>IF(S$47=0,0,S$47/MAE!S$5*1000)</f>
        <v>2.6023477775313926</v>
      </c>
      <c r="T83" s="339">
        <f>IF(T$47=0,0,T$47/MAE!T$5*1000)</f>
        <v>2.5413157861721185</v>
      </c>
      <c r="U83" s="339">
        <f>IF(U$47=0,0,U$47/MAE!U$5*1000)</f>
        <v>2.5411998466642314</v>
      </c>
      <c r="V83" s="339">
        <f>IF(V$47=0,0,V$47/MAE!V$5*1000)</f>
        <v>2.5511826871241041</v>
      </c>
      <c r="W83" s="339">
        <f>IF(W$47=0,0,W$47/MAE!W$5*1000)</f>
        <v>2.540388283656275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IE: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116.7793968248088</v>
      </c>
      <c r="C5" s="225">
        <v>114.3725331420784</v>
      </c>
      <c r="D5" s="225">
        <v>114.77525904954661</v>
      </c>
      <c r="E5" s="225">
        <v>116.64724135005631</v>
      </c>
      <c r="F5" s="225">
        <v>110.8237956770792</v>
      </c>
      <c r="G5" s="225">
        <v>117.77267096378399</v>
      </c>
      <c r="H5" s="225">
        <v>121.5452200929783</v>
      </c>
      <c r="I5" s="225">
        <v>128.87082942724641</v>
      </c>
      <c r="J5" s="225">
        <v>127.8435037211827</v>
      </c>
      <c r="K5" s="225">
        <v>55.802806331804533</v>
      </c>
      <c r="L5" s="225">
        <v>58.342351302252638</v>
      </c>
      <c r="M5" s="225">
        <v>51.094383943744198</v>
      </c>
      <c r="N5" s="225">
        <v>51.736199350155978</v>
      </c>
      <c r="O5" s="225">
        <v>52.953612323092223</v>
      </c>
      <c r="P5" s="225">
        <v>58.610865696942589</v>
      </c>
      <c r="Q5" s="225">
        <v>66.445448425402219</v>
      </c>
      <c r="R5" s="225">
        <v>69.753304473767002</v>
      </c>
      <c r="S5" s="225">
        <v>72.125503843041869</v>
      </c>
      <c r="T5" s="225">
        <v>75.795092815804779</v>
      </c>
      <c r="U5" s="225">
        <v>80.794447705137557</v>
      </c>
      <c r="V5" s="225">
        <v>91.035132862054468</v>
      </c>
      <c r="W5" s="225">
        <v>90.804475689124246</v>
      </c>
      <c r="DA5" s="89" t="s">
        <v>2598</v>
      </c>
    </row>
    <row r="6" spans="1:105" ht="12" customHeight="1" x14ac:dyDescent="0.25">
      <c r="A6" s="55" t="s">
        <v>92</v>
      </c>
      <c r="B6" s="261">
        <v>2.381010489175698</v>
      </c>
      <c r="C6" s="261">
        <v>2.368449695715301</v>
      </c>
      <c r="D6" s="261">
        <v>2.394185936348431</v>
      </c>
      <c r="E6" s="261">
        <v>2.4350232712341331</v>
      </c>
      <c r="F6" s="261">
        <v>2.2887046684376742</v>
      </c>
      <c r="G6" s="261">
        <v>2.425872911133967</v>
      </c>
      <c r="H6" s="261">
        <v>2.596345250350272</v>
      </c>
      <c r="I6" s="261">
        <v>2.3757256758135359</v>
      </c>
      <c r="J6" s="261">
        <v>2.3520850813779099</v>
      </c>
      <c r="K6" s="261">
        <v>1.236208680450263</v>
      </c>
      <c r="L6" s="261">
        <v>1.2893470745797919</v>
      </c>
      <c r="M6" s="261">
        <v>1.105890305241197</v>
      </c>
      <c r="N6" s="261">
        <v>1.1322942011269179</v>
      </c>
      <c r="O6" s="261">
        <v>1.160567506649266</v>
      </c>
      <c r="P6" s="261">
        <v>1.2853147700683061</v>
      </c>
      <c r="Q6" s="261">
        <v>1.484951094066066</v>
      </c>
      <c r="R6" s="261">
        <v>1.5688944929115529</v>
      </c>
      <c r="S6" s="261">
        <v>1.61849873516752</v>
      </c>
      <c r="T6" s="261">
        <v>1.7027746088325779</v>
      </c>
      <c r="U6" s="261">
        <v>1.829255818584862</v>
      </c>
      <c r="V6" s="261">
        <v>2.0610582361315668</v>
      </c>
      <c r="W6" s="261">
        <v>2.0301512138671209</v>
      </c>
      <c r="DA6" s="67" t="s">
        <v>2599</v>
      </c>
    </row>
    <row r="7" spans="1:105" ht="12" customHeight="1" x14ac:dyDescent="0.25">
      <c r="A7" s="202" t="s">
        <v>93</v>
      </c>
      <c r="B7" s="226">
        <v>0.84082304654841722</v>
      </c>
      <c r="C7" s="226">
        <v>0.83638736486097898</v>
      </c>
      <c r="D7" s="226">
        <v>0.84547578524141254</v>
      </c>
      <c r="E7" s="226">
        <v>0.85989696166529361</v>
      </c>
      <c r="F7" s="226">
        <v>0.80822644029240454</v>
      </c>
      <c r="G7" s="226">
        <v>0.85666563039169641</v>
      </c>
      <c r="H7" s="226">
        <v>0.91686573125799375</v>
      </c>
      <c r="I7" s="226">
        <v>0.83895678308934696</v>
      </c>
      <c r="J7" s="226">
        <v>0.83060841304816302</v>
      </c>
      <c r="K7" s="226">
        <v>0.43655110029592481</v>
      </c>
      <c r="L7" s="226">
        <v>0.45531623662934317</v>
      </c>
      <c r="M7" s="226">
        <v>0.3905308522698604</v>
      </c>
      <c r="N7" s="226">
        <v>0.39985504646400932</v>
      </c>
      <c r="O7" s="226">
        <v>0.40983939848319118</v>
      </c>
      <c r="P7" s="226">
        <v>0.45389228046477709</v>
      </c>
      <c r="Q7" s="226">
        <v>0.52439126520618218</v>
      </c>
      <c r="R7" s="226">
        <v>0.55403479037155334</v>
      </c>
      <c r="S7" s="226">
        <v>0.57155188669893087</v>
      </c>
      <c r="T7" s="226">
        <v>0.60131282104496797</v>
      </c>
      <c r="U7" s="226">
        <v>0.64597802373874624</v>
      </c>
      <c r="V7" s="226">
        <v>0.72783604822245407</v>
      </c>
      <c r="W7" s="226">
        <v>0.71692163321324998</v>
      </c>
      <c r="DA7" s="174" t="s">
        <v>2600</v>
      </c>
    </row>
    <row r="8" spans="1:105" ht="12" customHeight="1" x14ac:dyDescent="0.25">
      <c r="A8" s="202" t="s">
        <v>94</v>
      </c>
      <c r="B8" s="226">
        <v>5.5657351819162253</v>
      </c>
      <c r="C8" s="226">
        <v>5.536373677465436</v>
      </c>
      <c r="D8" s="226">
        <v>5.5965334712140384</v>
      </c>
      <c r="E8" s="226">
        <v>5.6919928539182836</v>
      </c>
      <c r="F8" s="226">
        <v>5.3499655512015254</v>
      </c>
      <c r="G8" s="226">
        <v>5.6706034138598644</v>
      </c>
      <c r="H8" s="226">
        <v>6.0690913248678591</v>
      </c>
      <c r="I8" s="226">
        <v>5.5533816573125501</v>
      </c>
      <c r="J8" s="226">
        <v>5.4981205449529256</v>
      </c>
      <c r="K8" s="226">
        <v>2.889701736406145</v>
      </c>
      <c r="L8" s="226">
        <v>3.0139154813945779</v>
      </c>
      <c r="M8" s="226">
        <v>2.5850757933249962</v>
      </c>
      <c r="N8" s="226">
        <v>2.6467962657625992</v>
      </c>
      <c r="O8" s="226">
        <v>2.712886579925506</v>
      </c>
      <c r="P8" s="226">
        <v>3.0044897610183749</v>
      </c>
      <c r="Q8" s="226">
        <v>3.4711499950299549</v>
      </c>
      <c r="R8" s="226">
        <v>3.6673720320045611</v>
      </c>
      <c r="S8" s="226">
        <v>3.783324514176071</v>
      </c>
      <c r="T8" s="226">
        <v>3.980323728239481</v>
      </c>
      <c r="U8" s="226">
        <v>4.2759800985788301</v>
      </c>
      <c r="V8" s="226">
        <v>4.817830240129271</v>
      </c>
      <c r="W8" s="226">
        <v>4.7455834768464067</v>
      </c>
      <c r="DA8" s="174" t="s">
        <v>2601</v>
      </c>
    </row>
    <row r="9" spans="1:105" ht="12" customHeight="1" x14ac:dyDescent="0.25">
      <c r="A9" s="202" t="s">
        <v>95</v>
      </c>
      <c r="B9" s="226">
        <v>2.4409593152836662</v>
      </c>
      <c r="C9" s="226">
        <v>2.428082267515967</v>
      </c>
      <c r="D9" s="226">
        <v>2.454466492448788</v>
      </c>
      <c r="E9" s="226">
        <v>2.4963320253617169</v>
      </c>
      <c r="F9" s="226">
        <v>2.3463294285151339</v>
      </c>
      <c r="G9" s="226">
        <v>2.4869512784787271</v>
      </c>
      <c r="H9" s="226">
        <v>2.6617157519239059</v>
      </c>
      <c r="I9" s="226">
        <v>2.4355414414588559</v>
      </c>
      <c r="J9" s="226">
        <v>2.4113056266781889</v>
      </c>
      <c r="K9" s="226">
        <v>1.2673338096986979</v>
      </c>
      <c r="L9" s="226">
        <v>1.321810116602576</v>
      </c>
      <c r="M9" s="226">
        <v>1.133734292449478</v>
      </c>
      <c r="N9" s="226">
        <v>1.1608029827870601</v>
      </c>
      <c r="O9" s="226">
        <v>1.189788150556115</v>
      </c>
      <c r="P9" s="226">
        <v>1.317676287161625</v>
      </c>
      <c r="Q9" s="226">
        <v>1.52233903306159</v>
      </c>
      <c r="R9" s="226">
        <v>1.608395949778241</v>
      </c>
      <c r="S9" s="226">
        <v>1.6592491223126491</v>
      </c>
      <c r="T9" s="226">
        <v>1.745646884864134</v>
      </c>
      <c r="U9" s="226">
        <v>1.8753126249172429</v>
      </c>
      <c r="V9" s="226">
        <v>2.1129513388112722</v>
      </c>
      <c r="W9" s="226">
        <v>2.0812661428631438</v>
      </c>
      <c r="DA9" s="174" t="s">
        <v>2602</v>
      </c>
    </row>
    <row r="10" spans="1:105" ht="12" customHeight="1" x14ac:dyDescent="0.25">
      <c r="A10" s="56" t="s">
        <v>96</v>
      </c>
      <c r="B10" s="262">
        <v>4.3393466807650789</v>
      </c>
      <c r="C10" s="262">
        <v>4.2726963212557312</v>
      </c>
      <c r="D10" s="262">
        <v>4.2998979895272056</v>
      </c>
      <c r="E10" s="262">
        <v>4.3834728816336064</v>
      </c>
      <c r="F10" s="262">
        <v>4.1456473778870526</v>
      </c>
      <c r="G10" s="262">
        <v>4.3910527449821766</v>
      </c>
      <c r="H10" s="262">
        <v>4.6487481195245213</v>
      </c>
      <c r="I10" s="262">
        <v>4.7992889666146672</v>
      </c>
      <c r="J10" s="262">
        <v>4.775784401663473</v>
      </c>
      <c r="K10" s="262">
        <v>2.1859573482039001</v>
      </c>
      <c r="L10" s="262">
        <v>2.2791958278464728</v>
      </c>
      <c r="M10" s="262">
        <v>1.9549774336278991</v>
      </c>
      <c r="N10" s="262">
        <v>1.999663212304482</v>
      </c>
      <c r="O10" s="262">
        <v>2.054653721823859</v>
      </c>
      <c r="P10" s="262">
        <v>2.2700581047164201</v>
      </c>
      <c r="Q10" s="262">
        <v>2.6236564199879751</v>
      </c>
      <c r="R10" s="262">
        <v>2.7851486207890739</v>
      </c>
      <c r="S10" s="262">
        <v>2.8637280686457061</v>
      </c>
      <c r="T10" s="262">
        <v>3.0108493010329358</v>
      </c>
      <c r="U10" s="262">
        <v>3.242134055031261</v>
      </c>
      <c r="V10" s="262">
        <v>3.6587548362600009</v>
      </c>
      <c r="W10" s="262">
        <v>3.5872564582729689</v>
      </c>
      <c r="DA10" s="68" t="s">
        <v>2603</v>
      </c>
    </row>
    <row r="11" spans="1:105" ht="12" customHeight="1" x14ac:dyDescent="0.25">
      <c r="A11" s="37" t="s">
        <v>160</v>
      </c>
      <c r="B11" s="228">
        <v>0.79398257011161022</v>
      </c>
      <c r="C11" s="228">
        <v>0.74233467292169131</v>
      </c>
      <c r="D11" s="228">
        <v>0.57724050667250792</v>
      </c>
      <c r="E11" s="228">
        <v>0.40127394637422309</v>
      </c>
      <c r="F11" s="228">
        <v>0.21540704879139749</v>
      </c>
      <c r="G11" s="228">
        <v>0.19219900536365181</v>
      </c>
      <c r="H11" s="228">
        <v>0.22795166259241681</v>
      </c>
      <c r="I11" s="228">
        <v>0.12963707760062321</v>
      </c>
      <c r="J11" s="228">
        <v>8.1987054664109063E-2</v>
      </c>
      <c r="K11" s="228">
        <v>5.9702114515042558E-2</v>
      </c>
      <c r="L11" s="228">
        <v>4.6072749059905653E-2</v>
      </c>
      <c r="M11" s="228">
        <v>4.4317740839510469E-2</v>
      </c>
      <c r="N11" s="228">
        <v>3.9300689976903107E-2</v>
      </c>
      <c r="O11" s="228">
        <v>4.4644688766549263E-2</v>
      </c>
      <c r="P11" s="228">
        <v>4.84752467068977E-2</v>
      </c>
      <c r="Q11" s="228">
        <v>3.7934904695564473E-2</v>
      </c>
      <c r="R11" s="228">
        <v>2.5360087359087451E-2</v>
      </c>
      <c r="S11" s="228">
        <v>3.2123523111988288E-2</v>
      </c>
      <c r="T11" s="228">
        <v>3.6455551004983808E-2</v>
      </c>
      <c r="U11" s="228">
        <v>2.285662343679919E-2</v>
      </c>
      <c r="V11" s="228">
        <v>4.8902460061188549E-2</v>
      </c>
      <c r="W11" s="228">
        <v>1.3752519345523861E-2</v>
      </c>
      <c r="DA11" s="69" t="s">
        <v>2604</v>
      </c>
    </row>
    <row r="12" spans="1:105" ht="12" customHeight="1" x14ac:dyDescent="0.25">
      <c r="A12" s="37" t="s">
        <v>162</v>
      </c>
      <c r="B12" s="228">
        <v>1.1209146442527891</v>
      </c>
      <c r="C12" s="228">
        <v>0.99990335790031759</v>
      </c>
      <c r="D12" s="228">
        <v>0.89344860474946663</v>
      </c>
      <c r="E12" s="228">
        <v>0.87818700168307295</v>
      </c>
      <c r="F12" s="228">
        <v>0.88731036394656371</v>
      </c>
      <c r="G12" s="228">
        <v>1.0085906532007609</v>
      </c>
      <c r="H12" s="228">
        <v>0.70561214055141963</v>
      </c>
      <c r="I12" s="228">
        <v>2.9312764781792038</v>
      </c>
      <c r="J12" s="228">
        <v>3.0267065780947999</v>
      </c>
      <c r="K12" s="228">
        <v>0.26612283121849772</v>
      </c>
      <c r="L12" s="228">
        <v>0.31480113567968199</v>
      </c>
      <c r="M12" s="228">
        <v>0.41486216373824197</v>
      </c>
      <c r="N12" s="228">
        <v>0.34276969727373607</v>
      </c>
      <c r="O12" s="228">
        <v>0.31300813008423489</v>
      </c>
      <c r="P12" s="228">
        <v>0.36815481423234331</v>
      </c>
      <c r="Q12" s="228">
        <v>0.30337417716882659</v>
      </c>
      <c r="R12" s="228">
        <v>0.26109464325671922</v>
      </c>
      <c r="S12" s="228">
        <v>0.30073234892089951</v>
      </c>
      <c r="T12" s="228">
        <v>0.31321902113669242</v>
      </c>
      <c r="U12" s="228">
        <v>0.28788680858310711</v>
      </c>
      <c r="V12" s="228">
        <v>0.28710034972928983</v>
      </c>
      <c r="W12" s="228">
        <v>0.44923914250662211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2.4244494664006799</v>
      </c>
      <c r="C15" s="228">
        <v>2.5304582904337232</v>
      </c>
      <c r="D15" s="228">
        <v>2.829208878105232</v>
      </c>
      <c r="E15" s="228">
        <v>3.1040119335763112</v>
      </c>
      <c r="F15" s="228">
        <v>3.0429299651490909</v>
      </c>
      <c r="G15" s="228">
        <v>3.1902630864177648</v>
      </c>
      <c r="H15" s="228">
        <v>3.715184316380685</v>
      </c>
      <c r="I15" s="228">
        <v>1.7383754108348399</v>
      </c>
      <c r="J15" s="228">
        <v>1.667090768904564</v>
      </c>
      <c r="K15" s="228">
        <v>1.8601324024703589</v>
      </c>
      <c r="L15" s="228">
        <v>1.918321943106885</v>
      </c>
      <c r="M15" s="228">
        <v>1.495797529050146</v>
      </c>
      <c r="N15" s="228">
        <v>1.6175928250538429</v>
      </c>
      <c r="O15" s="228">
        <v>1.697000902973075</v>
      </c>
      <c r="P15" s="228">
        <v>1.8534280437771791</v>
      </c>
      <c r="Q15" s="228">
        <v>2.2823473381235839</v>
      </c>
      <c r="R15" s="228">
        <v>2.4986938901732669</v>
      </c>
      <c r="S15" s="228">
        <v>2.530872196612818</v>
      </c>
      <c r="T15" s="228">
        <v>2.6611747288912602</v>
      </c>
      <c r="U15" s="228">
        <v>2.9313906230113549</v>
      </c>
      <c r="V15" s="228">
        <v>3.3227520264695229</v>
      </c>
      <c r="W15" s="228">
        <v>3.1242647964208232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21.10524739861901</v>
      </c>
      <c r="C16" s="263">
        <f t="shared" si="0"/>
        <v>20.673159409917858</v>
      </c>
      <c r="D16" s="263">
        <f t="shared" si="0"/>
        <v>20.807508249934308</v>
      </c>
      <c r="E16" s="263">
        <f t="shared" si="0"/>
        <v>21.180726955126367</v>
      </c>
      <c r="F16" s="263">
        <f t="shared" si="0"/>
        <v>20.136175908005026</v>
      </c>
      <c r="G16" s="263">
        <f t="shared" si="0"/>
        <v>21.236528453796851</v>
      </c>
      <c r="H16" s="263">
        <f t="shared" si="0"/>
        <v>22.257722325908002</v>
      </c>
      <c r="I16" s="263">
        <f t="shared" si="0"/>
        <v>23.677726442714846</v>
      </c>
      <c r="J16" s="263">
        <f t="shared" si="0"/>
        <v>23.511930778814264</v>
      </c>
      <c r="K16" s="263">
        <f t="shared" si="0"/>
        <v>10.508420499734441</v>
      </c>
      <c r="L16" s="263">
        <f t="shared" si="0"/>
        <v>10.960231551199325</v>
      </c>
      <c r="M16" s="263">
        <f t="shared" si="0"/>
        <v>9.4364842824345772</v>
      </c>
      <c r="N16" s="263">
        <f t="shared" si="0"/>
        <v>9.640336664684968</v>
      </c>
      <c r="O16" s="263">
        <f t="shared" si="0"/>
        <v>9.8806426946036208</v>
      </c>
      <c r="P16" s="263">
        <f t="shared" si="0"/>
        <v>10.938153450390725</v>
      </c>
      <c r="Q16" s="263">
        <f t="shared" si="0"/>
        <v>12.63683385672468</v>
      </c>
      <c r="R16" s="263">
        <f t="shared" si="0"/>
        <v>13.394446096873084</v>
      </c>
      <c r="S16" s="263">
        <f t="shared" si="0"/>
        <v>13.794485887836878</v>
      </c>
      <c r="T16" s="263">
        <f t="shared" si="0"/>
        <v>14.506474626585661</v>
      </c>
      <c r="U16" s="263">
        <f t="shared" si="0"/>
        <v>15.625349195720171</v>
      </c>
      <c r="V16" s="263">
        <f t="shared" si="0"/>
        <v>17.607472216478726</v>
      </c>
      <c r="W16" s="263">
        <f t="shared" si="0"/>
        <v>17.294059605845661</v>
      </c>
      <c r="DA16" s="70"/>
    </row>
    <row r="17" spans="1:105" ht="12" customHeight="1" x14ac:dyDescent="0.25">
      <c r="A17" s="169" t="s">
        <v>2558</v>
      </c>
      <c r="B17" s="353">
        <v>10.777621671508451</v>
      </c>
      <c r="C17" s="353">
        <v>9.6945243402487584</v>
      </c>
      <c r="D17" s="353">
        <v>9.1412175532883708</v>
      </c>
      <c r="E17" s="353">
        <v>9.1613420730088695</v>
      </c>
      <c r="F17" s="353">
        <v>9.1820998325975154</v>
      </c>
      <c r="G17" s="353">
        <v>8.7458777688418117</v>
      </c>
      <c r="H17" s="353">
        <v>7.2813702901648423</v>
      </c>
      <c r="I17" s="353">
        <v>16.510347948573038</v>
      </c>
      <c r="J17" s="353">
        <v>16.438078311964059</v>
      </c>
      <c r="K17" s="353">
        <v>1.903348591021333</v>
      </c>
      <c r="L17" s="353">
        <v>2.0914889475492719</v>
      </c>
      <c r="M17" s="353">
        <v>2.5295343080364181</v>
      </c>
      <c r="N17" s="353">
        <v>2.144319081474233</v>
      </c>
      <c r="O17" s="353">
        <v>2.1438148900845042</v>
      </c>
      <c r="P17" s="353">
        <v>2.3779508602979251</v>
      </c>
      <c r="Q17" s="353">
        <v>1.9228465660889691</v>
      </c>
      <c r="R17" s="353">
        <v>1.6723185184943341</v>
      </c>
      <c r="S17" s="353">
        <v>1.8776455875579781</v>
      </c>
      <c r="T17" s="353">
        <v>1.9619189511155311</v>
      </c>
      <c r="U17" s="353">
        <v>1.726438726519272</v>
      </c>
      <c r="V17" s="353">
        <v>1.945197570435435</v>
      </c>
      <c r="W17" s="353">
        <v>2.54818673294116</v>
      </c>
      <c r="DA17" s="170" t="s">
        <v>2609</v>
      </c>
    </row>
    <row r="18" spans="1:105" ht="12" customHeight="1" x14ac:dyDescent="0.25">
      <c r="A18" s="59" t="s">
        <v>30</v>
      </c>
      <c r="B18" s="232">
        <v>0.45173774262443811</v>
      </c>
      <c r="C18" s="232">
        <v>0.76009279499290361</v>
      </c>
      <c r="D18" s="232">
        <v>0.4693542598285429</v>
      </c>
      <c r="E18" s="232">
        <v>0.46251266900949362</v>
      </c>
      <c r="F18" s="232">
        <v>0</v>
      </c>
      <c r="G18" s="232">
        <v>8.9907681798502198E-2</v>
      </c>
      <c r="H18" s="232">
        <v>0</v>
      </c>
      <c r="I18" s="232">
        <v>7.7253291618651822E-3</v>
      </c>
      <c r="J18" s="232">
        <v>2.693106136538758E-2</v>
      </c>
      <c r="K18" s="232">
        <v>3.7730874372644961E-2</v>
      </c>
      <c r="L18" s="232">
        <v>2.661758797479068E-2</v>
      </c>
      <c r="M18" s="232">
        <v>3.6264604114655492E-2</v>
      </c>
      <c r="N18" s="232">
        <v>1.8103676402420211E-2</v>
      </c>
      <c r="O18" s="232">
        <v>1.83780938108316E-3</v>
      </c>
      <c r="P18" s="232">
        <v>0</v>
      </c>
      <c r="Q18" s="232">
        <v>6.98354611316147E-4</v>
      </c>
      <c r="R18" s="232">
        <v>0</v>
      </c>
      <c r="S18" s="232">
        <v>1.515547431191354E-3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0.95941374737041907</v>
      </c>
      <c r="C19" s="232">
        <v>0.30384990214768348</v>
      </c>
      <c r="D19" s="232">
        <v>1.5812858806140899</v>
      </c>
      <c r="E19" s="232">
        <v>2.7482159591629292</v>
      </c>
      <c r="F19" s="232">
        <v>4.226511814553124</v>
      </c>
      <c r="G19" s="232">
        <v>2.9477733784388831</v>
      </c>
      <c r="H19" s="232">
        <v>2.610791217563925</v>
      </c>
      <c r="I19" s="232">
        <v>3.3144297853119471</v>
      </c>
      <c r="J19" s="232">
        <v>2.9727238729529488</v>
      </c>
      <c r="K19" s="232">
        <v>0.27977583713074983</v>
      </c>
      <c r="L19" s="232">
        <v>0.31920961775828799</v>
      </c>
      <c r="M19" s="232">
        <v>0.34121092554143678</v>
      </c>
      <c r="N19" s="232">
        <v>0.32867754028082818</v>
      </c>
      <c r="O19" s="232">
        <v>0.4636274375600401</v>
      </c>
      <c r="P19" s="232">
        <v>0.4134388528904186</v>
      </c>
      <c r="Q19" s="232">
        <v>0.28547299695038347</v>
      </c>
      <c r="R19" s="232">
        <v>0.30328446644340479</v>
      </c>
      <c r="S19" s="232">
        <v>0.29927456357518489</v>
      </c>
      <c r="T19" s="232">
        <v>0.3031990967687882</v>
      </c>
      <c r="U19" s="232">
        <v>0.2449111761731029</v>
      </c>
      <c r="V19" s="232">
        <v>0.34981279042046681</v>
      </c>
      <c r="W19" s="232">
        <v>0.35321001803486513</v>
      </c>
      <c r="DA19" s="71" t="s">
        <v>2611</v>
      </c>
    </row>
    <row r="20" spans="1:105" ht="12" customHeight="1" x14ac:dyDescent="0.25">
      <c r="A20" s="59" t="s">
        <v>160</v>
      </c>
      <c r="B20" s="232">
        <v>3.4780980459836388</v>
      </c>
      <c r="C20" s="232">
        <v>3.3120158733846399</v>
      </c>
      <c r="D20" s="232">
        <v>2.4477557430451919</v>
      </c>
      <c r="E20" s="232">
        <v>1.597876907949846</v>
      </c>
      <c r="F20" s="232">
        <v>0.7974201467627714</v>
      </c>
      <c r="G20" s="232">
        <v>0.77384360404285246</v>
      </c>
      <c r="H20" s="232">
        <v>0.94495676153218755</v>
      </c>
      <c r="I20" s="232">
        <v>0.54965413381866968</v>
      </c>
      <c r="J20" s="232">
        <v>0.35775485277639812</v>
      </c>
      <c r="K20" s="232">
        <v>0.28401668651975842</v>
      </c>
      <c r="L20" s="232">
        <v>0.2190423952346614</v>
      </c>
      <c r="M20" s="232">
        <v>0.2104430608723942</v>
      </c>
      <c r="N20" s="232">
        <v>0.18728588914234809</v>
      </c>
      <c r="O20" s="232">
        <v>0.2093120131457864</v>
      </c>
      <c r="P20" s="232">
        <v>0.23023526154941079</v>
      </c>
      <c r="Q20" s="232">
        <v>0.18312679030678011</v>
      </c>
      <c r="R20" s="232">
        <v>0.12234539614739889</v>
      </c>
      <c r="S20" s="232">
        <v>0.1555455431926365</v>
      </c>
      <c r="T20" s="232">
        <v>0.17672136477691741</v>
      </c>
      <c r="U20" s="232">
        <v>0.11144552484575029</v>
      </c>
      <c r="V20" s="232">
        <v>0.23704516867095429</v>
      </c>
      <c r="W20" s="232">
        <v>6.6749560739036817E-2</v>
      </c>
      <c r="DA20" s="71" t="s">
        <v>2612</v>
      </c>
    </row>
    <row r="21" spans="1:105" ht="12" customHeight="1" x14ac:dyDescent="0.25">
      <c r="A21" s="59" t="s">
        <v>70</v>
      </c>
      <c r="B21" s="232">
        <v>1.095700909394391</v>
      </c>
      <c r="C21" s="232">
        <v>0.96419973902398581</v>
      </c>
      <c r="D21" s="232">
        <v>0.94492222960944916</v>
      </c>
      <c r="E21" s="232">
        <v>0.93952185528068966</v>
      </c>
      <c r="F21" s="232">
        <v>0.95206767760233602</v>
      </c>
      <c r="G21" s="232">
        <v>0.9707401090348976</v>
      </c>
      <c r="H21" s="232">
        <v>0.87060030377345776</v>
      </c>
      <c r="I21" s="232">
        <v>0.50768703273695537</v>
      </c>
      <c r="J21" s="232">
        <v>0.1897218431910791</v>
      </c>
      <c r="K21" s="232">
        <v>6.6132378211944676E-2</v>
      </c>
      <c r="L21" s="232">
        <v>6.5806475248474938E-2</v>
      </c>
      <c r="M21" s="232">
        <v>1.8811493618140811E-2</v>
      </c>
      <c r="N21" s="232">
        <v>1.5909759013945531E-2</v>
      </c>
      <c r="O21" s="232">
        <v>3.6670929436660012E-2</v>
      </c>
      <c r="P21" s="232">
        <v>2.7579304549551879E-2</v>
      </c>
      <c r="Q21" s="232">
        <v>2.410905032974044E-2</v>
      </c>
      <c r="R21" s="232">
        <v>1.7243695950932371E-2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4.7926712261355631</v>
      </c>
      <c r="C22" s="232">
        <v>4.3543660306995449</v>
      </c>
      <c r="D22" s="232">
        <v>3.697899440191097</v>
      </c>
      <c r="E22" s="232">
        <v>3.4132146816059108</v>
      </c>
      <c r="F22" s="232">
        <v>3.206100193679283</v>
      </c>
      <c r="G22" s="232">
        <v>3.963612995526677</v>
      </c>
      <c r="H22" s="232">
        <v>2.8550220072952719</v>
      </c>
      <c r="I22" s="232">
        <v>12.130851667543601</v>
      </c>
      <c r="J22" s="232">
        <v>12.890946681678241</v>
      </c>
      <c r="K22" s="232">
        <v>1.2356928147862349</v>
      </c>
      <c r="L22" s="232">
        <v>1.460812871333057</v>
      </c>
      <c r="M22" s="232">
        <v>1.92280422388979</v>
      </c>
      <c r="N22" s="232">
        <v>1.594342216634691</v>
      </c>
      <c r="O22" s="232">
        <v>1.432366700560934</v>
      </c>
      <c r="P22" s="232">
        <v>1.7066974413085441</v>
      </c>
      <c r="Q22" s="232">
        <v>1.4294393738907489</v>
      </c>
      <c r="R22" s="232">
        <v>1.2294449599525981</v>
      </c>
      <c r="S22" s="232">
        <v>1.4213099333589649</v>
      </c>
      <c r="T22" s="232">
        <v>1.4819984895698259</v>
      </c>
      <c r="U22" s="232">
        <v>1.3700820255004189</v>
      </c>
      <c r="V22" s="232">
        <v>1.358339611344014</v>
      </c>
      <c r="W22" s="232">
        <v>2.1282271541672571</v>
      </c>
      <c r="DA22" s="71" t="s">
        <v>2614</v>
      </c>
    </row>
    <row r="23" spans="1:105" ht="12" customHeight="1" x14ac:dyDescent="0.25">
      <c r="A23" s="60" t="s">
        <v>2565</v>
      </c>
      <c r="B23" s="331">
        <v>10.32762572711056</v>
      </c>
      <c r="C23" s="331">
        <v>10.9786350696691</v>
      </c>
      <c r="D23" s="331">
        <v>11.666290696645939</v>
      </c>
      <c r="E23" s="331">
        <v>12.0193848821175</v>
      </c>
      <c r="F23" s="331">
        <v>10.95407607540751</v>
      </c>
      <c r="G23" s="331">
        <v>12.490650684955041</v>
      </c>
      <c r="H23" s="331">
        <v>14.97635203574316</v>
      </c>
      <c r="I23" s="331">
        <v>7.1673784941418077</v>
      </c>
      <c r="J23" s="331">
        <v>7.0738524668502061</v>
      </c>
      <c r="K23" s="331">
        <v>8.6050719087131089</v>
      </c>
      <c r="L23" s="331">
        <v>8.8687426036500536</v>
      </c>
      <c r="M23" s="331">
        <v>6.9069499743981586</v>
      </c>
      <c r="N23" s="331">
        <v>7.496017583210735</v>
      </c>
      <c r="O23" s="331">
        <v>7.736827804519117</v>
      </c>
      <c r="P23" s="331">
        <v>8.5602025900927998</v>
      </c>
      <c r="Q23" s="331">
        <v>10.713987290635711</v>
      </c>
      <c r="R23" s="331">
        <v>11.72212757837875</v>
      </c>
      <c r="S23" s="331">
        <v>11.916840300278899</v>
      </c>
      <c r="T23" s="331">
        <v>12.54455567547013</v>
      </c>
      <c r="U23" s="331">
        <v>13.898910469200899</v>
      </c>
      <c r="V23" s="331">
        <v>15.66227464604329</v>
      </c>
      <c r="W23" s="331">
        <v>14.745872872904499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8.5392569071123745</v>
      </c>
      <c r="C24" s="263">
        <f t="shared" si="1"/>
        <v>8.292945798419078</v>
      </c>
      <c r="D24" s="263">
        <f t="shared" si="1"/>
        <v>8.1595459957846117</v>
      </c>
      <c r="E24" s="263">
        <f t="shared" si="1"/>
        <v>8.2032634842922256</v>
      </c>
      <c r="F24" s="263">
        <f t="shared" si="1"/>
        <v>7.7696000888429841</v>
      </c>
      <c r="G24" s="263">
        <f t="shared" si="1"/>
        <v>8.2720972375993469</v>
      </c>
      <c r="H24" s="263">
        <f t="shared" si="1"/>
        <v>8.2358423758751744</v>
      </c>
      <c r="I24" s="263">
        <f t="shared" si="1"/>
        <v>9.9573130061869897</v>
      </c>
      <c r="J24" s="263">
        <f t="shared" si="1"/>
        <v>9.8989268966803845</v>
      </c>
      <c r="K24" s="263">
        <f t="shared" si="1"/>
        <v>3.6372727007710197</v>
      </c>
      <c r="L24" s="263">
        <f t="shared" si="1"/>
        <v>3.8423220237724935</v>
      </c>
      <c r="M24" s="263">
        <f t="shared" si="1"/>
        <v>3.5247329164440719</v>
      </c>
      <c r="N24" s="263">
        <f t="shared" si="1"/>
        <v>3.4822140531931689</v>
      </c>
      <c r="O24" s="263">
        <f t="shared" si="1"/>
        <v>3.5297846337000687</v>
      </c>
      <c r="P24" s="263">
        <f t="shared" si="1"/>
        <v>3.9247763587484767</v>
      </c>
      <c r="Q24" s="263">
        <f t="shared" si="1"/>
        <v>4.2648738437723583</v>
      </c>
      <c r="R24" s="263">
        <f t="shared" si="1"/>
        <v>4.3656199893028367</v>
      </c>
      <c r="S24" s="263">
        <f t="shared" si="1"/>
        <v>4.5689381355273788</v>
      </c>
      <c r="T24" s="263">
        <f t="shared" si="1"/>
        <v>4.7961836642952971</v>
      </c>
      <c r="U24" s="263">
        <f t="shared" si="1"/>
        <v>4.9999833139687233</v>
      </c>
      <c r="V24" s="263">
        <f t="shared" si="1"/>
        <v>5.5918117738059756</v>
      </c>
      <c r="W24" s="263">
        <f t="shared" si="1"/>
        <v>5.8385602451724505</v>
      </c>
      <c r="DA24" s="70"/>
    </row>
    <row r="25" spans="1:105" ht="12" customHeight="1" x14ac:dyDescent="0.25">
      <c r="A25" s="169" t="s">
        <v>2568</v>
      </c>
      <c r="B25" s="354">
        <v>5.7961838682848423</v>
      </c>
      <c r="C25" s="354">
        <v>5.5643435794573666</v>
      </c>
      <c r="D25" s="354">
        <v>5.401294017562094</v>
      </c>
      <c r="E25" s="354">
        <v>5.3979643415100407</v>
      </c>
      <c r="F25" s="354">
        <v>5.1328691301299232</v>
      </c>
      <c r="G25" s="354">
        <v>5.4773398820963184</v>
      </c>
      <c r="H25" s="354">
        <v>5.2446902208969028</v>
      </c>
      <c r="I25" s="354">
        <v>7.2203284029689936</v>
      </c>
      <c r="J25" s="354">
        <v>7.18917773720068</v>
      </c>
      <c r="K25" s="354">
        <v>2.2130829640506078</v>
      </c>
      <c r="L25" s="354">
        <v>2.3569135326929742</v>
      </c>
      <c r="M25" s="354">
        <v>2.2506781006427001</v>
      </c>
      <c r="N25" s="354">
        <v>2.177740297511694</v>
      </c>
      <c r="O25" s="354">
        <v>2.1927382612873938</v>
      </c>
      <c r="P25" s="354">
        <v>2.444013334725943</v>
      </c>
      <c r="Q25" s="354">
        <v>2.5541172853162668</v>
      </c>
      <c r="R25" s="354">
        <v>2.558155383903062</v>
      </c>
      <c r="S25" s="354">
        <v>2.7043263398223161</v>
      </c>
      <c r="T25" s="354">
        <v>2.8344807898548821</v>
      </c>
      <c r="U25" s="354">
        <v>2.8925661732673928</v>
      </c>
      <c r="V25" s="354">
        <v>3.217343746601605</v>
      </c>
      <c r="W25" s="354">
        <v>3.4996990411507012</v>
      </c>
      <c r="DA25" s="170" t="s">
        <v>2616</v>
      </c>
    </row>
    <row r="26" spans="1:105" ht="12" customHeight="1" x14ac:dyDescent="0.25">
      <c r="A26" s="61" t="s">
        <v>2570</v>
      </c>
      <c r="B26" s="265">
        <v>2.7430730388275322</v>
      </c>
      <c r="C26" s="265">
        <v>2.728602218961711</v>
      </c>
      <c r="D26" s="265">
        <v>2.7582519782225181</v>
      </c>
      <c r="E26" s="265">
        <v>2.8052991427821841</v>
      </c>
      <c r="F26" s="265">
        <v>2.636730958713061</v>
      </c>
      <c r="G26" s="265">
        <v>2.794757355503029</v>
      </c>
      <c r="H26" s="265">
        <v>2.9911521549782711</v>
      </c>
      <c r="I26" s="265">
        <v>2.7369846032179952</v>
      </c>
      <c r="J26" s="265">
        <v>2.7097491594797041</v>
      </c>
      <c r="K26" s="265">
        <v>1.4241897367204119</v>
      </c>
      <c r="L26" s="265">
        <v>1.4854084910795191</v>
      </c>
      <c r="M26" s="265">
        <v>1.274054815801372</v>
      </c>
      <c r="N26" s="265">
        <v>1.3044737556814749</v>
      </c>
      <c r="O26" s="265">
        <v>1.3370463724126751</v>
      </c>
      <c r="P26" s="265">
        <v>1.480763024022534</v>
      </c>
      <c r="Q26" s="265">
        <v>1.710756558456092</v>
      </c>
      <c r="R26" s="265">
        <v>1.8074646053997749</v>
      </c>
      <c r="S26" s="265">
        <v>1.864611795705063</v>
      </c>
      <c r="T26" s="265">
        <v>1.961702874440415</v>
      </c>
      <c r="U26" s="265">
        <v>2.10741714070133</v>
      </c>
      <c r="V26" s="265">
        <v>2.374468027204371</v>
      </c>
      <c r="W26" s="265">
        <v>2.3388612040217498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25.843160079941651</v>
      </c>
      <c r="C27" s="263">
        <f t="shared" si="2"/>
        <v>25.314072746838207</v>
      </c>
      <c r="D27" s="263">
        <f t="shared" si="2"/>
        <v>25.478581530531798</v>
      </c>
      <c r="E27" s="263">
        <f t="shared" si="2"/>
        <v>25.935584026685351</v>
      </c>
      <c r="F27" s="263">
        <f t="shared" si="2"/>
        <v>24.656541928169418</v>
      </c>
      <c r="G27" s="263">
        <f t="shared" si="2"/>
        <v>26.00391239240431</v>
      </c>
      <c r="H27" s="263">
        <f t="shared" si="2"/>
        <v>27.254353868458772</v>
      </c>
      <c r="I27" s="263">
        <f t="shared" si="2"/>
        <v>28.993134419650829</v>
      </c>
      <c r="J27" s="263">
        <f t="shared" si="2"/>
        <v>28.79011932099705</v>
      </c>
      <c r="K27" s="263">
        <f t="shared" si="2"/>
        <v>12.867453673144224</v>
      </c>
      <c r="L27" s="263">
        <f t="shared" si="2"/>
        <v>13.42069169534612</v>
      </c>
      <c r="M27" s="263">
        <f t="shared" si="2"/>
        <v>11.5548787131852</v>
      </c>
      <c r="N27" s="263">
        <f t="shared" si="2"/>
        <v>11.804493875124448</v>
      </c>
      <c r="O27" s="263">
        <f t="shared" si="2"/>
        <v>12.098746156657491</v>
      </c>
      <c r="P27" s="263">
        <f t="shared" si="2"/>
        <v>13.393657286192731</v>
      </c>
      <c r="Q27" s="263">
        <f t="shared" si="2"/>
        <v>15.473674110275114</v>
      </c>
      <c r="R27" s="263">
        <f t="shared" si="2"/>
        <v>16.401362567599705</v>
      </c>
      <c r="S27" s="263">
        <f t="shared" si="2"/>
        <v>16.891207209596171</v>
      </c>
      <c r="T27" s="263">
        <f t="shared" si="2"/>
        <v>17.763030155002863</v>
      </c>
      <c r="U27" s="263">
        <f t="shared" si="2"/>
        <v>19.133080647820631</v>
      </c>
      <c r="V27" s="263">
        <f t="shared" si="2"/>
        <v>21.560170060994359</v>
      </c>
      <c r="W27" s="263">
        <f t="shared" si="2"/>
        <v>21.176399517362032</v>
      </c>
      <c r="DA27" s="70"/>
    </row>
    <row r="28" spans="1:105" ht="12" customHeight="1" x14ac:dyDescent="0.25">
      <c r="A28" s="169" t="s">
        <v>2573</v>
      </c>
      <c r="B28" s="353">
        <v>13.19708776103076</v>
      </c>
      <c r="C28" s="353">
        <v>11.870846130916849</v>
      </c>
      <c r="D28" s="353">
        <v>11.193327616271469</v>
      </c>
      <c r="E28" s="353">
        <v>11.217969885316981</v>
      </c>
      <c r="F28" s="353">
        <v>11.243387550119399</v>
      </c>
      <c r="G28" s="353">
        <v>10.709238084296089</v>
      </c>
      <c r="H28" s="353">
        <v>8.915963620610011</v>
      </c>
      <c r="I28" s="353">
        <v>20.216752590089431</v>
      </c>
      <c r="J28" s="353">
        <v>20.128259157506999</v>
      </c>
      <c r="K28" s="353">
        <v>2.330630927781224</v>
      </c>
      <c r="L28" s="353">
        <v>2.5610068745501291</v>
      </c>
      <c r="M28" s="353">
        <v>3.0973889486160222</v>
      </c>
      <c r="N28" s="353">
        <v>2.625696834458243</v>
      </c>
      <c r="O28" s="353">
        <v>2.625079457246331</v>
      </c>
      <c r="P28" s="353">
        <v>2.9117765636301121</v>
      </c>
      <c r="Q28" s="353">
        <v>2.3545059992926149</v>
      </c>
      <c r="R28" s="353">
        <v>2.0477369614216339</v>
      </c>
      <c r="S28" s="353">
        <v>2.2991578623158908</v>
      </c>
      <c r="T28" s="353">
        <v>2.402349736059834</v>
      </c>
      <c r="U28" s="353">
        <v>2.1140066039011489</v>
      </c>
      <c r="V28" s="353">
        <v>2.3818745760433888</v>
      </c>
      <c r="W28" s="353">
        <v>3.120228652581011</v>
      </c>
      <c r="DA28" s="170" t="s">
        <v>2618</v>
      </c>
    </row>
    <row r="29" spans="1:105" ht="12" customHeight="1" x14ac:dyDescent="0.25">
      <c r="A29" s="59" t="s">
        <v>30</v>
      </c>
      <c r="B29" s="232">
        <v>0.55314825627482189</v>
      </c>
      <c r="C29" s="232">
        <v>0.93072587141988206</v>
      </c>
      <c r="D29" s="232">
        <v>0.57471950183086873</v>
      </c>
      <c r="E29" s="232">
        <v>0.566342043685094</v>
      </c>
      <c r="F29" s="232">
        <v>0</v>
      </c>
      <c r="G29" s="232">
        <v>0.1100910389369415</v>
      </c>
      <c r="H29" s="232">
        <v>0</v>
      </c>
      <c r="I29" s="232">
        <v>9.4595867288145095E-3</v>
      </c>
      <c r="J29" s="232">
        <v>3.2976809835168472E-2</v>
      </c>
      <c r="K29" s="232">
        <v>4.6201070660381607E-2</v>
      </c>
      <c r="L29" s="232">
        <v>3.2592964867090617E-2</v>
      </c>
      <c r="M29" s="232">
        <v>4.4405637691414902E-2</v>
      </c>
      <c r="N29" s="232">
        <v>2.2167767023371691E-2</v>
      </c>
      <c r="O29" s="232">
        <v>2.250378833979379E-3</v>
      </c>
      <c r="P29" s="232">
        <v>0</v>
      </c>
      <c r="Q29" s="232">
        <v>8.5512809548915979E-4</v>
      </c>
      <c r="R29" s="232">
        <v>0</v>
      </c>
      <c r="S29" s="232">
        <v>1.8557723647241061E-3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1.174792343718881</v>
      </c>
      <c r="C30" s="232">
        <v>0.37206110467063291</v>
      </c>
      <c r="D30" s="232">
        <v>1.936268425241743</v>
      </c>
      <c r="E30" s="232">
        <v>3.365162398975015</v>
      </c>
      <c r="F30" s="232">
        <v>5.1753205892487228</v>
      </c>
      <c r="G30" s="232">
        <v>3.609518422578224</v>
      </c>
      <c r="H30" s="232">
        <v>3.1968872051803179</v>
      </c>
      <c r="I30" s="232">
        <v>4.0584854514023831</v>
      </c>
      <c r="J30" s="232">
        <v>3.640070048513814</v>
      </c>
      <c r="K30" s="232">
        <v>0.34258265771112212</v>
      </c>
      <c r="L30" s="232">
        <v>0.39086891970402621</v>
      </c>
      <c r="M30" s="232">
        <v>0.4178092965813513</v>
      </c>
      <c r="N30" s="232">
        <v>0.40246229422142221</v>
      </c>
      <c r="O30" s="232">
        <v>0.56770706640004887</v>
      </c>
      <c r="P30" s="232">
        <v>0.50625165660051263</v>
      </c>
      <c r="Q30" s="232">
        <v>0.34955877177597983</v>
      </c>
      <c r="R30" s="232">
        <v>0.37136873442049578</v>
      </c>
      <c r="S30" s="232">
        <v>0.36645864927573663</v>
      </c>
      <c r="T30" s="232">
        <v>0.37126420012504657</v>
      </c>
      <c r="U30" s="232">
        <v>0.2998912361303302</v>
      </c>
      <c r="V30" s="232">
        <v>0.42834219235159188</v>
      </c>
      <c r="W30" s="232">
        <v>0.43250206289983489</v>
      </c>
      <c r="DA30" s="71" t="s">
        <v>2620</v>
      </c>
    </row>
    <row r="31" spans="1:105" ht="12" customHeight="1" x14ac:dyDescent="0.25">
      <c r="A31" s="59" t="s">
        <v>160</v>
      </c>
      <c r="B31" s="232">
        <v>4.2588955665105779</v>
      </c>
      <c r="C31" s="232">
        <v>4.0555296408791506</v>
      </c>
      <c r="D31" s="232">
        <v>2.9972519302594192</v>
      </c>
      <c r="E31" s="232">
        <v>1.9565839689181781</v>
      </c>
      <c r="F31" s="232">
        <v>0.97643283277074011</v>
      </c>
      <c r="G31" s="232">
        <v>0.94756359678716595</v>
      </c>
      <c r="H31" s="232">
        <v>1.1570899120802289</v>
      </c>
      <c r="I31" s="232">
        <v>0.67304587814530981</v>
      </c>
      <c r="J31" s="232">
        <v>0.43806716666497719</v>
      </c>
      <c r="K31" s="232">
        <v>0.3477755345139899</v>
      </c>
      <c r="L31" s="232">
        <v>0.26821517783836091</v>
      </c>
      <c r="M31" s="232">
        <v>0.25768538066007463</v>
      </c>
      <c r="N31" s="232">
        <v>0.22932966017430381</v>
      </c>
      <c r="O31" s="232">
        <v>0.25630042426014649</v>
      </c>
      <c r="P31" s="232">
        <v>0.28192072842784988</v>
      </c>
      <c r="Q31" s="232">
        <v>0.22423688608993489</v>
      </c>
      <c r="R31" s="232">
        <v>0.14981068916008031</v>
      </c>
      <c r="S31" s="232">
        <v>0.1904639304399631</v>
      </c>
      <c r="T31" s="232">
        <v>0.21639350789010289</v>
      </c>
      <c r="U31" s="232">
        <v>0.13646390797438809</v>
      </c>
      <c r="V31" s="232">
        <v>0.29025939020933172</v>
      </c>
      <c r="W31" s="232">
        <v>8.1734156006983846E-2</v>
      </c>
      <c r="DA31" s="71" t="s">
        <v>2621</v>
      </c>
    </row>
    <row r="32" spans="1:105" ht="12" customHeight="1" x14ac:dyDescent="0.25">
      <c r="A32" s="59" t="s">
        <v>70</v>
      </c>
      <c r="B32" s="232">
        <v>1.3416745829319081</v>
      </c>
      <c r="C32" s="232">
        <v>1.1806527416620241</v>
      </c>
      <c r="D32" s="232">
        <v>1.1570476280932029</v>
      </c>
      <c r="E32" s="232">
        <v>1.150434924833498</v>
      </c>
      <c r="F32" s="232">
        <v>1.165797156247758</v>
      </c>
      <c r="G32" s="232">
        <v>1.188661358001915</v>
      </c>
      <c r="H32" s="232">
        <v>1.0660411882940299</v>
      </c>
      <c r="I32" s="232">
        <v>0.621657591106476</v>
      </c>
      <c r="J32" s="232">
        <v>0.23231246105030101</v>
      </c>
      <c r="K32" s="232">
        <v>8.0978422300340455E-2</v>
      </c>
      <c r="L32" s="232">
        <v>8.0579357447112157E-2</v>
      </c>
      <c r="M32" s="232">
        <v>2.3034481981396921E-2</v>
      </c>
      <c r="N32" s="232">
        <v>1.9481337568096571E-2</v>
      </c>
      <c r="O32" s="232">
        <v>4.4903178902032652E-2</v>
      </c>
      <c r="P32" s="232">
        <v>3.3770576999451289E-2</v>
      </c>
      <c r="Q32" s="232">
        <v>2.9521286118049508E-2</v>
      </c>
      <c r="R32" s="232">
        <v>2.1114729735835561E-2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5.8685770115945681</v>
      </c>
      <c r="C33" s="232">
        <v>5.3318767722851579</v>
      </c>
      <c r="D33" s="232">
        <v>4.5280401308462412</v>
      </c>
      <c r="E33" s="232">
        <v>4.1794465489051973</v>
      </c>
      <c r="F33" s="232">
        <v>3.9258369718521822</v>
      </c>
      <c r="G33" s="232">
        <v>4.8534036679918486</v>
      </c>
      <c r="H33" s="232">
        <v>3.495945315055434</v>
      </c>
      <c r="I33" s="232">
        <v>14.854104082706449</v>
      </c>
      <c r="J33" s="232">
        <v>15.784832671442739</v>
      </c>
      <c r="K33" s="232">
        <v>1.51309324259539</v>
      </c>
      <c r="L33" s="232">
        <v>1.7887504546935391</v>
      </c>
      <c r="M33" s="232">
        <v>2.354454151701785</v>
      </c>
      <c r="N33" s="232">
        <v>1.952255775471049</v>
      </c>
      <c r="O33" s="232">
        <v>1.753918408850123</v>
      </c>
      <c r="P33" s="232">
        <v>2.0898336016022978</v>
      </c>
      <c r="Q33" s="232">
        <v>1.7503339272131619</v>
      </c>
      <c r="R33" s="232">
        <v>1.505442808105222</v>
      </c>
      <c r="S33" s="232">
        <v>1.740379510235468</v>
      </c>
      <c r="T33" s="232">
        <v>1.814692028044685</v>
      </c>
      <c r="U33" s="232">
        <v>1.6776514597964309</v>
      </c>
      <c r="V33" s="232">
        <v>1.663272993482465</v>
      </c>
      <c r="W33" s="232">
        <v>2.6059924336741922</v>
      </c>
      <c r="DA33" s="71" t="s">
        <v>2623</v>
      </c>
    </row>
    <row r="34" spans="1:105" ht="12" customHeight="1" x14ac:dyDescent="0.25">
      <c r="A34" s="60" t="s">
        <v>2580</v>
      </c>
      <c r="B34" s="331">
        <v>12.646072318910891</v>
      </c>
      <c r="C34" s="331">
        <v>13.443226615921359</v>
      </c>
      <c r="D34" s="331">
        <v>14.285253914260331</v>
      </c>
      <c r="E34" s="331">
        <v>14.717614141368371</v>
      </c>
      <c r="F34" s="331">
        <v>13.41315437805002</v>
      </c>
      <c r="G34" s="331">
        <v>15.29467430810822</v>
      </c>
      <c r="H34" s="331">
        <v>18.338390247848761</v>
      </c>
      <c r="I34" s="331">
        <v>8.776381829561398</v>
      </c>
      <c r="J34" s="331">
        <v>8.6618601634900489</v>
      </c>
      <c r="K34" s="331">
        <v>10.536822745363001</v>
      </c>
      <c r="L34" s="331">
        <v>10.859684820795991</v>
      </c>
      <c r="M34" s="331">
        <v>8.4574897645691784</v>
      </c>
      <c r="N34" s="331">
        <v>9.1787970406662058</v>
      </c>
      <c r="O34" s="331">
        <v>9.4736666994111598</v>
      </c>
      <c r="P34" s="331">
        <v>10.48188072256262</v>
      </c>
      <c r="Q34" s="331">
        <v>13.1191681109825</v>
      </c>
      <c r="R34" s="331">
        <v>14.35362560617807</v>
      </c>
      <c r="S34" s="331">
        <v>14.59204934728028</v>
      </c>
      <c r="T34" s="331">
        <v>15.36068041894303</v>
      </c>
      <c r="U34" s="331">
        <v>17.019074043919481</v>
      </c>
      <c r="V34" s="331">
        <v>19.178295484950969</v>
      </c>
      <c r="W34" s="331">
        <v>18.05617086478102</v>
      </c>
      <c r="DA34" s="72" t="s">
        <v>2624</v>
      </c>
    </row>
    <row r="35" spans="1:105" ht="12" customHeight="1" x14ac:dyDescent="0.25">
      <c r="A35" s="39" t="s">
        <v>2582</v>
      </c>
      <c r="B35" s="230">
        <v>21.442438666172841</v>
      </c>
      <c r="C35" s="230">
        <v>20.49704110830238</v>
      </c>
      <c r="D35" s="230">
        <v>20.323282025700578</v>
      </c>
      <c r="E35" s="230">
        <v>20.628710335663531</v>
      </c>
      <c r="F35" s="230">
        <v>19.982515105150359</v>
      </c>
      <c r="G35" s="230">
        <v>21.690063235086011</v>
      </c>
      <c r="H35" s="230">
        <v>20.427143778117902</v>
      </c>
      <c r="I35" s="230">
        <v>26.012236222333971</v>
      </c>
      <c r="J35" s="230">
        <v>25.788183376824438</v>
      </c>
      <c r="K35" s="230">
        <v>8.1671160313646638</v>
      </c>
      <c r="L35" s="230">
        <v>8.6108280098056351</v>
      </c>
      <c r="M35" s="230">
        <v>8.1302685020956602</v>
      </c>
      <c r="N35" s="230">
        <v>7.9226666620491697</v>
      </c>
      <c r="O35" s="230">
        <v>8.0812974194273188</v>
      </c>
      <c r="P35" s="230">
        <v>8.9152753412821593</v>
      </c>
      <c r="Q35" s="230">
        <v>9.3001260751451724</v>
      </c>
      <c r="R35" s="230">
        <v>9.4085268595569858</v>
      </c>
      <c r="S35" s="230">
        <v>9.8691557690784855</v>
      </c>
      <c r="T35" s="230">
        <v>10.323691608829989</v>
      </c>
      <c r="U35" s="230">
        <v>10.512719821052769</v>
      </c>
      <c r="V35" s="230">
        <v>11.8786852092136</v>
      </c>
      <c r="W35" s="230">
        <v>12.630902672343931</v>
      </c>
      <c r="DA35" s="92" t="s">
        <v>2625</v>
      </c>
    </row>
    <row r="36" spans="1:105" ht="12" customHeight="1" x14ac:dyDescent="0.25">
      <c r="A36" s="64" t="s">
        <v>30</v>
      </c>
      <c r="B36" s="231">
        <v>0.8698973346879908</v>
      </c>
      <c r="C36" s="231">
        <v>1.5528644359621351</v>
      </c>
      <c r="D36" s="231">
        <v>1.0093937016262839</v>
      </c>
      <c r="E36" s="231">
        <v>1.008988863742095</v>
      </c>
      <c r="F36" s="231">
        <v>0</v>
      </c>
      <c r="G36" s="231">
        <v>0.18048568455423039</v>
      </c>
      <c r="H36" s="231">
        <v>0</v>
      </c>
      <c r="I36" s="231">
        <v>1.1906449326721229E-2</v>
      </c>
      <c r="J36" s="231">
        <v>4.171021648285541E-2</v>
      </c>
      <c r="K36" s="231">
        <v>0.1521017318358677</v>
      </c>
      <c r="L36" s="231">
        <v>0.1050662424637757</v>
      </c>
      <c r="M36" s="231">
        <v>0.1137199384823897</v>
      </c>
      <c r="N36" s="231">
        <v>6.4322020209781117E-2</v>
      </c>
      <c r="O36" s="231">
        <v>6.6058677162497458E-3</v>
      </c>
      <c r="P36" s="231">
        <v>0</v>
      </c>
      <c r="Q36" s="231">
        <v>3.2763226250675848E-3</v>
      </c>
      <c r="R36" s="231">
        <v>0</v>
      </c>
      <c r="S36" s="231">
        <v>7.6472873086350056E-3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1.865928537265257</v>
      </c>
      <c r="C38" s="231">
        <v>0.62695082114319056</v>
      </c>
      <c r="D38" s="231">
        <v>3.434611870319042</v>
      </c>
      <c r="E38" s="231">
        <v>6.0550961486123658</v>
      </c>
      <c r="F38" s="231">
        <v>9.0077120963603949</v>
      </c>
      <c r="G38" s="231">
        <v>5.9765079329914581</v>
      </c>
      <c r="H38" s="231">
        <v>6.8822740113420204</v>
      </c>
      <c r="I38" s="231">
        <v>5.1591902702564756</v>
      </c>
      <c r="J38" s="231">
        <v>4.6499790048346847</v>
      </c>
      <c r="K38" s="231">
        <v>1.139081871210923</v>
      </c>
      <c r="L38" s="231">
        <v>1.272558972493226</v>
      </c>
      <c r="M38" s="231">
        <v>1.0806474943569679</v>
      </c>
      <c r="N38" s="231">
        <v>1.1794251189738181</v>
      </c>
      <c r="O38" s="231">
        <v>1.683084750148403</v>
      </c>
      <c r="P38" s="231">
        <v>1.51654992923444</v>
      </c>
      <c r="Q38" s="231">
        <v>1.3526428364751071</v>
      </c>
      <c r="R38" s="231">
        <v>1.610200740609983</v>
      </c>
      <c r="S38" s="231">
        <v>1.5251590183653001</v>
      </c>
      <c r="T38" s="231">
        <v>1.5658039971427831</v>
      </c>
      <c r="U38" s="231">
        <v>1.4491877526324399</v>
      </c>
      <c r="V38" s="231">
        <v>2.044992214833067</v>
      </c>
      <c r="W38" s="231">
        <v>1.7219035971774359</v>
      </c>
      <c r="DA38" s="73" t="s">
        <v>2628</v>
      </c>
    </row>
    <row r="39" spans="1:105" ht="12" customHeight="1" x14ac:dyDescent="0.25">
      <c r="A39" s="64" t="s">
        <v>160</v>
      </c>
      <c r="B39" s="231">
        <v>6.8930630844712679</v>
      </c>
      <c r="C39" s="231">
        <v>6.9638297865771248</v>
      </c>
      <c r="D39" s="231">
        <v>5.417721980472642</v>
      </c>
      <c r="E39" s="231">
        <v>3.5875244531819019</v>
      </c>
      <c r="F39" s="231">
        <v>1.731812924668132</v>
      </c>
      <c r="G39" s="231">
        <v>1.5987772817753989</v>
      </c>
      <c r="H39" s="231">
        <v>2.5383594219735901</v>
      </c>
      <c r="I39" s="231">
        <v>0.87185363662411164</v>
      </c>
      <c r="J39" s="231">
        <v>0.57024740514516181</v>
      </c>
      <c r="K39" s="231">
        <v>1.178338195970781</v>
      </c>
      <c r="L39" s="231">
        <v>0.88983911480660227</v>
      </c>
      <c r="M39" s="231">
        <v>0.67916781196604503</v>
      </c>
      <c r="N39" s="231">
        <v>0.68483628865674762</v>
      </c>
      <c r="O39" s="231">
        <v>0.77430555172381021</v>
      </c>
      <c r="P39" s="231">
        <v>0.86059462185269353</v>
      </c>
      <c r="Q39" s="231">
        <v>0.88420170718823754</v>
      </c>
      <c r="R39" s="231">
        <v>0.66190985825380422</v>
      </c>
      <c r="S39" s="231">
        <v>0.80776355742629036</v>
      </c>
      <c r="T39" s="231">
        <v>0.92999350202076336</v>
      </c>
      <c r="U39" s="231">
        <v>0.67198572588589123</v>
      </c>
      <c r="V39" s="231">
        <v>1.412109729893531</v>
      </c>
      <c r="W39" s="231">
        <v>0.33159318448891761</v>
      </c>
      <c r="DA39" s="73" t="s">
        <v>2629</v>
      </c>
    </row>
    <row r="40" spans="1:105" ht="12" customHeight="1" x14ac:dyDescent="0.25">
      <c r="A40" s="64" t="s">
        <v>70</v>
      </c>
      <c r="B40" s="231">
        <v>2.1052314271784329</v>
      </c>
      <c r="C40" s="231">
        <v>1.9654415691885641</v>
      </c>
      <c r="D40" s="231">
        <v>2.0275991118811652</v>
      </c>
      <c r="E40" s="231">
        <v>2.0450118383211371</v>
      </c>
      <c r="F40" s="231">
        <v>2.0045596476459431</v>
      </c>
      <c r="G40" s="231">
        <v>1.944353091460999</v>
      </c>
      <c r="H40" s="231">
        <v>2.2672394190523781</v>
      </c>
      <c r="I40" s="231">
        <v>0.7807060510728463</v>
      </c>
      <c r="J40" s="231">
        <v>0.29317876381856461</v>
      </c>
      <c r="K40" s="231">
        <v>0.26599754587051749</v>
      </c>
      <c r="L40" s="231">
        <v>0.25917274689361491</v>
      </c>
      <c r="M40" s="231">
        <v>5.8857682032753253E-2</v>
      </c>
      <c r="N40" s="231">
        <v>5.6400466880514442E-2</v>
      </c>
      <c r="O40" s="231">
        <v>0.13151567721788709</v>
      </c>
      <c r="P40" s="231">
        <v>9.9941874233869091E-2</v>
      </c>
      <c r="Q40" s="231">
        <v>0.1128540005476788</v>
      </c>
      <c r="R40" s="231">
        <v>9.0443833995590445E-2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0.40962088531862451</v>
      </c>
      <c r="C41" s="231">
        <v>0.42492727082651938</v>
      </c>
      <c r="D41" s="231">
        <v>0.4212757474879012</v>
      </c>
      <c r="E41" s="231">
        <v>0.42987933672670342</v>
      </c>
      <c r="F41" s="231">
        <v>0.4218759978992998</v>
      </c>
      <c r="G41" s="231">
        <v>3.9731575187605421</v>
      </c>
      <c r="H41" s="231">
        <v>1.2312636576097311</v>
      </c>
      <c r="I41" s="231">
        <v>0.35124653275561002</v>
      </c>
      <c r="J41" s="231">
        <v>0.11729893467841961</v>
      </c>
      <c r="K41" s="231">
        <v>0.41267215826628612</v>
      </c>
      <c r="L41" s="231">
        <v>0.2745145217626912</v>
      </c>
      <c r="M41" s="231">
        <v>0.1228012301248423</v>
      </c>
      <c r="N41" s="231">
        <v>0.23029607474510219</v>
      </c>
      <c r="O41" s="231">
        <v>0.29842449651147318</v>
      </c>
      <c r="P41" s="231">
        <v>0.19283044486249151</v>
      </c>
      <c r="Q41" s="231">
        <v>0.1903794223458323</v>
      </c>
      <c r="R41" s="231">
        <v>0.53427288756786184</v>
      </c>
      <c r="S41" s="231">
        <v>0.30272629112595939</v>
      </c>
      <c r="T41" s="231">
        <v>0.19283044485965731</v>
      </c>
      <c r="U41" s="231">
        <v>0.30397681281812389</v>
      </c>
      <c r="V41" s="231">
        <v>0.49985853060618501</v>
      </c>
      <c r="W41" s="231">
        <v>0.22719478095107309</v>
      </c>
      <c r="DA41" s="73" t="s">
        <v>2631</v>
      </c>
    </row>
    <row r="42" spans="1:105" ht="12" customHeight="1" x14ac:dyDescent="0.25">
      <c r="A42" s="64" t="s">
        <v>162</v>
      </c>
      <c r="B42" s="231">
        <v>9.2986973972512654</v>
      </c>
      <c r="C42" s="231">
        <v>8.9630272246048399</v>
      </c>
      <c r="D42" s="231">
        <v>8.0126796139135443</v>
      </c>
      <c r="E42" s="231">
        <v>7.5022096950793342</v>
      </c>
      <c r="F42" s="231">
        <v>6.8165544385765919</v>
      </c>
      <c r="G42" s="231">
        <v>8.0167817255433782</v>
      </c>
      <c r="H42" s="231">
        <v>7.5080072681401822</v>
      </c>
      <c r="I42" s="231">
        <v>18.837333282298211</v>
      </c>
      <c r="J42" s="231">
        <v>20.11576905186476</v>
      </c>
      <c r="K42" s="231">
        <v>5.0189245282102881</v>
      </c>
      <c r="L42" s="231">
        <v>5.809676411385726</v>
      </c>
      <c r="M42" s="231">
        <v>6.075074345132661</v>
      </c>
      <c r="N42" s="231">
        <v>5.7073866925832064</v>
      </c>
      <c r="O42" s="231">
        <v>5.1873610761094966</v>
      </c>
      <c r="P42" s="231">
        <v>6.2453584710986654</v>
      </c>
      <c r="Q42" s="231">
        <v>6.7567717859632497</v>
      </c>
      <c r="R42" s="231">
        <v>6.5116995391297472</v>
      </c>
      <c r="S42" s="231">
        <v>7.2258596148523013</v>
      </c>
      <c r="T42" s="231">
        <v>7.6350636648067818</v>
      </c>
      <c r="U42" s="231">
        <v>8.0875695297163137</v>
      </c>
      <c r="V42" s="231">
        <v>7.9217247338808203</v>
      </c>
      <c r="W42" s="231">
        <v>10.3502111097265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2635</v>
      </c>
    </row>
    <row r="46" spans="1:105" ht="12" customHeight="1" x14ac:dyDescent="0.25">
      <c r="A46" s="39" t="s">
        <v>2594</v>
      </c>
      <c r="B46" s="230">
        <v>14.930277907722919</v>
      </c>
      <c r="C46" s="230">
        <v>14.851514652391719</v>
      </c>
      <c r="D46" s="230">
        <v>15.01289538830174</v>
      </c>
      <c r="E46" s="230">
        <v>15.268968497440101</v>
      </c>
      <c r="F46" s="230">
        <v>14.351468380262061</v>
      </c>
      <c r="G46" s="230">
        <v>15.21159058168867</v>
      </c>
      <c r="H46" s="230">
        <v>16.2805482413251</v>
      </c>
      <c r="I46" s="230">
        <v>14.897139148970609</v>
      </c>
      <c r="J46" s="230">
        <v>14.74889929600387</v>
      </c>
      <c r="K46" s="230">
        <v>7.7517252590733552</v>
      </c>
      <c r="L46" s="230">
        <v>8.0849329435966801</v>
      </c>
      <c r="M46" s="230">
        <v>6.9345555879612144</v>
      </c>
      <c r="N46" s="230">
        <v>7.100122898652435</v>
      </c>
      <c r="O46" s="230">
        <v>7.2774124615240154</v>
      </c>
      <c r="P46" s="230">
        <v>8.0596481213589204</v>
      </c>
      <c r="Q46" s="230">
        <v>9.3114804048843318</v>
      </c>
      <c r="R46" s="230">
        <v>9.8378528333047761</v>
      </c>
      <c r="S46" s="230">
        <v>10.14889939343143</v>
      </c>
      <c r="T46" s="230">
        <v>10.67735662638175</v>
      </c>
      <c r="U46" s="230">
        <v>11.47046510712614</v>
      </c>
      <c r="V46" s="230">
        <v>12.92399692875725</v>
      </c>
      <c r="W46" s="230">
        <v>12.730192477325319</v>
      </c>
      <c r="DA46" s="92" t="s">
        <v>2636</v>
      </c>
    </row>
    <row r="47" spans="1:105" ht="12" customHeight="1" x14ac:dyDescent="0.25">
      <c r="A47" s="39" t="s">
        <v>2596</v>
      </c>
      <c r="B47" s="230">
        <v>9.3511411515509497</v>
      </c>
      <c r="C47" s="230">
        <v>9.3018100993957376</v>
      </c>
      <c r="D47" s="230">
        <v>9.402886184513692</v>
      </c>
      <c r="E47" s="230">
        <v>9.5632700570356359</v>
      </c>
      <c r="F47" s="230">
        <v>8.9886208003156103</v>
      </c>
      <c r="G47" s="230">
        <v>9.5273330843624109</v>
      </c>
      <c r="H47" s="230">
        <v>10.196843325368789</v>
      </c>
      <c r="I47" s="230">
        <v>9.3303856631002144</v>
      </c>
      <c r="J47" s="230">
        <v>9.237539984142014</v>
      </c>
      <c r="K47" s="230">
        <v>4.8550654926618968</v>
      </c>
      <c r="L47" s="230">
        <v>5.0637603414796359</v>
      </c>
      <c r="M47" s="230">
        <v>4.3432552647100504</v>
      </c>
      <c r="N47" s="230">
        <v>4.4469534880067112</v>
      </c>
      <c r="O47" s="230">
        <v>4.5579935997417644</v>
      </c>
      <c r="P47" s="230">
        <v>5.0479239355400756</v>
      </c>
      <c r="Q47" s="230">
        <v>5.8319723272487991</v>
      </c>
      <c r="R47" s="230">
        <v>6.1616502412746446</v>
      </c>
      <c r="S47" s="230">
        <v>6.3564651205706433</v>
      </c>
      <c r="T47" s="230">
        <v>6.6874487906951154</v>
      </c>
      <c r="U47" s="230">
        <v>7.1841889985981817</v>
      </c>
      <c r="V47" s="230">
        <v>8.0945659732499919</v>
      </c>
      <c r="W47" s="230">
        <v>7.9731822460119712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1.0000000000000002</v>
      </c>
      <c r="D51" s="234">
        <f t="shared" si="3"/>
        <v>0.99999999999999989</v>
      </c>
      <c r="E51" s="234">
        <f t="shared" si="3"/>
        <v>0.99999999999999956</v>
      </c>
      <c r="F51" s="234">
        <f t="shared" si="3"/>
        <v>1.0000000000000004</v>
      </c>
      <c r="G51" s="234">
        <f t="shared" si="3"/>
        <v>1.0000000000000002</v>
      </c>
      <c r="H51" s="234">
        <f t="shared" si="3"/>
        <v>1</v>
      </c>
      <c r="I51" s="234">
        <f t="shared" si="3"/>
        <v>1.0000000000000002</v>
      </c>
      <c r="J51" s="234">
        <f t="shared" si="3"/>
        <v>0.99999999999999989</v>
      </c>
      <c r="K51" s="234">
        <f t="shared" si="3"/>
        <v>1</v>
      </c>
      <c r="L51" s="234">
        <f t="shared" si="3"/>
        <v>1.0000000000000004</v>
      </c>
      <c r="M51" s="234">
        <f t="shared" si="3"/>
        <v>1.0000000000000002</v>
      </c>
      <c r="N51" s="234">
        <f t="shared" si="3"/>
        <v>0.99999999999999978</v>
      </c>
      <c r="O51" s="234">
        <f t="shared" si="3"/>
        <v>0.99999999999999989</v>
      </c>
      <c r="P51" s="234">
        <f t="shared" si="3"/>
        <v>1</v>
      </c>
      <c r="Q51" s="234">
        <f t="shared" si="3"/>
        <v>1.0000000000000002</v>
      </c>
      <c r="R51" s="234">
        <f t="shared" si="3"/>
        <v>1</v>
      </c>
      <c r="S51" s="234">
        <f t="shared" si="3"/>
        <v>0.99999999999999989</v>
      </c>
      <c r="T51" s="234">
        <f t="shared" si="3"/>
        <v>1</v>
      </c>
      <c r="U51" s="234">
        <f t="shared" si="3"/>
        <v>1</v>
      </c>
      <c r="V51" s="234">
        <f t="shared" si="3"/>
        <v>0.99999999999999989</v>
      </c>
      <c r="W51" s="234">
        <f t="shared" si="3"/>
        <v>1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2.0388960329600473E-2</v>
      </c>
      <c r="C52" s="235">
        <f t="shared" si="4"/>
        <v>2.070820354020762E-2</v>
      </c>
      <c r="D52" s="235">
        <f t="shared" si="4"/>
        <v>2.0859773754158116E-2</v>
      </c>
      <c r="E52" s="235">
        <f t="shared" si="4"/>
        <v>2.0875103800583432E-2</v>
      </c>
      <c r="F52" s="235">
        <f t="shared" si="4"/>
        <v>2.0651744099313758E-2</v>
      </c>
      <c r="G52" s="235">
        <f t="shared" si="4"/>
        <v>2.0597927271938508E-2</v>
      </c>
      <c r="H52" s="235">
        <f t="shared" si="4"/>
        <v>2.136114648000266E-2</v>
      </c>
      <c r="I52" s="235">
        <f t="shared" si="4"/>
        <v>1.8434937420455915E-2</v>
      </c>
      <c r="J52" s="235">
        <f t="shared" si="4"/>
        <v>1.8398158787228131E-2</v>
      </c>
      <c r="K52" s="235">
        <f t="shared" si="4"/>
        <v>2.2153163285368534E-2</v>
      </c>
      <c r="L52" s="235">
        <f t="shared" si="4"/>
        <v>2.2099676235195022E-2</v>
      </c>
      <c r="M52" s="235">
        <f t="shared" si="4"/>
        <v>2.1644067701428817E-2</v>
      </c>
      <c r="N52" s="235">
        <f t="shared" si="4"/>
        <v>2.1885917700746299E-2</v>
      </c>
      <c r="O52" s="235">
        <f t="shared" si="4"/>
        <v>2.1916682464798744E-2</v>
      </c>
      <c r="P52" s="235">
        <f t="shared" si="4"/>
        <v>2.1929632923598907E-2</v>
      </c>
      <c r="Q52" s="235">
        <f t="shared" si="4"/>
        <v>2.2348424598762531E-2</v>
      </c>
      <c r="R52" s="235">
        <f t="shared" si="4"/>
        <v>2.2492045427060545E-2</v>
      </c>
      <c r="S52" s="235">
        <f t="shared" si="4"/>
        <v>2.2440033676432481E-2</v>
      </c>
      <c r="T52" s="235">
        <f t="shared" si="4"/>
        <v>2.2465499355883309E-2</v>
      </c>
      <c r="U52" s="235">
        <f t="shared" si="4"/>
        <v>2.2640860486611673E-2</v>
      </c>
      <c r="V52" s="235">
        <f t="shared" si="4"/>
        <v>2.2640250761809599E-2</v>
      </c>
      <c r="W52" s="235">
        <f t="shared" si="4"/>
        <v>2.2357391510276343E-2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7.200097529274029E-3</v>
      </c>
      <c r="C53" s="235">
        <f t="shared" si="5"/>
        <v>7.3128341384376197E-3</v>
      </c>
      <c r="D53" s="235">
        <f t="shared" si="5"/>
        <v>7.3663591983393773E-3</v>
      </c>
      <c r="E53" s="235">
        <f t="shared" si="5"/>
        <v>7.3717728058802353E-3</v>
      </c>
      <c r="F53" s="235">
        <f t="shared" si="5"/>
        <v>7.2928962174101343E-3</v>
      </c>
      <c r="G53" s="235">
        <f t="shared" si="5"/>
        <v>7.2738915011541826E-3</v>
      </c>
      <c r="H53" s="235">
        <f t="shared" si="5"/>
        <v>7.5434124892498457E-3</v>
      </c>
      <c r="I53" s="235">
        <f t="shared" si="5"/>
        <v>6.5100596218555197E-3</v>
      </c>
      <c r="J53" s="235">
        <f t="shared" si="5"/>
        <v>6.4970717234069161E-3</v>
      </c>
      <c r="K53" s="235">
        <f t="shared" si="5"/>
        <v>7.8231029762228042E-3</v>
      </c>
      <c r="L53" s="235">
        <f t="shared" si="5"/>
        <v>7.8042147165186858E-3</v>
      </c>
      <c r="M53" s="235">
        <f t="shared" si="5"/>
        <v>7.6433224579014721E-3</v>
      </c>
      <c r="N53" s="235">
        <f t="shared" si="5"/>
        <v>7.7287286558826787E-3</v>
      </c>
      <c r="O53" s="235">
        <f t="shared" si="5"/>
        <v>7.7395928342449787E-3</v>
      </c>
      <c r="P53" s="235">
        <f t="shared" si="5"/>
        <v>7.7441661212053073E-3</v>
      </c>
      <c r="Q53" s="235">
        <f t="shared" si="5"/>
        <v>7.8920569825774011E-3</v>
      </c>
      <c r="R53" s="235">
        <f t="shared" si="5"/>
        <v>7.942774819792461E-3</v>
      </c>
      <c r="S53" s="235">
        <f t="shared" si="5"/>
        <v>7.9244075430340288E-3</v>
      </c>
      <c r="T53" s="235">
        <f t="shared" si="5"/>
        <v>7.9334004182337031E-3</v>
      </c>
      <c r="U53" s="235">
        <f t="shared" si="5"/>
        <v>7.9953269325668003E-3</v>
      </c>
      <c r="V53" s="235">
        <f t="shared" si="5"/>
        <v>7.995111616142133E-3</v>
      </c>
      <c r="W53" s="235">
        <f t="shared" si="5"/>
        <v>7.8952235313563563E-3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4.7660249438228233E-2</v>
      </c>
      <c r="C54" s="235">
        <f t="shared" si="6"/>
        <v>4.8406496956641842E-2</v>
      </c>
      <c r="D54" s="235">
        <f t="shared" si="6"/>
        <v>4.8760800172083306E-2</v>
      </c>
      <c r="E54" s="235">
        <f t="shared" si="6"/>
        <v>4.8796634948585826E-2</v>
      </c>
      <c r="F54" s="235">
        <f t="shared" si="6"/>
        <v>4.8274520093052685E-2</v>
      </c>
      <c r="G54" s="235">
        <f t="shared" si="6"/>
        <v>4.8148720475258804E-2</v>
      </c>
      <c r="H54" s="235">
        <f t="shared" si="6"/>
        <v>4.9932784853449555E-2</v>
      </c>
      <c r="I54" s="235">
        <f t="shared" si="6"/>
        <v>4.3092619811589662E-2</v>
      </c>
      <c r="J54" s="235">
        <f t="shared" si="6"/>
        <v>4.3006647853956845E-2</v>
      </c>
      <c r="K54" s="235">
        <f t="shared" si="6"/>
        <v>5.1784165104957702E-2</v>
      </c>
      <c r="L54" s="235">
        <f t="shared" si="6"/>
        <v>5.1659136358431418E-2</v>
      </c>
      <c r="M54" s="235">
        <f t="shared" si="6"/>
        <v>5.0594127843310716E-2</v>
      </c>
      <c r="N54" s="235">
        <f t="shared" si="6"/>
        <v>5.1159464726985585E-2</v>
      </c>
      <c r="O54" s="235">
        <f t="shared" si="6"/>
        <v>5.1231378954339241E-2</v>
      </c>
      <c r="P54" s="235">
        <f t="shared" si="6"/>
        <v>5.1261651321678106E-2</v>
      </c>
      <c r="Q54" s="235">
        <f t="shared" si="6"/>
        <v>5.2240598525375111E-2</v>
      </c>
      <c r="R54" s="235">
        <f t="shared" si="6"/>
        <v>5.2576319640652944E-2</v>
      </c>
      <c r="S54" s="235">
        <f t="shared" si="6"/>
        <v>5.2454739483127476E-2</v>
      </c>
      <c r="T54" s="235">
        <f t="shared" si="6"/>
        <v>5.2514266826117068E-2</v>
      </c>
      <c r="U54" s="235">
        <f t="shared" si="6"/>
        <v>5.2924182540168896E-2</v>
      </c>
      <c r="V54" s="235">
        <f t="shared" si="6"/>
        <v>5.2922757276904611E-2</v>
      </c>
      <c r="W54" s="235">
        <f t="shared" si="6"/>
        <v>5.2261559144873633E-2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2.0902311380710137E-2</v>
      </c>
      <c r="C55" s="235">
        <f t="shared" si="7"/>
        <v>2.1229592462551305E-2</v>
      </c>
      <c r="D55" s="235">
        <f t="shared" si="7"/>
        <v>2.138497889505294E-2</v>
      </c>
      <c r="E55" s="235">
        <f t="shared" si="7"/>
        <v>2.1400694919738984E-2</v>
      </c>
      <c r="F55" s="235">
        <f t="shared" si="7"/>
        <v>2.1171711491924712E-2</v>
      </c>
      <c r="G55" s="235">
        <f t="shared" si="7"/>
        <v>2.1116539670255792E-2</v>
      </c>
      <c r="H55" s="235">
        <f t="shared" si="7"/>
        <v>2.1898975129484948E-2</v>
      </c>
      <c r="I55" s="235">
        <f t="shared" si="7"/>
        <v>1.8899090292841116E-2</v>
      </c>
      <c r="J55" s="235">
        <f t="shared" si="7"/>
        <v>1.8861385651140081E-2</v>
      </c>
      <c r="K55" s="235">
        <f t="shared" si="7"/>
        <v>2.2710933248824571E-2</v>
      </c>
      <c r="L55" s="235">
        <f t="shared" si="7"/>
        <v>2.2656099507452315E-2</v>
      </c>
      <c r="M55" s="235">
        <f t="shared" si="7"/>
        <v>2.2189019711006577E-2</v>
      </c>
      <c r="N55" s="235">
        <f t="shared" si="7"/>
        <v>2.2436958983604975E-2</v>
      </c>
      <c r="O55" s="235">
        <f t="shared" si="7"/>
        <v>2.2468498339579139E-2</v>
      </c>
      <c r="P55" s="235">
        <f t="shared" si="7"/>
        <v>2.2481774863638653E-2</v>
      </c>
      <c r="Q55" s="235">
        <f t="shared" si="7"/>
        <v>2.2911110830574167E-2</v>
      </c>
      <c r="R55" s="235">
        <f t="shared" si="7"/>
        <v>2.3058347728646039E-2</v>
      </c>
      <c r="S55" s="235">
        <f t="shared" si="7"/>
        <v>2.3005026431752562E-2</v>
      </c>
      <c r="T55" s="235">
        <f t="shared" si="7"/>
        <v>2.3031133283342744E-2</v>
      </c>
      <c r="U55" s="235">
        <f t="shared" si="7"/>
        <v>2.3210909637767046E-2</v>
      </c>
      <c r="V55" s="235">
        <f t="shared" si="7"/>
        <v>2.3210284561379475E-2</v>
      </c>
      <c r="W55" s="235">
        <f t="shared" si="7"/>
        <v>2.2920303510022021E-2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3.7158495408868404E-2</v>
      </c>
      <c r="C56" s="235">
        <f t="shared" si="8"/>
        <v>3.7357713463843693E-2</v>
      </c>
      <c r="D56" s="235">
        <f t="shared" si="8"/>
        <v>3.746363131858417E-2</v>
      </c>
      <c r="E56" s="235">
        <f t="shared" si="8"/>
        <v>3.7578881685498944E-2</v>
      </c>
      <c r="F56" s="235">
        <f t="shared" si="8"/>
        <v>3.7407556315493203E-2</v>
      </c>
      <c r="G56" s="235">
        <f t="shared" si="8"/>
        <v>3.7284139937120549E-2</v>
      </c>
      <c r="H56" s="235">
        <f t="shared" si="8"/>
        <v>3.8247066531850241E-2</v>
      </c>
      <c r="I56" s="235">
        <f t="shared" si="8"/>
        <v>3.7241080762377567E-2</v>
      </c>
      <c r="J56" s="235">
        <f t="shared" si="8"/>
        <v>3.7356488696360421E-2</v>
      </c>
      <c r="K56" s="235">
        <f t="shared" si="8"/>
        <v>3.9172892761094431E-2</v>
      </c>
      <c r="L56" s="235">
        <f t="shared" si="8"/>
        <v>3.9065889134956261E-2</v>
      </c>
      <c r="M56" s="235">
        <f t="shared" si="8"/>
        <v>3.8262080540600374E-2</v>
      </c>
      <c r="N56" s="235">
        <f t="shared" si="8"/>
        <v>3.8651142477060467E-2</v>
      </c>
      <c r="O56" s="235">
        <f t="shared" si="8"/>
        <v>3.880101152094316E-2</v>
      </c>
      <c r="P56" s="235">
        <f t="shared" si="8"/>
        <v>3.8731011352982569E-2</v>
      </c>
      <c r="Q56" s="235">
        <f t="shared" si="8"/>
        <v>3.9485871224626219E-2</v>
      </c>
      <c r="R56" s="235">
        <f t="shared" si="8"/>
        <v>3.9928554522266679E-2</v>
      </c>
      <c r="S56" s="235">
        <f t="shared" si="8"/>
        <v>3.9704791177302495E-2</v>
      </c>
      <c r="T56" s="235">
        <f t="shared" si="8"/>
        <v>3.9723538677494882E-2</v>
      </c>
      <c r="U56" s="235">
        <f t="shared" si="8"/>
        <v>4.0128178941993067E-2</v>
      </c>
      <c r="V56" s="235">
        <f t="shared" si="8"/>
        <v>4.0190580507023718E-2</v>
      </c>
      <c r="W56" s="235">
        <f t="shared" si="8"/>
        <v>3.9505282432929882E-2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0.18072749108544273</v>
      </c>
      <c r="C57" s="236">
        <f t="shared" si="9"/>
        <v>0.18075283323695196</v>
      </c>
      <c r="D57" s="236">
        <f t="shared" si="9"/>
        <v>0.18128914212210182</v>
      </c>
      <c r="E57" s="236">
        <f t="shared" si="9"/>
        <v>0.18157932163662047</v>
      </c>
      <c r="F57" s="236">
        <f t="shared" si="9"/>
        <v>0.18169541825365967</v>
      </c>
      <c r="G57" s="236">
        <f t="shared" si="9"/>
        <v>0.18031796578959516</v>
      </c>
      <c r="H57" s="236">
        <f t="shared" si="9"/>
        <v>0.18312297520940388</v>
      </c>
      <c r="I57" s="236">
        <f t="shared" si="9"/>
        <v>0.18373224218349604</v>
      </c>
      <c r="J57" s="236">
        <f t="shared" si="9"/>
        <v>0.18391181479265509</v>
      </c>
      <c r="K57" s="236">
        <f t="shared" si="9"/>
        <v>0.18831347723358527</v>
      </c>
      <c r="L57" s="236">
        <f t="shared" si="9"/>
        <v>0.18786064165322974</v>
      </c>
      <c r="M57" s="236">
        <f t="shared" si="9"/>
        <v>0.18468730913409798</v>
      </c>
      <c r="N57" s="236">
        <f t="shared" si="9"/>
        <v>0.18633639087862189</v>
      </c>
      <c r="O57" s="236">
        <f t="shared" si="9"/>
        <v>0.18659053199841535</v>
      </c>
      <c r="P57" s="236">
        <f t="shared" si="9"/>
        <v>0.18662330474605682</v>
      </c>
      <c r="Q57" s="236">
        <f t="shared" si="9"/>
        <v>0.19018358903713253</v>
      </c>
      <c r="R57" s="236">
        <f t="shared" si="9"/>
        <v>0.1920259720729145</v>
      </c>
      <c r="S57" s="236">
        <f t="shared" si="9"/>
        <v>0.19125670051270868</v>
      </c>
      <c r="T57" s="236">
        <f t="shared" si="9"/>
        <v>0.19139068358737826</v>
      </c>
      <c r="U57" s="236">
        <f t="shared" si="9"/>
        <v>0.19339632412298285</v>
      </c>
      <c r="V57" s="236">
        <f t="shared" si="9"/>
        <v>0.19341403327393752</v>
      </c>
      <c r="W57" s="236">
        <f t="shared" si="9"/>
        <v>0.19045382371958336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9.2290437907269915E-2</v>
      </c>
      <c r="C58" s="304">
        <f t="shared" si="10"/>
        <v>8.476269672374756E-2</v>
      </c>
      <c r="D58" s="304">
        <f t="shared" si="10"/>
        <v>7.9644495067898363E-2</v>
      </c>
      <c r="E58" s="304">
        <f t="shared" si="10"/>
        <v>7.853886613156881E-2</v>
      </c>
      <c r="F58" s="304">
        <f t="shared" si="10"/>
        <v>8.2853143375024974E-2</v>
      </c>
      <c r="G58" s="304">
        <f t="shared" si="10"/>
        <v>7.4260672677884984E-2</v>
      </c>
      <c r="H58" s="304">
        <f t="shared" si="10"/>
        <v>5.9906677404465772E-2</v>
      </c>
      <c r="I58" s="304">
        <f t="shared" si="10"/>
        <v>0.12811547828124983</v>
      </c>
      <c r="J58" s="304">
        <f t="shared" si="10"/>
        <v>0.12857969183803269</v>
      </c>
      <c r="K58" s="304">
        <f t="shared" si="10"/>
        <v>3.4108474396502331E-2</v>
      </c>
      <c r="L58" s="304">
        <f t="shared" si="10"/>
        <v>3.5848554281159357E-2</v>
      </c>
      <c r="M58" s="304">
        <f t="shared" si="10"/>
        <v>4.950709085408446E-2</v>
      </c>
      <c r="N58" s="304">
        <f t="shared" si="10"/>
        <v>4.1447170615708712E-2</v>
      </c>
      <c r="O58" s="304">
        <f t="shared" si="10"/>
        <v>4.0484771407174061E-2</v>
      </c>
      <c r="P58" s="304">
        <f t="shared" si="10"/>
        <v>4.0571843326688312E-2</v>
      </c>
      <c r="Q58" s="304">
        <f t="shared" si="10"/>
        <v>2.8938725099398401E-2</v>
      </c>
      <c r="R58" s="304">
        <f t="shared" si="10"/>
        <v>2.3974756910954145E-2</v>
      </c>
      <c r="S58" s="304">
        <f t="shared" si="10"/>
        <v>2.6033032526803199E-2</v>
      </c>
      <c r="T58" s="304">
        <f t="shared" si="10"/>
        <v>2.5884511493156084E-2</v>
      </c>
      <c r="U58" s="304">
        <f t="shared" si="10"/>
        <v>2.1368284276414348E-2</v>
      </c>
      <c r="V58" s="304">
        <f t="shared" si="10"/>
        <v>2.1367547992520566E-2</v>
      </c>
      <c r="W58" s="304">
        <f t="shared" si="10"/>
        <v>2.8062347297340976E-2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8.8437053178172798E-2</v>
      </c>
      <c r="C59" s="304">
        <f t="shared" si="11"/>
        <v>9.5990136513204399E-2</v>
      </c>
      <c r="D59" s="304">
        <f t="shared" si="11"/>
        <v>0.10164464705420348</v>
      </c>
      <c r="E59" s="304">
        <f t="shared" si="11"/>
        <v>0.10304045550505167</v>
      </c>
      <c r="F59" s="304">
        <f t="shared" si="11"/>
        <v>9.8842274878634701E-2</v>
      </c>
      <c r="G59" s="304">
        <f t="shared" si="11"/>
        <v>0.10605729311171021</v>
      </c>
      <c r="H59" s="304">
        <f t="shared" si="11"/>
        <v>0.1232162978049381</v>
      </c>
      <c r="I59" s="304">
        <f t="shared" si="11"/>
        <v>5.5616763902246222E-2</v>
      </c>
      <c r="J59" s="304">
        <f t="shared" si="11"/>
        <v>5.5332122954622392E-2</v>
      </c>
      <c r="K59" s="304">
        <f t="shared" si="11"/>
        <v>0.15420500283708297</v>
      </c>
      <c r="L59" s="304">
        <f t="shared" si="11"/>
        <v>0.15201208737207039</v>
      </c>
      <c r="M59" s="304">
        <f t="shared" si="11"/>
        <v>0.13518021828001353</v>
      </c>
      <c r="N59" s="304">
        <f t="shared" si="11"/>
        <v>0.14488922026291318</v>
      </c>
      <c r="O59" s="304">
        <f t="shared" si="11"/>
        <v>0.14610576059124128</v>
      </c>
      <c r="P59" s="304">
        <f t="shared" si="11"/>
        <v>0.14605146141936851</v>
      </c>
      <c r="Q59" s="304">
        <f t="shared" si="11"/>
        <v>0.16124486393773413</v>
      </c>
      <c r="R59" s="304">
        <f t="shared" si="11"/>
        <v>0.16805121516196034</v>
      </c>
      <c r="S59" s="304">
        <f t="shared" si="11"/>
        <v>0.16522366798590549</v>
      </c>
      <c r="T59" s="304">
        <f t="shared" si="11"/>
        <v>0.16550617209422219</v>
      </c>
      <c r="U59" s="304">
        <f t="shared" si="11"/>
        <v>0.1720280398465685</v>
      </c>
      <c r="V59" s="304">
        <f t="shared" si="11"/>
        <v>0.17204648528141694</v>
      </c>
      <c r="W59" s="304">
        <f t="shared" si="11"/>
        <v>0.16239147642224236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7.3122974936434007E-2</v>
      </c>
      <c r="C60" s="303">
        <f t="shared" si="12"/>
        <v>7.2508193799618217E-2</v>
      </c>
      <c r="D60" s="303">
        <f t="shared" si="12"/>
        <v>7.109150581191255E-2</v>
      </c>
      <c r="E60" s="303">
        <f t="shared" si="12"/>
        <v>7.0325396377565214E-2</v>
      </c>
      <c r="F60" s="303">
        <f t="shared" si="12"/>
        <v>7.0107687986812994E-2</v>
      </c>
      <c r="G60" s="303">
        <f t="shared" si="12"/>
        <v>7.0237833360704549E-2</v>
      </c>
      <c r="H60" s="303">
        <f t="shared" si="12"/>
        <v>6.7759492060444765E-2</v>
      </c>
      <c r="I60" s="303">
        <f t="shared" si="12"/>
        <v>7.7265840923359294E-2</v>
      </c>
      <c r="J60" s="303">
        <f t="shared" si="12"/>
        <v>7.7430034444841381E-2</v>
      </c>
      <c r="K60" s="303">
        <f t="shared" si="12"/>
        <v>6.5180820461675851E-2</v>
      </c>
      <c r="L60" s="303">
        <f t="shared" si="12"/>
        <v>6.5858196284662579E-2</v>
      </c>
      <c r="M60" s="303">
        <f t="shared" si="12"/>
        <v>6.8984742439107669E-2</v>
      </c>
      <c r="N60" s="303">
        <f t="shared" si="12"/>
        <v>6.7307109856005895E-2</v>
      </c>
      <c r="O60" s="303">
        <f t="shared" si="12"/>
        <v>6.6658051808880778E-2</v>
      </c>
      <c r="P60" s="303">
        <f t="shared" si="12"/>
        <v>6.6963289350513905E-2</v>
      </c>
      <c r="Q60" s="303">
        <f t="shared" si="12"/>
        <v>6.4186094681270733E-2</v>
      </c>
      <c r="R60" s="303">
        <f t="shared" si="12"/>
        <v>6.2586568797535172E-2</v>
      </c>
      <c r="S60" s="303">
        <f t="shared" si="12"/>
        <v>6.3347053290195576E-2</v>
      </c>
      <c r="T60" s="303">
        <f t="shared" si="12"/>
        <v>6.3278287368165848E-2</v>
      </c>
      <c r="U60" s="303">
        <f t="shared" si="12"/>
        <v>6.1885234146489304E-2</v>
      </c>
      <c r="V60" s="303">
        <f t="shared" si="12"/>
        <v>6.1424766439120246E-2</v>
      </c>
      <c r="W60" s="303">
        <f t="shared" si="12"/>
        <v>6.4298154918719957E-2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4.9633617109533588E-2</v>
      </c>
      <c r="C61" s="304">
        <f t="shared" si="13"/>
        <v>4.8651047822339512E-2</v>
      </c>
      <c r="D61" s="304">
        <f t="shared" si="13"/>
        <v>4.7059741465976072E-2</v>
      </c>
      <c r="E61" s="304">
        <f t="shared" si="13"/>
        <v>4.6275970859103691E-2</v>
      </c>
      <c r="F61" s="304">
        <f t="shared" si="13"/>
        <v>4.6315586817529598E-2</v>
      </c>
      <c r="G61" s="304">
        <f t="shared" si="13"/>
        <v>4.6507732543321897E-2</v>
      </c>
      <c r="H61" s="304">
        <f t="shared" si="13"/>
        <v>4.3150114968609037E-2</v>
      </c>
      <c r="I61" s="304">
        <f t="shared" si="13"/>
        <v>5.6027639730876454E-2</v>
      </c>
      <c r="J61" s="304">
        <f t="shared" si="13"/>
        <v>5.6234204538697166E-2</v>
      </c>
      <c r="K61" s="304">
        <f t="shared" si="13"/>
        <v>3.9658990461726509E-2</v>
      </c>
      <c r="L61" s="304">
        <f t="shared" si="13"/>
        <v>4.0397986712646806E-2</v>
      </c>
      <c r="M61" s="304">
        <f t="shared" si="13"/>
        <v>4.4049422400722862E-2</v>
      </c>
      <c r="N61" s="304">
        <f t="shared" si="13"/>
        <v>4.2093163488344423E-2</v>
      </c>
      <c r="O61" s="304">
        <f t="shared" si="13"/>
        <v>4.1408662508396539E-2</v>
      </c>
      <c r="P61" s="304">
        <f t="shared" si="13"/>
        <v>4.1698980311315109E-2</v>
      </c>
      <c r="Q61" s="304">
        <f t="shared" si="13"/>
        <v>3.8439311432802714E-2</v>
      </c>
      <c r="R61" s="304">
        <f t="shared" si="13"/>
        <v>3.6674325369992176E-2</v>
      </c>
      <c r="S61" s="304">
        <f t="shared" si="13"/>
        <v>3.7494730653215527E-2</v>
      </c>
      <c r="T61" s="304">
        <f t="shared" si="13"/>
        <v>3.7396626675333215E-2</v>
      </c>
      <c r="U61" s="304">
        <f t="shared" si="13"/>
        <v>3.5801546460518231E-2</v>
      </c>
      <c r="V61" s="304">
        <f t="shared" si="13"/>
        <v>3.5341781194265356E-2</v>
      </c>
      <c r="W61" s="304">
        <f t="shared" si="13"/>
        <v>3.854104122722074E-2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2.3489357826900415E-2</v>
      </c>
      <c r="C62" s="304">
        <f t="shared" si="14"/>
        <v>2.3857145977278706E-2</v>
      </c>
      <c r="D62" s="304">
        <f t="shared" si="14"/>
        <v>2.4031764345936485E-2</v>
      </c>
      <c r="E62" s="304">
        <f t="shared" si="14"/>
        <v>2.4049425518461523E-2</v>
      </c>
      <c r="F62" s="304">
        <f t="shared" si="14"/>
        <v>2.3792101169283403E-2</v>
      </c>
      <c r="G62" s="304">
        <f t="shared" si="14"/>
        <v>2.3730100817382655E-2</v>
      </c>
      <c r="H62" s="304">
        <f t="shared" si="14"/>
        <v>2.4609377091835721E-2</v>
      </c>
      <c r="I62" s="304">
        <f t="shared" si="14"/>
        <v>2.1238201192482823E-2</v>
      </c>
      <c r="J62" s="304">
        <f t="shared" si="14"/>
        <v>2.1195829906144218E-2</v>
      </c>
      <c r="K62" s="304">
        <f t="shared" si="14"/>
        <v>2.5521829999949341E-2</v>
      </c>
      <c r="L62" s="304">
        <f t="shared" si="14"/>
        <v>2.5460209572015766E-2</v>
      </c>
      <c r="M62" s="304">
        <f t="shared" si="14"/>
        <v>2.4935320038384813E-2</v>
      </c>
      <c r="N62" s="304">
        <f t="shared" si="14"/>
        <v>2.5213946367661468E-2</v>
      </c>
      <c r="O62" s="304">
        <f t="shared" si="14"/>
        <v>2.5249389300484239E-2</v>
      </c>
      <c r="P62" s="304">
        <f t="shared" si="14"/>
        <v>2.526430903919881E-2</v>
      </c>
      <c r="Q62" s="304">
        <f t="shared" si="14"/>
        <v>2.5746783248468026E-2</v>
      </c>
      <c r="R62" s="304">
        <f t="shared" si="14"/>
        <v>2.5912243427543002E-2</v>
      </c>
      <c r="S62" s="304">
        <f t="shared" si="14"/>
        <v>2.5852322636980053E-2</v>
      </c>
      <c r="T62" s="304">
        <f t="shared" si="14"/>
        <v>2.5881660692832625E-2</v>
      </c>
      <c r="U62" s="304">
        <f t="shared" si="14"/>
        <v>2.6083687685971069E-2</v>
      </c>
      <c r="V62" s="304">
        <f t="shared" si="14"/>
        <v>2.6082985244854889E-2</v>
      </c>
      <c r="W62" s="304">
        <f t="shared" si="14"/>
        <v>2.5757113691499217E-2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0.22129896867605237</v>
      </c>
      <c r="C63" s="303">
        <f t="shared" si="15"/>
        <v>0.22132999988198213</v>
      </c>
      <c r="D63" s="303">
        <f t="shared" si="15"/>
        <v>0.22198670463930828</v>
      </c>
      <c r="E63" s="303">
        <f t="shared" si="15"/>
        <v>0.22234202649382101</v>
      </c>
      <c r="F63" s="303">
        <f t="shared" si="15"/>
        <v>0.22248418561672612</v>
      </c>
      <c r="G63" s="303">
        <f t="shared" si="15"/>
        <v>0.22079750913011656</v>
      </c>
      <c r="H63" s="303">
        <f t="shared" si="15"/>
        <v>0.22423221454212713</v>
      </c>
      <c r="I63" s="303">
        <f t="shared" si="15"/>
        <v>0.22497825573489311</v>
      </c>
      <c r="J63" s="303">
        <f t="shared" si="15"/>
        <v>0.22519814056243473</v>
      </c>
      <c r="K63" s="303">
        <f t="shared" si="15"/>
        <v>0.23058793130643113</v>
      </c>
      <c r="L63" s="303">
        <f t="shared" si="15"/>
        <v>0.23003343875905696</v>
      </c>
      <c r="M63" s="303">
        <f t="shared" si="15"/>
        <v>0.22614772547032413</v>
      </c>
      <c r="N63" s="303">
        <f t="shared" si="15"/>
        <v>0.2281670092391288</v>
      </c>
      <c r="O63" s="303">
        <f t="shared" si="15"/>
        <v>0.22847820244703912</v>
      </c>
      <c r="P63" s="303">
        <f t="shared" si="15"/>
        <v>0.2285183323421105</v>
      </c>
      <c r="Q63" s="303">
        <f t="shared" si="15"/>
        <v>0.23287786412710099</v>
      </c>
      <c r="R63" s="303">
        <f t="shared" si="15"/>
        <v>0.23513384335458931</v>
      </c>
      <c r="S63" s="303">
        <f t="shared" si="15"/>
        <v>0.23419187817882689</v>
      </c>
      <c r="T63" s="303">
        <f t="shared" si="15"/>
        <v>0.23435593908658581</v>
      </c>
      <c r="U63" s="303">
        <f t="shared" si="15"/>
        <v>0.23681182545671386</v>
      </c>
      <c r="V63" s="303">
        <f t="shared" si="15"/>
        <v>0.23683351013135207</v>
      </c>
      <c r="W63" s="303">
        <f t="shared" si="15"/>
        <v>0.23320876373826532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0.11300869947828973</v>
      </c>
      <c r="C64" s="304">
        <f t="shared" si="16"/>
        <v>0.10379105721275214</v>
      </c>
      <c r="D64" s="304">
        <f t="shared" si="16"/>
        <v>9.7523871511712226E-2</v>
      </c>
      <c r="E64" s="304">
        <f t="shared" si="16"/>
        <v>9.6170040161104642E-2</v>
      </c>
      <c r="F64" s="304">
        <f t="shared" si="16"/>
        <v>0.10145282862247948</v>
      </c>
      <c r="G64" s="304">
        <f t="shared" si="16"/>
        <v>9.0931435932103996E-2</v>
      </c>
      <c r="H64" s="304">
        <f t="shared" si="16"/>
        <v>7.335511518914177E-2</v>
      </c>
      <c r="I64" s="304">
        <f t="shared" si="16"/>
        <v>0.15687609585459161</v>
      </c>
      <c r="J64" s="304">
        <f t="shared" si="16"/>
        <v>0.15744452061799913</v>
      </c>
      <c r="K64" s="304">
        <f t="shared" si="16"/>
        <v>4.1765478852859993E-2</v>
      </c>
      <c r="L64" s="304">
        <f t="shared" si="16"/>
        <v>4.3896188915705341E-2</v>
      </c>
      <c r="M64" s="304">
        <f t="shared" si="16"/>
        <v>6.062092757642995E-2</v>
      </c>
      <c r="N64" s="304">
        <f t="shared" si="16"/>
        <v>5.075163748862288E-2</v>
      </c>
      <c r="O64" s="304">
        <f t="shared" si="16"/>
        <v>4.9573189478172311E-2</v>
      </c>
      <c r="P64" s="304">
        <f t="shared" si="16"/>
        <v>4.9679808155128541E-2</v>
      </c>
      <c r="Q64" s="304">
        <f t="shared" si="16"/>
        <v>3.5435173591100079E-2</v>
      </c>
      <c r="R64" s="304">
        <f t="shared" si="16"/>
        <v>2.9356845197086711E-2</v>
      </c>
      <c r="S64" s="304">
        <f t="shared" si="16"/>
        <v>3.187718268588146E-2</v>
      </c>
      <c r="T64" s="304">
        <f t="shared" si="16"/>
        <v>3.1695320195701329E-2</v>
      </c>
      <c r="U64" s="304">
        <f t="shared" si="16"/>
        <v>2.6165246052752254E-2</v>
      </c>
      <c r="V64" s="304">
        <f t="shared" si="16"/>
        <v>2.6164344480637418E-2</v>
      </c>
      <c r="W64" s="304">
        <f t="shared" si="16"/>
        <v>3.4362057915111384E-2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0.10829026919776262</v>
      </c>
      <c r="C65" s="304">
        <f t="shared" si="17"/>
        <v>0.11753894266922998</v>
      </c>
      <c r="D65" s="304">
        <f t="shared" si="17"/>
        <v>0.12446283312759608</v>
      </c>
      <c r="E65" s="304">
        <f t="shared" si="17"/>
        <v>0.12617198633271637</v>
      </c>
      <c r="F65" s="304">
        <f t="shared" si="17"/>
        <v>0.12103135699424664</v>
      </c>
      <c r="G65" s="304">
        <f t="shared" si="17"/>
        <v>0.12986607319801255</v>
      </c>
      <c r="H65" s="304">
        <f t="shared" si="17"/>
        <v>0.15087709935298538</v>
      </c>
      <c r="I65" s="304">
        <f t="shared" si="17"/>
        <v>6.8102159880301494E-2</v>
      </c>
      <c r="J65" s="304">
        <f t="shared" si="17"/>
        <v>6.7753619944435586E-2</v>
      </c>
      <c r="K65" s="304">
        <f t="shared" si="17"/>
        <v>0.18882245245357115</v>
      </c>
      <c r="L65" s="304">
        <f t="shared" si="17"/>
        <v>0.18613724984335164</v>
      </c>
      <c r="M65" s="304">
        <f t="shared" si="17"/>
        <v>0.16552679789389418</v>
      </c>
      <c r="N65" s="304">
        <f t="shared" si="17"/>
        <v>0.17741537175050592</v>
      </c>
      <c r="O65" s="304">
        <f t="shared" si="17"/>
        <v>0.17890501296886682</v>
      </c>
      <c r="P65" s="304">
        <f t="shared" si="17"/>
        <v>0.17883852418698198</v>
      </c>
      <c r="Q65" s="304">
        <f t="shared" si="17"/>
        <v>0.19744269053600091</v>
      </c>
      <c r="R65" s="304">
        <f t="shared" si="17"/>
        <v>0.20577699815750261</v>
      </c>
      <c r="S65" s="304">
        <f t="shared" si="17"/>
        <v>0.20231469549294542</v>
      </c>
      <c r="T65" s="304">
        <f t="shared" si="17"/>
        <v>0.20266061889088449</v>
      </c>
      <c r="U65" s="304">
        <f t="shared" si="17"/>
        <v>0.21064657940396159</v>
      </c>
      <c r="V65" s="304">
        <f t="shared" si="17"/>
        <v>0.21066916565071464</v>
      </c>
      <c r="W65" s="304">
        <f t="shared" si="17"/>
        <v>0.19884670582315392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0.18361491195523605</v>
      </c>
      <c r="C66" s="303">
        <f t="shared" si="18"/>
        <v>0.17921296787962271</v>
      </c>
      <c r="D66" s="303">
        <f t="shared" si="18"/>
        <v>0.17707023442157815</v>
      </c>
      <c r="E66" s="303">
        <f t="shared" si="18"/>
        <v>0.17684696266204133</v>
      </c>
      <c r="F66" s="303">
        <f t="shared" si="18"/>
        <v>0.18030888567808892</v>
      </c>
      <c r="G66" s="303">
        <f t="shared" si="18"/>
        <v>0.18416889977604289</v>
      </c>
      <c r="H66" s="303">
        <f t="shared" si="18"/>
        <v>0.16806209049184967</v>
      </c>
      <c r="I66" s="303">
        <f t="shared" si="18"/>
        <v>0.20184735628646738</v>
      </c>
      <c r="J66" s="303">
        <f t="shared" si="18"/>
        <v>0.20171680708209136</v>
      </c>
      <c r="K66" s="303">
        <f t="shared" si="18"/>
        <v>0.14635672591093069</v>
      </c>
      <c r="L66" s="303">
        <f t="shared" si="18"/>
        <v>0.14759137774882866</v>
      </c>
      <c r="M66" s="303">
        <f t="shared" si="18"/>
        <v>0.1591225468350343</v>
      </c>
      <c r="N66" s="303">
        <f t="shared" si="18"/>
        <v>0.15313584611091621</v>
      </c>
      <c r="O66" s="303">
        <f t="shared" si="18"/>
        <v>0.15261088082376573</v>
      </c>
      <c r="P66" s="303">
        <f t="shared" si="18"/>
        <v>0.15210960007620603</v>
      </c>
      <c r="Q66" s="303">
        <f t="shared" si="18"/>
        <v>0.13996633773322112</v>
      </c>
      <c r="R66" s="303">
        <f t="shared" si="18"/>
        <v>0.1348828837649601</v>
      </c>
      <c r="S66" s="303">
        <f t="shared" si="18"/>
        <v>0.13683309291752821</v>
      </c>
      <c r="T66" s="303">
        <f t="shared" si="18"/>
        <v>0.13620527695530832</v>
      </c>
      <c r="U66" s="303">
        <f t="shared" si="18"/>
        <v>0.13011685975525625</v>
      </c>
      <c r="V66" s="303">
        <f t="shared" si="18"/>
        <v>0.13048462539416922</v>
      </c>
      <c r="W66" s="303">
        <f t="shared" si="18"/>
        <v>0.13910000114517204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0.12785027422363862</v>
      </c>
      <c r="C67" s="303">
        <f t="shared" si="19"/>
        <v>0.12985210910684772</v>
      </c>
      <c r="D67" s="303">
        <f t="shared" si="19"/>
        <v>0.1308025397862175</v>
      </c>
      <c r="E67" s="303">
        <f t="shared" si="19"/>
        <v>0.13089866781862589</v>
      </c>
      <c r="F67" s="303">
        <f t="shared" si="19"/>
        <v>0.12949807658708679</v>
      </c>
      <c r="G67" s="303">
        <f t="shared" si="19"/>
        <v>0.12916061474369001</v>
      </c>
      <c r="H67" s="303">
        <f t="shared" si="19"/>
        <v>0.13394642939369389</v>
      </c>
      <c r="I67" s="303">
        <f t="shared" si="19"/>
        <v>0.11559744912932945</v>
      </c>
      <c r="J67" s="303">
        <f t="shared" si="19"/>
        <v>0.11536682636741666</v>
      </c>
      <c r="K67" s="303">
        <f t="shared" si="19"/>
        <v>0.13891282121156151</v>
      </c>
      <c r="L67" s="303">
        <f t="shared" si="19"/>
        <v>0.13857742725711014</v>
      </c>
      <c r="M67" s="303">
        <f t="shared" si="19"/>
        <v>0.13572050493056692</v>
      </c>
      <c r="N67" s="303">
        <f t="shared" si="19"/>
        <v>0.13723704075357498</v>
      </c>
      <c r="O67" s="303">
        <f t="shared" si="19"/>
        <v>0.13742995316582873</v>
      </c>
      <c r="P67" s="303">
        <f t="shared" si="19"/>
        <v>0.13751115984248888</v>
      </c>
      <c r="Q67" s="303">
        <f t="shared" si="19"/>
        <v>0.14013721971247223</v>
      </c>
      <c r="R67" s="303">
        <f t="shared" si="19"/>
        <v>0.14103780326284929</v>
      </c>
      <c r="S67" s="303">
        <f t="shared" si="19"/>
        <v>0.14071166026815243</v>
      </c>
      <c r="T67" s="303">
        <f t="shared" si="19"/>
        <v>0.14087134443293814</v>
      </c>
      <c r="U67" s="303">
        <f t="shared" si="19"/>
        <v>0.14197095757109501</v>
      </c>
      <c r="V67" s="303">
        <f t="shared" si="19"/>
        <v>0.14196713425289312</v>
      </c>
      <c r="W67" s="303">
        <f t="shared" si="19"/>
        <v>0.14019344730217995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8.0075265036515228E-2</v>
      </c>
      <c r="C68" s="237">
        <f t="shared" si="20"/>
        <v>8.1329055533295183E-2</v>
      </c>
      <c r="D68" s="237">
        <f t="shared" si="20"/>
        <v>8.192432988066374E-2</v>
      </c>
      <c r="E68" s="237">
        <f t="shared" si="20"/>
        <v>8.1984536851038181E-2</v>
      </c>
      <c r="F68" s="237">
        <f t="shared" si="20"/>
        <v>8.110731766043143E-2</v>
      </c>
      <c r="G68" s="237">
        <f t="shared" si="20"/>
        <v>8.0895958344123303E-2</v>
      </c>
      <c r="H68" s="237">
        <f t="shared" si="20"/>
        <v>8.3893412818443397E-2</v>
      </c>
      <c r="I68" s="237">
        <f t="shared" si="20"/>
        <v>7.2401067833335025E-2</v>
      </c>
      <c r="J68" s="237">
        <f t="shared" si="20"/>
        <v>7.2256624038468248E-2</v>
      </c>
      <c r="K68" s="237">
        <f t="shared" si="20"/>
        <v>8.7003966499347482E-2</v>
      </c>
      <c r="L68" s="237">
        <f t="shared" si="20"/>
        <v>8.6793902344558416E-2</v>
      </c>
      <c r="M68" s="237">
        <f t="shared" si="20"/>
        <v>8.5004552936621167E-2</v>
      </c>
      <c r="N68" s="237">
        <f t="shared" si="20"/>
        <v>8.5954390617472065E-2</v>
      </c>
      <c r="O68" s="237">
        <f t="shared" si="20"/>
        <v>8.6075215642164915E-2</v>
      </c>
      <c r="P68" s="237">
        <f t="shared" si="20"/>
        <v>8.6126077059520356E-2</v>
      </c>
      <c r="Q68" s="237">
        <f t="shared" si="20"/>
        <v>8.777083254688707E-2</v>
      </c>
      <c r="R68" s="237">
        <f t="shared" si="20"/>
        <v>8.8334886608733121E-2</v>
      </c>
      <c r="S68" s="237">
        <f t="shared" si="20"/>
        <v>8.813061652093912E-2</v>
      </c>
      <c r="T68" s="237">
        <f t="shared" si="20"/>
        <v>8.8230630008551816E-2</v>
      </c>
      <c r="U68" s="237">
        <f t="shared" si="20"/>
        <v>8.8919340408355238E-2</v>
      </c>
      <c r="V68" s="237">
        <f t="shared" si="20"/>
        <v>8.8916945785268278E-2</v>
      </c>
      <c r="W68" s="237">
        <f t="shared" si="20"/>
        <v>8.780604904662126E-2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0.53122757437960988</v>
      </c>
      <c r="C72" s="324">
        <f>IF(C$5=0,0,C$5/MAE_fec!C$5)</f>
        <v>0.53245184383032018</v>
      </c>
      <c r="D72" s="324">
        <f>IF(D$5=0,0,D$5/MAE_fec!D$5)</f>
        <v>0.53563374960574006</v>
      </c>
      <c r="E72" s="324">
        <f>IF(E$5=0,0,E$5/MAE_fec!E$5)</f>
        <v>0.53690346868026984</v>
      </c>
      <c r="F72" s="324">
        <f>IF(F$5=0,0,F$5/MAE_fec!F$5)</f>
        <v>0.53798116254103834</v>
      </c>
      <c r="G72" s="324">
        <f>IF(G$5=0,0,G$5/MAE_fec!G$5)</f>
        <v>0.53965158484290998</v>
      </c>
      <c r="H72" s="324">
        <f>IF(H$5=0,0,H$5/MAE_fec!H$5)</f>
        <v>0.5446976086455716</v>
      </c>
      <c r="I72" s="324">
        <f>IF(I$5=0,0,I$5/MAE_fec!I$5)</f>
        <v>0.52955350422962066</v>
      </c>
      <c r="J72" s="324">
        <f>IF(J$5=0,0,J$5/MAE_fec!J$5)</f>
        <v>0.53065329235019176</v>
      </c>
      <c r="K72" s="324">
        <f>IF(K$5=0,0,K$5/MAE_fec!K$5)</f>
        <v>0.55476435077462327</v>
      </c>
      <c r="L72" s="324">
        <f>IF(L$5=0,0,L$5/MAE_fec!L$5)</f>
        <v>0.55489077188718883</v>
      </c>
      <c r="M72" s="324">
        <f>IF(M$5=0,0,M$5/MAE_fec!M$5)</f>
        <v>0.55154730051035239</v>
      </c>
      <c r="N72" s="324">
        <f>IF(N$5=0,0,N$5/MAE_fec!N$5)</f>
        <v>0.55394065238478818</v>
      </c>
      <c r="O72" s="324">
        <f>IF(O$5=0,0,O$5/MAE_fec!O$5)</f>
        <v>0.55393548081988198</v>
      </c>
      <c r="P72" s="324">
        <f>IF(P$5=0,0,P$5/MAE_fec!P$5)</f>
        <v>0.55424910318919862</v>
      </c>
      <c r="Q72" s="324">
        <f>IF(Q$5=0,0,Q$5/MAE_fec!Q$5)</f>
        <v>0.55776904468329624</v>
      </c>
      <c r="R72" s="324">
        <f>IF(R$5=0,0,R$5/MAE_fec!R$5)</f>
        <v>0.55913682479318194</v>
      </c>
      <c r="S72" s="324">
        <f>IF(S$5=0,0,S$5/MAE_fec!S$5)</f>
        <v>0.55882338695454814</v>
      </c>
      <c r="T72" s="324">
        <f>IF(T$5=0,0,T$5/MAE_fec!T$5)</f>
        <v>0.55891868636709818</v>
      </c>
      <c r="U72" s="324">
        <f>IF(U$5=0,0,U$5/MAE_fec!U$5)</f>
        <v>0.56031975933424549</v>
      </c>
      <c r="V72" s="324">
        <f>IF(V$5=0,0,V$5/MAE_fec!V$5)</f>
        <v>0.55985271824877425</v>
      </c>
      <c r="W72" s="324">
        <f>IF(W$5=0,0,W$5/MAE_fec!W$5)</f>
        <v>0.5587837638885661</v>
      </c>
      <c r="DA72" s="95"/>
    </row>
    <row r="73" spans="1:105" ht="12" customHeight="1" x14ac:dyDescent="0.25">
      <c r="A73" s="202" t="s">
        <v>92</v>
      </c>
      <c r="B73" s="337">
        <f>IF(B$6=0,0,B$6/MAE_fec!B$6)</f>
        <v>0.4718456821894173</v>
      </c>
      <c r="C73" s="337">
        <f>IF(C$6=0,0,C$6/MAE_fec!C$6)</f>
        <v>0.47184568218941703</v>
      </c>
      <c r="D73" s="337">
        <f>IF(D$6=0,0,D$6/MAE_fec!D$6)</f>
        <v>0.4718456821894173</v>
      </c>
      <c r="E73" s="337">
        <f>IF(E$6=0,0,E$6/MAE_fec!E$6)</f>
        <v>0.47184568218941708</v>
      </c>
      <c r="F73" s="337">
        <f>IF(F$6=0,0,F$6/MAE_fec!F$6)</f>
        <v>0.47184568218941719</v>
      </c>
      <c r="G73" s="337">
        <f>IF(G$6=0,0,G$6/MAE_fec!G$6)</f>
        <v>0.47184568218941708</v>
      </c>
      <c r="H73" s="337">
        <f>IF(H$6=0,0,H$6/MAE_fec!H$6)</f>
        <v>0.47184568218941725</v>
      </c>
      <c r="I73" s="337">
        <f>IF(I$6=0,0,I$6/MAE_fec!I$6)</f>
        <v>0.47184568218941708</v>
      </c>
      <c r="J73" s="337">
        <f>IF(J$6=0,0,J$6/MAE_fec!J$6)</f>
        <v>0.47184568218941714</v>
      </c>
      <c r="K73" s="337">
        <f>IF(K$6=0,0,K$6/MAE_fec!K$6)</f>
        <v>0.4718456821894173</v>
      </c>
      <c r="L73" s="337">
        <f>IF(L$6=0,0,L$6/MAE_fec!L$6)</f>
        <v>0.47184568218941719</v>
      </c>
      <c r="M73" s="337">
        <f>IF(M$6=0,0,M$6/MAE_fec!M$6)</f>
        <v>0.47184568218941719</v>
      </c>
      <c r="N73" s="337">
        <f>IF(N$6=0,0,N$6/MAE_fec!N$6)</f>
        <v>0.47184568218941708</v>
      </c>
      <c r="O73" s="337">
        <f>IF(O$6=0,0,O$6/MAE_fec!O$6)</f>
        <v>0.47184568218941714</v>
      </c>
      <c r="P73" s="337">
        <f>IF(P$6=0,0,P$6/MAE_fec!P$6)</f>
        <v>0.47184568218941714</v>
      </c>
      <c r="Q73" s="337">
        <f>IF(Q$6=0,0,Q$6/MAE_fec!Q$6)</f>
        <v>0.47184568218941725</v>
      </c>
      <c r="R73" s="337">
        <f>IF(R$6=0,0,R$6/MAE_fec!R$6)</f>
        <v>0.47184568218941708</v>
      </c>
      <c r="S73" s="337">
        <f>IF(S$6=0,0,S$6/MAE_fec!S$6)</f>
        <v>0.47184568218941719</v>
      </c>
      <c r="T73" s="337">
        <f>IF(T$6=0,0,T$6/MAE_fec!T$6)</f>
        <v>0.47184568218941708</v>
      </c>
      <c r="U73" s="337">
        <f>IF(U$6=0,0,U$6/MAE_fec!U$6)</f>
        <v>0.47184568218941719</v>
      </c>
      <c r="V73" s="337">
        <f>IF(V$6=0,0,V$6/MAE_fec!V$6)</f>
        <v>0.47184568218941708</v>
      </c>
      <c r="W73" s="337">
        <f>IF(W$6=0,0,W$6/MAE_fec!W$6)</f>
        <v>0.47184568218941714</v>
      </c>
      <c r="DA73" s="174"/>
    </row>
    <row r="74" spans="1:105" ht="12" customHeight="1" x14ac:dyDescent="0.25">
      <c r="A74" s="202" t="s">
        <v>93</v>
      </c>
      <c r="B74" s="337">
        <f>IF(B$7=0,0,B$7/MAE_fec!B$7)</f>
        <v>0.12251926286155125</v>
      </c>
      <c r="C74" s="337">
        <f>IF(C$7=0,0,C$7/MAE_fec!C$7)</f>
        <v>0.12251926286155125</v>
      </c>
      <c r="D74" s="337">
        <f>IF(D$7=0,0,D$7/MAE_fec!D$7)</f>
        <v>0.12251926286155125</v>
      </c>
      <c r="E74" s="337">
        <f>IF(E$7=0,0,E$7/MAE_fec!E$7)</f>
        <v>0.12251926286155125</v>
      </c>
      <c r="F74" s="337">
        <f>IF(F$7=0,0,F$7/MAE_fec!F$7)</f>
        <v>0.12251926286155124</v>
      </c>
      <c r="G74" s="337">
        <f>IF(G$7=0,0,G$7/MAE_fec!G$7)</f>
        <v>0.12251926286155125</v>
      </c>
      <c r="H74" s="337">
        <f>IF(H$7=0,0,H$7/MAE_fec!H$7)</f>
        <v>0.12251926286155125</v>
      </c>
      <c r="I74" s="337">
        <f>IF(I$7=0,0,I$7/MAE_fec!I$7)</f>
        <v>0.12251926286155125</v>
      </c>
      <c r="J74" s="337">
        <f>IF(J$7=0,0,J$7/MAE_fec!J$7)</f>
        <v>0.12251926286155125</v>
      </c>
      <c r="K74" s="337">
        <f>IF(K$7=0,0,K$7/MAE_fec!K$7)</f>
        <v>0.12251926286155126</v>
      </c>
      <c r="L74" s="337">
        <f>IF(L$7=0,0,L$7/MAE_fec!L$7)</f>
        <v>0.12251926286155122</v>
      </c>
      <c r="M74" s="337">
        <f>IF(M$7=0,0,M$7/MAE_fec!M$7)</f>
        <v>0.12251926286155125</v>
      </c>
      <c r="N74" s="337">
        <f>IF(N$7=0,0,N$7/MAE_fec!N$7)</f>
        <v>0.12251926286155126</v>
      </c>
      <c r="O74" s="337">
        <f>IF(O$7=0,0,O$7/MAE_fec!O$7)</f>
        <v>0.12251926286155124</v>
      </c>
      <c r="P74" s="337">
        <f>IF(P$7=0,0,P$7/MAE_fec!P$7)</f>
        <v>0.12251926286155124</v>
      </c>
      <c r="Q74" s="337">
        <f>IF(Q$7=0,0,Q$7/MAE_fec!Q$7)</f>
        <v>0.12251926286155125</v>
      </c>
      <c r="R74" s="337">
        <f>IF(R$7=0,0,R$7/MAE_fec!R$7)</f>
        <v>0.12251926286155125</v>
      </c>
      <c r="S74" s="337">
        <f>IF(S$7=0,0,S$7/MAE_fec!S$7)</f>
        <v>0.12251926286155126</v>
      </c>
      <c r="T74" s="337">
        <f>IF(T$7=0,0,T$7/MAE_fec!T$7)</f>
        <v>0.12251926286155122</v>
      </c>
      <c r="U74" s="337">
        <f>IF(U$7=0,0,U$7/MAE_fec!U$7)</f>
        <v>0.12251926286155125</v>
      </c>
      <c r="V74" s="337">
        <f>IF(V$7=0,0,V$7/MAE_fec!V$7)</f>
        <v>0.12251926286155125</v>
      </c>
      <c r="W74" s="337">
        <f>IF(W$7=0,0,W$7/MAE_fec!W$7)</f>
        <v>0.12251926286155125</v>
      </c>
      <c r="DA74" s="174"/>
    </row>
    <row r="75" spans="1:105" ht="12" customHeight="1" x14ac:dyDescent="0.25">
      <c r="A75" s="202" t="s">
        <v>94</v>
      </c>
      <c r="B75" s="337">
        <f>IF(B$8=0,0,B$8/MAE_fec!B$8)</f>
        <v>0.65652600563413099</v>
      </c>
      <c r="C75" s="337">
        <f>IF(C$8=0,0,C$8/MAE_fec!C$8)</f>
        <v>0.65652600563413099</v>
      </c>
      <c r="D75" s="337">
        <f>IF(D$8=0,0,D$8/MAE_fec!D$8)</f>
        <v>0.65652600563413099</v>
      </c>
      <c r="E75" s="337">
        <f>IF(E$8=0,0,E$8/MAE_fec!E$8)</f>
        <v>0.65652600563413099</v>
      </c>
      <c r="F75" s="337">
        <f>IF(F$8=0,0,F$8/MAE_fec!F$8)</f>
        <v>0.6565260056341311</v>
      </c>
      <c r="G75" s="337">
        <f>IF(G$8=0,0,G$8/MAE_fec!G$8)</f>
        <v>0.65652600563413122</v>
      </c>
      <c r="H75" s="337">
        <f>IF(H$8=0,0,H$8/MAE_fec!H$8)</f>
        <v>0.65652600563413099</v>
      </c>
      <c r="I75" s="337">
        <f>IF(I$8=0,0,I$8/MAE_fec!I$8)</f>
        <v>0.65652600563413099</v>
      </c>
      <c r="J75" s="337">
        <f>IF(J$8=0,0,J$8/MAE_fec!J$8)</f>
        <v>0.65652600563413099</v>
      </c>
      <c r="K75" s="337">
        <f>IF(K$8=0,0,K$8/MAE_fec!K$8)</f>
        <v>0.65652600563413099</v>
      </c>
      <c r="L75" s="337">
        <f>IF(L$8=0,0,L$8/MAE_fec!L$8)</f>
        <v>0.65652600563413099</v>
      </c>
      <c r="M75" s="337">
        <f>IF(M$8=0,0,M$8/MAE_fec!M$8)</f>
        <v>0.65652600563413122</v>
      </c>
      <c r="N75" s="337">
        <f>IF(N$8=0,0,N$8/MAE_fec!N$8)</f>
        <v>0.65652600563413099</v>
      </c>
      <c r="O75" s="337">
        <f>IF(O$8=0,0,O$8/MAE_fec!O$8)</f>
        <v>0.65652600563413122</v>
      </c>
      <c r="P75" s="337">
        <f>IF(P$8=0,0,P$8/MAE_fec!P$8)</f>
        <v>0.65652600563413088</v>
      </c>
      <c r="Q75" s="337">
        <f>IF(Q$8=0,0,Q$8/MAE_fec!Q$8)</f>
        <v>0.65652600563413088</v>
      </c>
      <c r="R75" s="337">
        <f>IF(R$8=0,0,R$8/MAE_fec!R$8)</f>
        <v>0.6565260056341311</v>
      </c>
      <c r="S75" s="337">
        <f>IF(S$8=0,0,S$8/MAE_fec!S$8)</f>
        <v>0.65652600563413099</v>
      </c>
      <c r="T75" s="337">
        <f>IF(T$8=0,0,T$8/MAE_fec!T$8)</f>
        <v>0.65652600563413099</v>
      </c>
      <c r="U75" s="337">
        <f>IF(U$8=0,0,U$8/MAE_fec!U$8)</f>
        <v>0.6565260056341311</v>
      </c>
      <c r="V75" s="337">
        <f>IF(V$8=0,0,V$8/MAE_fec!V$8)</f>
        <v>0.6565260056341311</v>
      </c>
      <c r="W75" s="337">
        <f>IF(W$8=0,0,W$8/MAE_fec!W$8)</f>
        <v>0.65652600563413099</v>
      </c>
      <c r="DA75" s="174"/>
    </row>
    <row r="76" spans="1:105" ht="12" customHeight="1" x14ac:dyDescent="0.25">
      <c r="A76" s="202" t="s">
        <v>95</v>
      </c>
      <c r="B76" s="337">
        <f>IF(B$9=0,0,B$9/MAE_fec!B$9)</f>
        <v>0.46512092504447344</v>
      </c>
      <c r="C76" s="337">
        <f>IF(C$9=0,0,C$9/MAE_fec!C$9)</f>
        <v>0.46512092504447333</v>
      </c>
      <c r="D76" s="337">
        <f>IF(D$9=0,0,D$9/MAE_fec!D$9)</f>
        <v>0.46512092504447328</v>
      </c>
      <c r="E76" s="337">
        <f>IF(E$9=0,0,E$9/MAE_fec!E$9)</f>
        <v>0.46512092504447328</v>
      </c>
      <c r="F76" s="337">
        <f>IF(F$9=0,0,F$9/MAE_fec!F$9)</f>
        <v>0.46512092504447322</v>
      </c>
      <c r="G76" s="337">
        <f>IF(G$9=0,0,G$9/MAE_fec!G$9)</f>
        <v>0.46512092504447328</v>
      </c>
      <c r="H76" s="337">
        <f>IF(H$9=0,0,H$9/MAE_fec!H$9)</f>
        <v>0.46512092504447339</v>
      </c>
      <c r="I76" s="337">
        <f>IF(I$9=0,0,I$9/MAE_fec!I$9)</f>
        <v>0.46512092504447322</v>
      </c>
      <c r="J76" s="337">
        <f>IF(J$9=0,0,J$9/MAE_fec!J$9)</f>
        <v>0.46512092504447322</v>
      </c>
      <c r="K76" s="337">
        <f>IF(K$9=0,0,K$9/MAE_fec!K$9)</f>
        <v>0.46512092504447333</v>
      </c>
      <c r="L76" s="337">
        <f>IF(L$9=0,0,L$9/MAE_fec!L$9)</f>
        <v>0.46512092504447322</v>
      </c>
      <c r="M76" s="337">
        <f>IF(M$9=0,0,M$9/MAE_fec!M$9)</f>
        <v>0.46512092504447317</v>
      </c>
      <c r="N76" s="337">
        <f>IF(N$9=0,0,N$9/MAE_fec!N$9)</f>
        <v>0.46512092504447328</v>
      </c>
      <c r="O76" s="337">
        <f>IF(O$9=0,0,O$9/MAE_fec!O$9)</f>
        <v>0.46512092504447339</v>
      </c>
      <c r="P76" s="337">
        <f>IF(P$9=0,0,P$9/MAE_fec!P$9)</f>
        <v>0.46512092504447344</v>
      </c>
      <c r="Q76" s="337">
        <f>IF(Q$9=0,0,Q$9/MAE_fec!Q$9)</f>
        <v>0.46512092504447339</v>
      </c>
      <c r="R76" s="337">
        <f>IF(R$9=0,0,R$9/MAE_fec!R$9)</f>
        <v>0.46512092504447333</v>
      </c>
      <c r="S76" s="337">
        <f>IF(S$9=0,0,S$9/MAE_fec!S$9)</f>
        <v>0.46512092504447328</v>
      </c>
      <c r="T76" s="337">
        <f>IF(T$9=0,0,T$9/MAE_fec!T$9)</f>
        <v>0.4651209250444735</v>
      </c>
      <c r="U76" s="337">
        <f>IF(U$9=0,0,U$9/MAE_fec!U$9)</f>
        <v>0.46512092504447317</v>
      </c>
      <c r="V76" s="337">
        <f>IF(V$9=0,0,V$9/MAE_fec!V$9)</f>
        <v>0.46512092504447344</v>
      </c>
      <c r="W76" s="337">
        <f>IF(W$9=0,0,W$9/MAE_fec!W$9)</f>
        <v>0.46512092504447339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0.73346451075629748</v>
      </c>
      <c r="C77" s="337">
        <f>IF(C$10=0,0,C$10/MAE_fec!C$10)</f>
        <v>0.73966810781920911</v>
      </c>
      <c r="D77" s="337">
        <f>IF(D$10=0,0,D$10/MAE_fec!D$10)</f>
        <v>0.75413029171239054</v>
      </c>
      <c r="E77" s="337">
        <f>IF(E$10=0,0,E$10/MAE_fec!E$10)</f>
        <v>0.7667596071344055</v>
      </c>
      <c r="F77" s="337">
        <f>IF(F$10=0,0,F$10/MAE_fec!F$10)</f>
        <v>0.77517093398338666</v>
      </c>
      <c r="G77" s="337">
        <f>IF(G$10=0,0,G$10/MAE_fec!G$10)</f>
        <v>0.77465022776022108</v>
      </c>
      <c r="H77" s="337">
        <f>IF(H$10=0,0,H$10/MAE_fec!H$10)</f>
        <v>0.78723220701653807</v>
      </c>
      <c r="I77" s="337">
        <f>IF(I$10=0,0,I$10/MAE_fec!I$10)</f>
        <v>0.71635198533523603</v>
      </c>
      <c r="J77" s="337">
        <f>IF(J$10=0,0,J$10/MAE_fec!J$10)</f>
        <v>0.71518649681519841</v>
      </c>
      <c r="K77" s="337">
        <f>IF(K$10=0,0,K$10/MAE_fec!K$10)</f>
        <v>0.79910958756075956</v>
      </c>
      <c r="L77" s="337">
        <f>IF(L$10=0,0,L$10/MAE_fec!L$10)</f>
        <v>0.79810049325751842</v>
      </c>
      <c r="M77" s="337">
        <f>IF(M$10=0,0,M$10/MAE_fec!M$10)</f>
        <v>0.78368235117175933</v>
      </c>
      <c r="N77" s="337">
        <f>IF(N$10=0,0,N$10/MAE_fec!N$10)</f>
        <v>0.79203586097735124</v>
      </c>
      <c r="O77" s="337">
        <f>IF(O$10=0,0,O$10/MAE_fec!O$10)</f>
        <v>0.79498862617343491</v>
      </c>
      <c r="P77" s="337">
        <f>IF(P$10=0,0,P$10/MAE_fec!P$10)</f>
        <v>0.79326144598645876</v>
      </c>
      <c r="Q77" s="337">
        <f>IF(Q$10=0,0,Q$10/MAE_fec!Q$10)</f>
        <v>0.80406961353754303</v>
      </c>
      <c r="R77" s="337">
        <f>IF(R$10=0,0,R$10/MAE_fec!R$10)</f>
        <v>0.80988999932844219</v>
      </c>
      <c r="S77" s="337">
        <f>IF(S$10=0,0,S$10/MAE_fec!S$10)</f>
        <v>0.80707554871234921</v>
      </c>
      <c r="T77" s="337">
        <f>IF(T$10=0,0,T$10/MAE_fec!T$10)</f>
        <v>0.80699843422721307</v>
      </c>
      <c r="U77" s="337">
        <f>IF(U$10=0,0,U$10/MAE_fec!U$10)</f>
        <v>0.81147388870165948</v>
      </c>
      <c r="V77" s="337">
        <f>IF(V$10=0,0,V$10/MAE_fec!V$10)</f>
        <v>0.81157323924066571</v>
      </c>
      <c r="W77" s="337">
        <f>IF(W$10=0,0,W$10/MAE_fec!W$10)</f>
        <v>0.80539407068524038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0.5369430517313788</v>
      </c>
      <c r="C78" s="355">
        <f>IF(C$16=0,0,C$16/MAE_fec!C$16)</f>
        <v>0.54119624638764774</v>
      </c>
      <c r="D78" s="355">
        <f>IF(D$16=0,0,D$16/MAE_fec!D$16)</f>
        <v>0.54722399676509836</v>
      </c>
      <c r="E78" s="355">
        <f>IF(E$16=0,0,E$16/MAE_fec!E$16)</f>
        <v>0.54917072706891445</v>
      </c>
      <c r="F78" s="355">
        <f>IF(F$16=0,0,F$16/MAE_fec!F$16)</f>
        <v>0.54888003724223666</v>
      </c>
      <c r="G78" s="355">
        <f>IF(G$16=0,0,G$16/MAE_fec!G$16)</f>
        <v>0.55542204628190572</v>
      </c>
      <c r="H78" s="355">
        <f>IF(H$16=0,0,H$16/MAE_fec!H$16)</f>
        <v>0.56714764829550079</v>
      </c>
      <c r="I78" s="355">
        <f>IF(I$16=0,0,I$16/MAE_fec!I$16)</f>
        <v>0.52638596430298257</v>
      </c>
      <c r="J78" s="355">
        <f>IF(J$16=0,0,J$16/MAE_fec!J$16)</f>
        <v>0.52792632775440163</v>
      </c>
      <c r="K78" s="355">
        <f>IF(K$16=0,0,K$16/MAE_fec!K$16)</f>
        <v>0.59225319005428056</v>
      </c>
      <c r="L78" s="355">
        <f>IF(L$16=0,0,L$16/MAE_fec!L$16)</f>
        <v>0.59147718846573882</v>
      </c>
      <c r="M78" s="355">
        <f>IF(M$16=0,0,M$16/MAE_fec!M$16)</f>
        <v>0.58111937329009467</v>
      </c>
      <c r="N78" s="355">
        <f>IF(N$16=0,0,N$16/MAE_fec!N$16)</f>
        <v>0.58768824720038004</v>
      </c>
      <c r="O78" s="355">
        <f>IF(O$16=0,0,O$16/MAE_fec!O$16)</f>
        <v>0.58801485990894742</v>
      </c>
      <c r="P78" s="355">
        <f>IF(P$16=0,0,P$16/MAE_fec!P$16)</f>
        <v>0.58834512554174834</v>
      </c>
      <c r="Q78" s="355">
        <f>IF(Q$16=0,0,Q$16/MAE_fec!Q$16)</f>
        <v>0.59807562173920326</v>
      </c>
      <c r="R78" s="355">
        <f>IF(R$16=0,0,R$16/MAE_fec!R$16)</f>
        <v>0.60229284558348939</v>
      </c>
      <c r="S78" s="355">
        <f>IF(S$16=0,0,S$16/MAE_fec!S$16)</f>
        <v>0.60074078955500587</v>
      </c>
      <c r="T78" s="355">
        <f>IF(T$16=0,0,T$16/MAE_fec!T$16)</f>
        <v>0.60084481762637265</v>
      </c>
      <c r="U78" s="355">
        <f>IF(U$16=0,0,U$16/MAE_fec!U$16)</f>
        <v>0.60477367859812692</v>
      </c>
      <c r="V78" s="355">
        <f>IF(V$16=0,0,V$16/MAE_fec!V$16)</f>
        <v>0.60428550375646595</v>
      </c>
      <c r="W78" s="355">
        <f>IF(W$16=0,0,W$16/MAE_fec!W$16)</f>
        <v>0.59966036553301183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0.45791228025010439</v>
      </c>
      <c r="C79" s="351">
        <f>IF(C$24=0,0,C$24/MAE_fec!C$24)</f>
        <v>0.45865387062851093</v>
      </c>
      <c r="D79" s="351">
        <f>IF(D$24=0,0,D$24/MAE_fec!D$24)</f>
        <v>0.45951422413811488</v>
      </c>
      <c r="E79" s="351">
        <f>IF(E$24=0,0,E$24/MAE_fec!E$24)</f>
        <v>0.45989073318515905</v>
      </c>
      <c r="F79" s="351">
        <f>IF(F$24=0,0,F$24/MAE_fec!F$24)</f>
        <v>0.45964099582598461</v>
      </c>
      <c r="G79" s="351">
        <f>IF(G$24=0,0,G$24/MAE_fec!G$24)</f>
        <v>0.45949640388733182</v>
      </c>
      <c r="H79" s="351">
        <f>IF(H$24=0,0,H$24/MAE_fec!H$24)</f>
        <v>0.4619318656473807</v>
      </c>
      <c r="I79" s="351">
        <f>IF(I$24=0,0,I$24/MAE_fec!I$24)</f>
        <v>0.45355146369494143</v>
      </c>
      <c r="J79" s="351">
        <f>IF(J$24=0,0,J$24/MAE_fec!J$24)</f>
        <v>0.45344619669258729</v>
      </c>
      <c r="K79" s="351">
        <f>IF(K$24=0,0,K$24/MAE_fec!K$24)</f>
        <v>0.46468977968475794</v>
      </c>
      <c r="L79" s="351">
        <f>IF(L$24=0,0,L$24/MAE_fec!L$24)</f>
        <v>0.46420489837049572</v>
      </c>
      <c r="M79" s="351">
        <f>IF(M$24=0,0,M$24/MAE_fec!M$24)</f>
        <v>0.46176513793306495</v>
      </c>
      <c r="N79" s="351">
        <f>IF(N$24=0,0,N$24/MAE_fec!N$24)</f>
        <v>0.46303851601882534</v>
      </c>
      <c r="O79" s="351">
        <f>IF(O$24=0,0,O$24/MAE_fec!O$24)</f>
        <v>0.46344472285796301</v>
      </c>
      <c r="P79" s="351">
        <f>IF(P$24=0,0,P$24/MAE_fec!P$24)</f>
        <v>0.46329847802736962</v>
      </c>
      <c r="Q79" s="351">
        <f>IF(Q$24=0,0,Q$24/MAE_fec!Q$24)</f>
        <v>0.46562791723573965</v>
      </c>
      <c r="R79" s="351">
        <f>IF(R$24=0,0,R$24/MAE_fec!R$24)</f>
        <v>0.46689766296827351</v>
      </c>
      <c r="S79" s="351">
        <f>IF(S$24=0,0,S$24/MAE_fec!S$24)</f>
        <v>0.46631425450253816</v>
      </c>
      <c r="T79" s="351">
        <f>IF(T$24=0,0,T$24/MAE_fec!T$24)</f>
        <v>0.46640361301958488</v>
      </c>
      <c r="U79" s="351">
        <f>IF(U$24=0,0,U$24/MAE_fec!U$24)</f>
        <v>0.46763562179421009</v>
      </c>
      <c r="V79" s="351">
        <f>IF(V$24=0,0,V$24/MAE_fec!V$24)</f>
        <v>0.46794764861774651</v>
      </c>
      <c r="W79" s="351">
        <f>IF(W$24=0,0,W$24/MAE_fec!W$24)</f>
        <v>0.46557505069524957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0.46023690148403906</v>
      </c>
      <c r="C80" s="351">
        <f>IF(C$27=0,0,C$27/MAE_fec!C$27)</f>
        <v>0.46388249690369815</v>
      </c>
      <c r="D80" s="351">
        <f>IF(D$27=0,0,D$27/MAE_fec!D$27)</f>
        <v>0.46904914008436988</v>
      </c>
      <c r="E80" s="351">
        <f>IF(E$27=0,0,E$27/MAE_fec!E$27)</f>
        <v>0.47071776605906968</v>
      </c>
      <c r="F80" s="351">
        <f>IF(F$27=0,0,F$27/MAE_fec!F$27)</f>
        <v>0.47046860335048857</v>
      </c>
      <c r="G80" s="351">
        <f>IF(G$27=0,0,G$27/MAE_fec!G$27)</f>
        <v>0.47607603967020479</v>
      </c>
      <c r="H80" s="351">
        <f>IF(H$27=0,0,H$27/MAE_fec!H$27)</f>
        <v>0.4861265556818577</v>
      </c>
      <c r="I80" s="351">
        <f>IF(I$27=0,0,I$27/MAE_fec!I$27)</f>
        <v>0.4511879694025564</v>
      </c>
      <c r="J80" s="351">
        <f>IF(J$27=0,0,J$27/MAE_fec!J$27)</f>
        <v>0.45250828093234408</v>
      </c>
      <c r="K80" s="351">
        <f>IF(K$27=0,0,K$27/MAE_fec!K$27)</f>
        <v>0.5076455914750978</v>
      </c>
      <c r="L80" s="351">
        <f>IF(L$27=0,0,L$27/MAE_fec!L$27)</f>
        <v>0.5069804472563475</v>
      </c>
      <c r="M80" s="351">
        <f>IF(M$27=0,0,M$27/MAE_fec!M$27)</f>
        <v>0.49810231996293836</v>
      </c>
      <c r="N80" s="351">
        <f>IF(N$27=0,0,N$27/MAE_fec!N$27)</f>
        <v>0.50373278331461135</v>
      </c>
      <c r="O80" s="351">
        <f>IF(O$27=0,0,O$27/MAE_fec!O$27)</f>
        <v>0.5040127370648122</v>
      </c>
      <c r="P80" s="351">
        <f>IF(P$27=0,0,P$27/MAE_fec!P$27)</f>
        <v>0.50429582189292721</v>
      </c>
      <c r="Q80" s="351">
        <f>IF(Q$27=0,0,Q$27/MAE_fec!Q$27)</f>
        <v>0.51263624720503131</v>
      </c>
      <c r="R80" s="351">
        <f>IF(R$27=0,0,R$27/MAE_fec!R$27)</f>
        <v>0.516251010500134</v>
      </c>
      <c r="S80" s="351">
        <f>IF(S$27=0,0,S$27/MAE_fec!S$27)</f>
        <v>0.51492067676143349</v>
      </c>
      <c r="T80" s="351">
        <f>IF(T$27=0,0,T$27/MAE_fec!T$27)</f>
        <v>0.51500984367974822</v>
      </c>
      <c r="U80" s="351">
        <f>IF(U$27=0,0,U$27/MAE_fec!U$27)</f>
        <v>0.51837743879839471</v>
      </c>
      <c r="V80" s="351">
        <f>IF(V$27=0,0,V$27/MAE_fec!V$27)</f>
        <v>0.51795900321982802</v>
      </c>
      <c r="W80" s="351">
        <f>IF(W$27=0,0,W$27/MAE_fec!W$27)</f>
        <v>0.5139945990282957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0.63914172353879561</v>
      </c>
      <c r="C81" s="351">
        <f>IF(C$35=0,0,C$35/MAE_fec!C$35)</f>
        <v>0.63520071901071107</v>
      </c>
      <c r="D81" s="351">
        <f>IF(D$35=0,0,D$35/MAE_fec!D$35)</f>
        <v>0.63803838253239464</v>
      </c>
      <c r="E81" s="351">
        <f>IF(E$35=0,0,E$35/MAE_fec!E$35)</f>
        <v>0.63910492966047416</v>
      </c>
      <c r="F81" s="351">
        <f>IF(F$35=0,0,F$35/MAE_fec!F$35)</f>
        <v>0.64534475494039178</v>
      </c>
      <c r="G81" s="351">
        <f>IF(G$35=0,0,G$35/MAE_fec!G$35)</f>
        <v>0.63412318040839355</v>
      </c>
      <c r="H81" s="351">
        <f>IF(H$35=0,0,H$35/MAE_fec!H$35)</f>
        <v>0.64137921924460883</v>
      </c>
      <c r="I81" s="351">
        <f>IF(I$35=0,0,I$35/MAE_fec!I$35)</f>
        <v>0.6610184260988563</v>
      </c>
      <c r="J81" s="351">
        <f>IF(J$35=0,0,J$35/MAE_fec!J$35)</f>
        <v>0.66470664630757403</v>
      </c>
      <c r="K81" s="351">
        <f>IF(K$35=0,0,K$35/MAE_fec!K$35)</f>
        <v>0.65158113422295305</v>
      </c>
      <c r="L81" s="351">
        <f>IF(L$35=0,0,L$35/MAE_fec!L$35)</f>
        <v>0.65593797977654977</v>
      </c>
      <c r="M81" s="351">
        <f>IF(M$35=0,0,M$35/MAE_fec!M$35)</f>
        <v>0.66100189183603864</v>
      </c>
      <c r="N81" s="351">
        <f>IF(N$35=0,0,N$35/MAE_fec!N$35)</f>
        <v>0.65996664638558211</v>
      </c>
      <c r="O81" s="351">
        <f>IF(O$35=0,0,O$35/MAE_fec!O$35)</f>
        <v>0.6575356945557097</v>
      </c>
      <c r="P81" s="351">
        <f>IF(P$35=0,0,P$35/MAE_fec!P$35)</f>
        <v>0.66051794820430887</v>
      </c>
      <c r="Q81" s="351">
        <f>IF(Q$35=0,0,Q$35/MAE_fec!Q$35)</f>
        <v>0.66106220562547724</v>
      </c>
      <c r="R81" s="351">
        <f>IF(R$35=0,0,R$35/MAE_fec!R$35)</f>
        <v>0.65818154927652772</v>
      </c>
      <c r="S81" s="351">
        <f>IF(S$35=0,0,S$35/MAE_fec!S$35)</f>
        <v>0.66167075525046948</v>
      </c>
      <c r="T81" s="351">
        <f>IF(T$35=0,0,T$35/MAE_fec!T$35)</f>
        <v>0.66272378198442561</v>
      </c>
      <c r="U81" s="351">
        <f>IF(U$35=0,0,U$35/MAE_fec!U$35)</f>
        <v>0.66301409331558414</v>
      </c>
      <c r="V81" s="351">
        <f>IF(V$35=0,0,V$35/MAE_fec!V$35)</f>
        <v>0.65881636734202342</v>
      </c>
      <c r="W81" s="351">
        <f>IF(W$35=0,0,W$35/MAE_fec!W$35)</f>
        <v>0.66564266822428531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0.61640383329135062</v>
      </c>
      <c r="C82" s="351">
        <f>IF(C$46=0,0,C$46/MAE_fec!C$46)</f>
        <v>0.61640383329135073</v>
      </c>
      <c r="D82" s="351">
        <f>IF(D$46=0,0,D$46/MAE_fec!D$46)</f>
        <v>0.61640383329135096</v>
      </c>
      <c r="E82" s="351">
        <f>IF(E$46=0,0,E$46/MAE_fec!E$46)</f>
        <v>0.61640383329135062</v>
      </c>
      <c r="F82" s="351">
        <f>IF(F$46=0,0,F$46/MAE_fec!F$46)</f>
        <v>0.61640383329135084</v>
      </c>
      <c r="G82" s="351">
        <f>IF(G$46=0,0,G$46/MAE_fec!G$46)</f>
        <v>0.61640383329135096</v>
      </c>
      <c r="H82" s="351">
        <f>IF(H$46=0,0,H$46/MAE_fec!H$46)</f>
        <v>0.61640383329135084</v>
      </c>
      <c r="I82" s="351">
        <f>IF(I$46=0,0,I$46/MAE_fec!I$46)</f>
        <v>0.61640383329135062</v>
      </c>
      <c r="J82" s="351">
        <f>IF(J$46=0,0,J$46/MAE_fec!J$46)</f>
        <v>0.61640383329135051</v>
      </c>
      <c r="K82" s="351">
        <f>IF(K$46=0,0,K$46/MAE_fec!K$46)</f>
        <v>0.61640383329135062</v>
      </c>
      <c r="L82" s="351">
        <f>IF(L$46=0,0,L$46/MAE_fec!L$46)</f>
        <v>0.61640383329135073</v>
      </c>
      <c r="M82" s="351">
        <f>IF(M$46=0,0,M$46/MAE_fec!M$46)</f>
        <v>0.61640383329135084</v>
      </c>
      <c r="N82" s="351">
        <f>IF(N$46=0,0,N$46/MAE_fec!N$46)</f>
        <v>0.61640383329135062</v>
      </c>
      <c r="O82" s="351">
        <f>IF(O$46=0,0,O$46/MAE_fec!O$46)</f>
        <v>0.61640383329135084</v>
      </c>
      <c r="P82" s="351">
        <f>IF(P$46=0,0,P$46/MAE_fec!P$46)</f>
        <v>0.61640383329135096</v>
      </c>
      <c r="Q82" s="351">
        <f>IF(Q$46=0,0,Q$46/MAE_fec!Q$46)</f>
        <v>0.61640383329135062</v>
      </c>
      <c r="R82" s="351">
        <f>IF(R$46=0,0,R$46/MAE_fec!R$46)</f>
        <v>0.61640383329135073</v>
      </c>
      <c r="S82" s="351">
        <f>IF(S$46=0,0,S$46/MAE_fec!S$46)</f>
        <v>0.61640383329135073</v>
      </c>
      <c r="T82" s="351">
        <f>IF(T$46=0,0,T$46/MAE_fec!T$46)</f>
        <v>0.61640383329135073</v>
      </c>
      <c r="U82" s="351">
        <f>IF(U$46=0,0,U$46/MAE_fec!U$46)</f>
        <v>0.61640383329135084</v>
      </c>
      <c r="V82" s="351">
        <f>IF(V$46=0,0,V$46/MAE_fec!V$46)</f>
        <v>0.61640383329135062</v>
      </c>
      <c r="W82" s="351">
        <f>IF(W$46=0,0,W$46/MAE_fec!W$46)</f>
        <v>0.61640383329135073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0.57012951666415579</v>
      </c>
      <c r="C83" s="339">
        <f>IF(C$47=0,0,C$47/MAE_fec!C$47)</f>
        <v>0.5701295166641559</v>
      </c>
      <c r="D83" s="339">
        <f>IF(D$47=0,0,D$47/MAE_fec!D$47)</f>
        <v>0.5701295166641559</v>
      </c>
      <c r="E83" s="339">
        <f>IF(E$47=0,0,E$47/MAE_fec!E$47)</f>
        <v>0.57012951666415601</v>
      </c>
      <c r="F83" s="339">
        <f>IF(F$47=0,0,F$47/MAE_fec!F$47)</f>
        <v>0.57012951666415601</v>
      </c>
      <c r="G83" s="339">
        <f>IF(G$47=0,0,G$47/MAE_fec!G$47)</f>
        <v>0.57012951666415623</v>
      </c>
      <c r="H83" s="339">
        <f>IF(H$47=0,0,H$47/MAE_fec!H$47)</f>
        <v>0.57012951666415601</v>
      </c>
      <c r="I83" s="339">
        <f>IF(I$47=0,0,I$47/MAE_fec!I$47)</f>
        <v>0.57012951666415579</v>
      </c>
      <c r="J83" s="339">
        <f>IF(J$47=0,0,J$47/MAE_fec!J$47)</f>
        <v>0.57012951666415612</v>
      </c>
      <c r="K83" s="339">
        <f>IF(K$47=0,0,K$47/MAE_fec!K$47)</f>
        <v>0.57012951666415612</v>
      </c>
      <c r="L83" s="339">
        <f>IF(L$47=0,0,L$47/MAE_fec!L$47)</f>
        <v>0.57012951666415601</v>
      </c>
      <c r="M83" s="339">
        <f>IF(M$47=0,0,M$47/MAE_fec!M$47)</f>
        <v>0.57012951666415601</v>
      </c>
      <c r="N83" s="339">
        <f>IF(N$47=0,0,N$47/MAE_fec!N$47)</f>
        <v>0.57012951666415601</v>
      </c>
      <c r="O83" s="339">
        <f>IF(O$47=0,0,O$47/MAE_fec!O$47)</f>
        <v>0.57012951666415612</v>
      </c>
      <c r="P83" s="339">
        <f>IF(P$47=0,0,P$47/MAE_fec!P$47)</f>
        <v>0.57012951666415601</v>
      </c>
      <c r="Q83" s="339">
        <f>IF(Q$47=0,0,Q$47/MAE_fec!Q$47)</f>
        <v>0.57012951666415579</v>
      </c>
      <c r="R83" s="339">
        <f>IF(R$47=0,0,R$47/MAE_fec!R$47)</f>
        <v>0.57012951666415579</v>
      </c>
      <c r="S83" s="339">
        <f>IF(S$47=0,0,S$47/MAE_fec!S$47)</f>
        <v>0.57012951666415601</v>
      </c>
      <c r="T83" s="339">
        <f>IF(T$47=0,0,T$47/MAE_fec!T$47)</f>
        <v>0.57012951666415601</v>
      </c>
      <c r="U83" s="339">
        <f>IF(U$47=0,0,U$47/MAE_fec!U$47)</f>
        <v>0.57012951666415612</v>
      </c>
      <c r="V83" s="339">
        <f>IF(V$47=0,0,V$47/MAE_fec!V$47)</f>
        <v>0.57012951666415601</v>
      </c>
      <c r="W83" s="339">
        <f>IF(W$47=0,0,W$47/MAE_fec!W$47)</f>
        <v>0.5701295166641559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IE: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288.24923447761728</v>
      </c>
      <c r="C5" s="225">
        <v>272.91606263848558</v>
      </c>
      <c r="D5" s="225">
        <v>256.08425615891548</v>
      </c>
      <c r="E5" s="225">
        <v>253.27215395896829</v>
      </c>
      <c r="F5" s="225">
        <v>237.69089243878761</v>
      </c>
      <c r="G5" s="225">
        <v>244.1416168791672</v>
      </c>
      <c r="H5" s="225">
        <v>216.63087947876991</v>
      </c>
      <c r="I5" s="225">
        <v>348.43474007887647</v>
      </c>
      <c r="J5" s="225">
        <v>341.16185987888349</v>
      </c>
      <c r="K5" s="225">
        <v>70.521000121444672</v>
      </c>
      <c r="L5" s="225">
        <v>73.980756361040832</v>
      </c>
      <c r="M5" s="225">
        <v>75.780306720845431</v>
      </c>
      <c r="N5" s="225">
        <v>69.678029521128664</v>
      </c>
      <c r="O5" s="225">
        <v>71.02112580145149</v>
      </c>
      <c r="P5" s="225">
        <v>77.875477201505774</v>
      </c>
      <c r="Q5" s="225">
        <v>73.848795481329603</v>
      </c>
      <c r="R5" s="225">
        <v>71.213854321517246</v>
      </c>
      <c r="S5" s="225">
        <v>75.792276360900928</v>
      </c>
      <c r="T5" s="225">
        <v>79.195676400946397</v>
      </c>
      <c r="U5" s="225">
        <v>76.663869121035759</v>
      </c>
      <c r="V5" s="225">
        <v>88.354525321241169</v>
      </c>
      <c r="W5" s="225">
        <v>96.806678762117457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8.0414834377729356</v>
      </c>
      <c r="C10" s="262">
        <v>7.3490829978216876</v>
      </c>
      <c r="D10" s="262">
        <v>6.1227238505753334</v>
      </c>
      <c r="E10" s="262">
        <v>5.1612961139690379</v>
      </c>
      <c r="F10" s="262">
        <v>4.2346378125493196</v>
      </c>
      <c r="G10" s="262">
        <v>4.5418489929646118</v>
      </c>
      <c r="H10" s="262">
        <v>3.659739044576944</v>
      </c>
      <c r="I10" s="262">
        <v>10.98731270380806</v>
      </c>
      <c r="J10" s="262">
        <v>11.07744551906605</v>
      </c>
      <c r="K10" s="262">
        <v>1.2447646699327599</v>
      </c>
      <c r="L10" s="262">
        <v>1.345815024615159</v>
      </c>
      <c r="M10" s="262">
        <v>1.688993919965218</v>
      </c>
      <c r="N10" s="262">
        <v>1.409336212395542</v>
      </c>
      <c r="O10" s="262">
        <v>1.33213684550971</v>
      </c>
      <c r="P10" s="262">
        <v>1.546022110057385</v>
      </c>
      <c r="Q10" s="262">
        <v>1.2636119968935791</v>
      </c>
      <c r="R10" s="262">
        <v>1.0499149921980999</v>
      </c>
      <c r="S10" s="262">
        <v>1.2243349328004629</v>
      </c>
      <c r="T10" s="262">
        <v>1.2906364451218539</v>
      </c>
      <c r="U10" s="262">
        <v>1.1313141461588549</v>
      </c>
      <c r="V10" s="262">
        <v>1.262900280757441</v>
      </c>
      <c r="W10" s="262">
        <v>1.652339400861188</v>
      </c>
      <c r="DA10" s="68" t="s">
        <v>2643</v>
      </c>
    </row>
    <row r="11" spans="1:105" ht="12" customHeight="1" x14ac:dyDescent="0.25">
      <c r="A11" s="37" t="s">
        <v>160</v>
      </c>
      <c r="B11" s="228">
        <v>4.0956723882073671</v>
      </c>
      <c r="C11" s="228">
        <v>3.829252350296473</v>
      </c>
      <c r="D11" s="228">
        <v>2.9776321213211099</v>
      </c>
      <c r="E11" s="228">
        <v>2.0699278348652972</v>
      </c>
      <c r="F11" s="228">
        <v>1.111153739604319</v>
      </c>
      <c r="G11" s="228">
        <v>0.99143758180758768</v>
      </c>
      <c r="H11" s="228">
        <v>1.1758637600753441</v>
      </c>
      <c r="I11" s="228">
        <v>0.66871870895368957</v>
      </c>
      <c r="J11" s="228">
        <v>0.42292126882714459</v>
      </c>
      <c r="K11" s="228">
        <v>0.30796683849430329</v>
      </c>
      <c r="L11" s="228">
        <v>0.23766124506604361</v>
      </c>
      <c r="M11" s="228">
        <v>0.22860822680099641</v>
      </c>
      <c r="N11" s="228">
        <v>0.20272831776807579</v>
      </c>
      <c r="O11" s="228">
        <v>0.23029475198122321</v>
      </c>
      <c r="P11" s="228">
        <v>0.2500542668349412</v>
      </c>
      <c r="Q11" s="228">
        <v>0.1956830635325674</v>
      </c>
      <c r="R11" s="228">
        <v>0.1308172414219882</v>
      </c>
      <c r="S11" s="228">
        <v>0.16570568621325929</v>
      </c>
      <c r="T11" s="228">
        <v>0.1880519790591989</v>
      </c>
      <c r="U11" s="228">
        <v>0.1179033961470875</v>
      </c>
      <c r="V11" s="228">
        <v>0.25225800027306511</v>
      </c>
      <c r="W11" s="228">
        <v>7.0940869323909722E-2</v>
      </c>
      <c r="DA11" s="69" t="s">
        <v>2644</v>
      </c>
    </row>
    <row r="12" spans="1:105" ht="12" customHeight="1" x14ac:dyDescent="0.25">
      <c r="A12" s="37" t="s">
        <v>162</v>
      </c>
      <c r="B12" s="228">
        <v>3.9458110495655689</v>
      </c>
      <c r="C12" s="228">
        <v>3.519830647525215</v>
      </c>
      <c r="D12" s="228">
        <v>3.145091729254224</v>
      </c>
      <c r="E12" s="228">
        <v>3.0913682791037411</v>
      </c>
      <c r="F12" s="228">
        <v>3.123484072945002</v>
      </c>
      <c r="G12" s="228">
        <v>3.550411411157024</v>
      </c>
      <c r="H12" s="228">
        <v>2.4838752845015999</v>
      </c>
      <c r="I12" s="228">
        <v>10.318593994854369</v>
      </c>
      <c r="J12" s="228">
        <v>10.654524250238911</v>
      </c>
      <c r="K12" s="228">
        <v>0.93679783143845641</v>
      </c>
      <c r="L12" s="228">
        <v>1.108153779549115</v>
      </c>
      <c r="M12" s="228">
        <v>1.4603856931642221</v>
      </c>
      <c r="N12" s="228">
        <v>1.206607894627467</v>
      </c>
      <c r="O12" s="228">
        <v>1.1018420935284861</v>
      </c>
      <c r="P12" s="228">
        <v>1.295967843222444</v>
      </c>
      <c r="Q12" s="228">
        <v>1.067928933361012</v>
      </c>
      <c r="R12" s="228">
        <v>0.91909775077611144</v>
      </c>
      <c r="S12" s="228">
        <v>1.058629246587204</v>
      </c>
      <c r="T12" s="228">
        <v>1.1025844660626549</v>
      </c>
      <c r="U12" s="228">
        <v>1.0134107500117671</v>
      </c>
      <c r="V12" s="228">
        <v>1.010642280484376</v>
      </c>
      <c r="W12" s="228">
        <v>1.5813985315372781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63.569120666447027</v>
      </c>
      <c r="C16" s="263">
        <f t="shared" si="0"/>
        <v>58.761615901517438</v>
      </c>
      <c r="D16" s="263">
        <f t="shared" si="0"/>
        <v>53.95381494894206</v>
      </c>
      <c r="E16" s="263">
        <f t="shared" si="0"/>
        <v>53.184061887371499</v>
      </c>
      <c r="F16" s="263">
        <f t="shared" si="0"/>
        <v>50.615355856735803</v>
      </c>
      <c r="G16" s="263">
        <f t="shared" si="0"/>
        <v>48.02231658504428</v>
      </c>
      <c r="H16" s="263">
        <f t="shared" si="0"/>
        <v>40.524615515459793</v>
      </c>
      <c r="I16" s="263">
        <f t="shared" si="0"/>
        <v>82.559847893792053</v>
      </c>
      <c r="J16" s="263">
        <f t="shared" si="0"/>
        <v>80.764231039896572</v>
      </c>
      <c r="K16" s="263">
        <f t="shared" si="0"/>
        <v>10.08282856658383</v>
      </c>
      <c r="L16" s="263">
        <f t="shared" si="0"/>
        <v>10.809996621917261</v>
      </c>
      <c r="M16" s="263">
        <f t="shared" si="0"/>
        <v>12.777403463924021</v>
      </c>
      <c r="N16" s="263">
        <f t="shared" si="0"/>
        <v>10.81897833170463</v>
      </c>
      <c r="O16" s="263">
        <f t="shared" si="0"/>
        <v>10.945442867621001</v>
      </c>
      <c r="P16" s="263">
        <f t="shared" si="0"/>
        <v>12.01244349018279</v>
      </c>
      <c r="Q16" s="263">
        <f t="shared" si="0"/>
        <v>9.6781412139706902</v>
      </c>
      <c r="R16" s="263">
        <f t="shared" si="0"/>
        <v>8.3715997125349162</v>
      </c>
      <c r="S16" s="263">
        <f t="shared" si="0"/>
        <v>9.3569427726750618</v>
      </c>
      <c r="T16" s="263">
        <f t="shared" si="0"/>
        <v>9.790604898389768</v>
      </c>
      <c r="U16" s="263">
        <f t="shared" si="0"/>
        <v>8.5096980777283662</v>
      </c>
      <c r="V16" s="263">
        <f t="shared" si="0"/>
        <v>9.8698251394415948</v>
      </c>
      <c r="W16" s="263">
        <f t="shared" si="0"/>
        <v>12.356530303812301</v>
      </c>
      <c r="DA16" s="70"/>
    </row>
    <row r="17" spans="1:105" ht="12" customHeight="1" x14ac:dyDescent="0.25">
      <c r="A17" s="60" t="s">
        <v>2558</v>
      </c>
      <c r="B17" s="331">
        <v>63.569120666447027</v>
      </c>
      <c r="C17" s="331">
        <v>58.761615901517438</v>
      </c>
      <c r="D17" s="331">
        <v>53.95381494894206</v>
      </c>
      <c r="E17" s="331">
        <v>53.184061887371499</v>
      </c>
      <c r="F17" s="331">
        <v>50.615355856735803</v>
      </c>
      <c r="G17" s="331">
        <v>48.02231658504428</v>
      </c>
      <c r="H17" s="331">
        <v>40.524615515459793</v>
      </c>
      <c r="I17" s="331">
        <v>82.559847893792053</v>
      </c>
      <c r="J17" s="331">
        <v>80.764231039896572</v>
      </c>
      <c r="K17" s="331">
        <v>10.08282856658383</v>
      </c>
      <c r="L17" s="331">
        <v>10.809996621917261</v>
      </c>
      <c r="M17" s="331">
        <v>12.777403463924021</v>
      </c>
      <c r="N17" s="331">
        <v>10.81897833170463</v>
      </c>
      <c r="O17" s="331">
        <v>10.945442867621001</v>
      </c>
      <c r="P17" s="331">
        <v>12.01244349018279</v>
      </c>
      <c r="Q17" s="331">
        <v>9.6781412139706902</v>
      </c>
      <c r="R17" s="331">
        <v>8.3715997125349162</v>
      </c>
      <c r="S17" s="331">
        <v>9.3569427726750618</v>
      </c>
      <c r="T17" s="331">
        <v>9.790604898389768</v>
      </c>
      <c r="U17" s="331">
        <v>8.5096980777283662</v>
      </c>
      <c r="V17" s="331">
        <v>9.8698251394415948</v>
      </c>
      <c r="W17" s="331">
        <v>12.356530303812301</v>
      </c>
      <c r="DA17" s="72" t="s">
        <v>2649</v>
      </c>
    </row>
    <row r="18" spans="1:105" ht="12" customHeight="1" x14ac:dyDescent="0.25">
      <c r="A18" s="59" t="s">
        <v>30</v>
      </c>
      <c r="B18" s="232">
        <v>4.2917427800029442</v>
      </c>
      <c r="C18" s="232">
        <v>7.2212756589503924</v>
      </c>
      <c r="D18" s="232">
        <v>4.4591088275691124</v>
      </c>
      <c r="E18" s="232">
        <v>4.3941101674376712</v>
      </c>
      <c r="F18" s="232">
        <v>0</v>
      </c>
      <c r="G18" s="232">
        <v>0.85416959402995352</v>
      </c>
      <c r="H18" s="232">
        <v>0</v>
      </c>
      <c r="I18" s="232">
        <v>7.3394632604664431E-2</v>
      </c>
      <c r="J18" s="232">
        <v>0.25585904666993758</v>
      </c>
      <c r="K18" s="232">
        <v>0.35846286991924459</v>
      </c>
      <c r="L18" s="232">
        <v>0.25288088692397243</v>
      </c>
      <c r="M18" s="232">
        <v>0.34453254221029539</v>
      </c>
      <c r="N18" s="232">
        <v>0.17199431254118411</v>
      </c>
      <c r="O18" s="232">
        <v>1.7460142020594219E-2</v>
      </c>
      <c r="P18" s="232">
        <v>0</v>
      </c>
      <c r="Q18" s="232">
        <v>6.6347309029026347E-3</v>
      </c>
      <c r="R18" s="232">
        <v>0</v>
      </c>
      <c r="S18" s="232">
        <v>1.4398486404477891E-2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5.2382915236065877</v>
      </c>
      <c r="C19" s="232">
        <v>1.6589864083471191</v>
      </c>
      <c r="D19" s="232">
        <v>8.6336436678361466</v>
      </c>
      <c r="E19" s="232">
        <v>15.004951099961049</v>
      </c>
      <c r="F19" s="232">
        <v>23.076280773834721</v>
      </c>
      <c r="G19" s="232">
        <v>16.094512241576041</v>
      </c>
      <c r="H19" s="232">
        <v>14.25462741424681</v>
      </c>
      <c r="I19" s="232">
        <v>18.096415125981629</v>
      </c>
      <c r="J19" s="232">
        <v>16.230739145016859</v>
      </c>
      <c r="K19" s="232">
        <v>1.527544711724995</v>
      </c>
      <c r="L19" s="232">
        <v>1.742848733968948</v>
      </c>
      <c r="M19" s="232">
        <v>1.8629734084220759</v>
      </c>
      <c r="N19" s="232">
        <v>1.7945425297186119</v>
      </c>
      <c r="O19" s="232">
        <v>2.5313538428426741</v>
      </c>
      <c r="P19" s="232">
        <v>2.257329795994004</v>
      </c>
      <c r="Q19" s="232">
        <v>1.5586505657672309</v>
      </c>
      <c r="R19" s="232">
        <v>1.6558991927792941</v>
      </c>
      <c r="S19" s="232">
        <v>1.634005572573566</v>
      </c>
      <c r="T19" s="232">
        <v>1.6554330839246481</v>
      </c>
      <c r="U19" s="232">
        <v>1.337187570743412</v>
      </c>
      <c r="V19" s="232">
        <v>1.909938626511281</v>
      </c>
      <c r="W19" s="232">
        <v>1.92848710850358</v>
      </c>
      <c r="DA19" s="71" t="s">
        <v>2651</v>
      </c>
    </row>
    <row r="20" spans="1:105" ht="12" customHeight="1" x14ac:dyDescent="0.25">
      <c r="A20" s="59" t="s">
        <v>160</v>
      </c>
      <c r="B20" s="232">
        <v>23.32885785498928</v>
      </c>
      <c r="C20" s="232">
        <v>22.21488483134668</v>
      </c>
      <c r="D20" s="232">
        <v>16.417980470440011</v>
      </c>
      <c r="E20" s="232">
        <v>10.717536642872171</v>
      </c>
      <c r="F20" s="232">
        <v>5.3485844874371011</v>
      </c>
      <c r="G20" s="232">
        <v>5.1904481133172844</v>
      </c>
      <c r="H20" s="232">
        <v>6.3381657668770348</v>
      </c>
      <c r="I20" s="232">
        <v>3.686728490035017</v>
      </c>
      <c r="J20" s="232">
        <v>2.399590809980424</v>
      </c>
      <c r="K20" s="232">
        <v>1.9050023376758081</v>
      </c>
      <c r="L20" s="232">
        <v>1.4691963352058519</v>
      </c>
      <c r="M20" s="232">
        <v>1.411517498573712</v>
      </c>
      <c r="N20" s="232">
        <v>1.2561939969151961</v>
      </c>
      <c r="O20" s="232">
        <v>1.4039311535965451</v>
      </c>
      <c r="P20" s="232">
        <v>1.544270925914476</v>
      </c>
      <c r="Q20" s="232">
        <v>1.2282974211841411</v>
      </c>
      <c r="R20" s="232">
        <v>0.82061469176549173</v>
      </c>
      <c r="S20" s="232">
        <v>1.0433000505285881</v>
      </c>
      <c r="T20" s="232">
        <v>1.185333922251314</v>
      </c>
      <c r="U20" s="232">
        <v>0.74750532426865757</v>
      </c>
      <c r="V20" s="232">
        <v>1.5899474287455619</v>
      </c>
      <c r="W20" s="232">
        <v>0.44771337488951518</v>
      </c>
      <c r="DA20" s="71" t="s">
        <v>2652</v>
      </c>
    </row>
    <row r="21" spans="1:105" ht="12" customHeight="1" x14ac:dyDescent="0.25">
      <c r="A21" s="59" t="s">
        <v>70</v>
      </c>
      <c r="B21" s="232">
        <v>8.2349774689702873</v>
      </c>
      <c r="C21" s="232">
        <v>7.2466519452267217</v>
      </c>
      <c r="D21" s="232">
        <v>7.1017676484943992</v>
      </c>
      <c r="E21" s="232">
        <v>7.0611799657243628</v>
      </c>
      <c r="F21" s="232">
        <v>7.1554708102994269</v>
      </c>
      <c r="G21" s="232">
        <v>7.2958075124228436</v>
      </c>
      <c r="H21" s="232">
        <v>6.5431851197565596</v>
      </c>
      <c r="I21" s="232">
        <v>3.815631838973272</v>
      </c>
      <c r="J21" s="232">
        <v>1.4258955985658399</v>
      </c>
      <c r="K21" s="232">
        <v>0.49703221004516002</v>
      </c>
      <c r="L21" s="232">
        <v>0.49458281574582758</v>
      </c>
      <c r="M21" s="232">
        <v>0.14138185409437151</v>
      </c>
      <c r="N21" s="232">
        <v>0.11957323927841131</v>
      </c>
      <c r="O21" s="232">
        <v>0.27560831161854682</v>
      </c>
      <c r="P21" s="232">
        <v>0.20727823590194791</v>
      </c>
      <c r="Q21" s="232">
        <v>0.18119678879651341</v>
      </c>
      <c r="R21" s="232">
        <v>0.12959873120502241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22.475251038877921</v>
      </c>
      <c r="C22" s="232">
        <v>20.419817057646529</v>
      </c>
      <c r="D22" s="232">
        <v>17.341314334602391</v>
      </c>
      <c r="E22" s="232">
        <v>16.006284011376241</v>
      </c>
      <c r="F22" s="232">
        <v>15.03501978516454</v>
      </c>
      <c r="G22" s="232">
        <v>18.587379123698149</v>
      </c>
      <c r="H22" s="232">
        <v>13.388637214579379</v>
      </c>
      <c r="I22" s="232">
        <v>56.887677806197473</v>
      </c>
      <c r="J22" s="232">
        <v>60.452146439663522</v>
      </c>
      <c r="K22" s="232">
        <v>5.7947864372186242</v>
      </c>
      <c r="L22" s="232">
        <v>6.8504878500726623</v>
      </c>
      <c r="M22" s="232">
        <v>9.016998160623567</v>
      </c>
      <c r="N22" s="232">
        <v>7.4766742532512289</v>
      </c>
      <c r="O22" s="232">
        <v>6.7170894175426374</v>
      </c>
      <c r="P22" s="232">
        <v>8.0035645323723585</v>
      </c>
      <c r="Q22" s="232">
        <v>6.7033617073199023</v>
      </c>
      <c r="R22" s="232">
        <v>5.7654870967851082</v>
      </c>
      <c r="S22" s="232">
        <v>6.6652386631684291</v>
      </c>
      <c r="T22" s="232">
        <v>6.9498378922138064</v>
      </c>
      <c r="U22" s="232">
        <v>6.4250051827162959</v>
      </c>
      <c r="V22" s="232">
        <v>6.3699390841847521</v>
      </c>
      <c r="W22" s="232">
        <v>9.9803298204192092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31.711432223766909</v>
      </c>
      <c r="C24" s="263">
        <f t="shared" si="1"/>
        <v>30.443013592998639</v>
      </c>
      <c r="D24" s="263">
        <f t="shared" si="1"/>
        <v>29.550955085426331</v>
      </c>
      <c r="E24" s="263">
        <f t="shared" si="1"/>
        <v>29.532738134609851</v>
      </c>
      <c r="F24" s="263">
        <f t="shared" si="1"/>
        <v>28.082378894882471</v>
      </c>
      <c r="G24" s="263">
        <f t="shared" si="1"/>
        <v>29.9670087051657</v>
      </c>
      <c r="H24" s="263">
        <f t="shared" si="1"/>
        <v>28.694161926895571</v>
      </c>
      <c r="I24" s="263">
        <f t="shared" si="1"/>
        <v>39.503052350864159</v>
      </c>
      <c r="J24" s="263">
        <f t="shared" si="1"/>
        <v>39.332624316025189</v>
      </c>
      <c r="K24" s="263">
        <f t="shared" si="1"/>
        <v>12.10797173017065</v>
      </c>
      <c r="L24" s="263">
        <f t="shared" si="1"/>
        <v>12.89488143366802</v>
      </c>
      <c r="M24" s="263">
        <f t="shared" si="1"/>
        <v>12.313658032240321</v>
      </c>
      <c r="N24" s="263">
        <f t="shared" si="1"/>
        <v>11.914608890063301</v>
      </c>
      <c r="O24" s="263">
        <f t="shared" si="1"/>
        <v>11.996664070260399</v>
      </c>
      <c r="P24" s="263">
        <f t="shared" si="1"/>
        <v>13.37141211862183</v>
      </c>
      <c r="Q24" s="263">
        <f t="shared" si="1"/>
        <v>13.97380052555607</v>
      </c>
      <c r="R24" s="263">
        <f t="shared" si="1"/>
        <v>13.995893318427729</v>
      </c>
      <c r="S24" s="263">
        <f t="shared" si="1"/>
        <v>14.795607486758319</v>
      </c>
      <c r="T24" s="263">
        <f t="shared" si="1"/>
        <v>15.50769394133291</v>
      </c>
      <c r="U24" s="263">
        <f t="shared" si="1"/>
        <v>15.8254841876631</v>
      </c>
      <c r="V24" s="263">
        <f t="shared" si="1"/>
        <v>17.60237088391537</v>
      </c>
      <c r="W24" s="263">
        <f t="shared" si="1"/>
        <v>19.147161558191371</v>
      </c>
      <c r="DA24" s="70"/>
    </row>
    <row r="25" spans="1:105" ht="12" customHeight="1" x14ac:dyDescent="0.25">
      <c r="A25" s="60" t="s">
        <v>2568</v>
      </c>
      <c r="B25" s="264">
        <v>31.711432223766909</v>
      </c>
      <c r="C25" s="264">
        <v>30.443013592998639</v>
      </c>
      <c r="D25" s="264">
        <v>29.550955085426331</v>
      </c>
      <c r="E25" s="264">
        <v>29.532738134609851</v>
      </c>
      <c r="F25" s="264">
        <v>28.082378894882471</v>
      </c>
      <c r="G25" s="264">
        <v>29.9670087051657</v>
      </c>
      <c r="H25" s="264">
        <v>28.694161926895571</v>
      </c>
      <c r="I25" s="264">
        <v>39.503052350864159</v>
      </c>
      <c r="J25" s="264">
        <v>39.332624316025189</v>
      </c>
      <c r="K25" s="264">
        <v>12.10797173017065</v>
      </c>
      <c r="L25" s="264">
        <v>12.89488143366802</v>
      </c>
      <c r="M25" s="264">
        <v>12.313658032240321</v>
      </c>
      <c r="N25" s="264">
        <v>11.914608890063301</v>
      </c>
      <c r="O25" s="264">
        <v>11.996664070260399</v>
      </c>
      <c r="P25" s="264">
        <v>13.37141211862183</v>
      </c>
      <c r="Q25" s="264">
        <v>13.97380052555607</v>
      </c>
      <c r="R25" s="264">
        <v>13.995893318427729</v>
      </c>
      <c r="S25" s="264">
        <v>14.795607486758319</v>
      </c>
      <c r="T25" s="264">
        <v>15.50769394133291</v>
      </c>
      <c r="U25" s="264">
        <v>15.8254841876631</v>
      </c>
      <c r="V25" s="264">
        <v>17.60237088391537</v>
      </c>
      <c r="W25" s="264">
        <v>19.147161558191371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90.813029523495757</v>
      </c>
      <c r="C27" s="263">
        <f t="shared" si="2"/>
        <v>83.945165573596341</v>
      </c>
      <c r="D27" s="263">
        <f t="shared" si="2"/>
        <v>77.076878498488654</v>
      </c>
      <c r="E27" s="263">
        <f t="shared" si="2"/>
        <v>75.97723126767356</v>
      </c>
      <c r="F27" s="263">
        <f t="shared" si="2"/>
        <v>72.30765122390828</v>
      </c>
      <c r="G27" s="263">
        <f t="shared" si="2"/>
        <v>68.603309407206098</v>
      </c>
      <c r="H27" s="263">
        <f t="shared" si="2"/>
        <v>57.892307879228262</v>
      </c>
      <c r="I27" s="263">
        <f t="shared" si="2"/>
        <v>117.9426398482744</v>
      </c>
      <c r="J27" s="263">
        <f t="shared" si="2"/>
        <v>115.377472914138</v>
      </c>
      <c r="K27" s="263">
        <f t="shared" si="2"/>
        <v>14.40404080940548</v>
      </c>
      <c r="L27" s="263">
        <f t="shared" si="2"/>
        <v>15.442852317024659</v>
      </c>
      <c r="M27" s="263">
        <f t="shared" si="2"/>
        <v>18.25343351989147</v>
      </c>
      <c r="N27" s="263">
        <f t="shared" si="2"/>
        <v>15.45568333100662</v>
      </c>
      <c r="O27" s="263">
        <f t="shared" si="2"/>
        <v>15.63634695374428</v>
      </c>
      <c r="P27" s="263">
        <f t="shared" si="2"/>
        <v>17.16063355740398</v>
      </c>
      <c r="Q27" s="263">
        <f t="shared" si="2"/>
        <v>13.825916019958139</v>
      </c>
      <c r="R27" s="263">
        <f t="shared" si="2"/>
        <v>11.959428160764171</v>
      </c>
      <c r="S27" s="263">
        <f t="shared" si="2"/>
        <v>13.367061103821509</v>
      </c>
      <c r="T27" s="263">
        <f t="shared" si="2"/>
        <v>13.9865784262711</v>
      </c>
      <c r="U27" s="263">
        <f t="shared" si="2"/>
        <v>12.156711539611949</v>
      </c>
      <c r="V27" s="263">
        <f t="shared" si="2"/>
        <v>14.09975019920228</v>
      </c>
      <c r="W27" s="263">
        <f t="shared" si="2"/>
        <v>17.65218614830329</v>
      </c>
      <c r="DA27" s="70"/>
    </row>
    <row r="28" spans="1:105" ht="12" customHeight="1" x14ac:dyDescent="0.25">
      <c r="A28" s="60" t="s">
        <v>2573</v>
      </c>
      <c r="B28" s="331">
        <v>90.813029523495757</v>
      </c>
      <c r="C28" s="331">
        <v>83.945165573596341</v>
      </c>
      <c r="D28" s="331">
        <v>77.076878498488654</v>
      </c>
      <c r="E28" s="331">
        <v>75.97723126767356</v>
      </c>
      <c r="F28" s="331">
        <v>72.30765122390828</v>
      </c>
      <c r="G28" s="331">
        <v>68.603309407206098</v>
      </c>
      <c r="H28" s="331">
        <v>57.892307879228262</v>
      </c>
      <c r="I28" s="331">
        <v>117.9426398482744</v>
      </c>
      <c r="J28" s="331">
        <v>115.377472914138</v>
      </c>
      <c r="K28" s="331">
        <v>14.40404080940548</v>
      </c>
      <c r="L28" s="331">
        <v>15.442852317024659</v>
      </c>
      <c r="M28" s="331">
        <v>18.25343351989147</v>
      </c>
      <c r="N28" s="331">
        <v>15.45568333100662</v>
      </c>
      <c r="O28" s="331">
        <v>15.63634695374428</v>
      </c>
      <c r="P28" s="331">
        <v>17.16063355740398</v>
      </c>
      <c r="Q28" s="331">
        <v>13.825916019958139</v>
      </c>
      <c r="R28" s="331">
        <v>11.959428160764171</v>
      </c>
      <c r="S28" s="331">
        <v>13.367061103821509</v>
      </c>
      <c r="T28" s="331">
        <v>13.9865784262711</v>
      </c>
      <c r="U28" s="331">
        <v>12.156711539611949</v>
      </c>
      <c r="V28" s="331">
        <v>14.09975019920228</v>
      </c>
      <c r="W28" s="331">
        <v>17.65218614830329</v>
      </c>
      <c r="DA28" s="72" t="s">
        <v>2658</v>
      </c>
    </row>
    <row r="29" spans="1:105" ht="12" customHeight="1" x14ac:dyDescent="0.25">
      <c r="A29" s="59" t="s">
        <v>30</v>
      </c>
      <c r="B29" s="232">
        <v>6.1310611142899196</v>
      </c>
      <c r="C29" s="232">
        <v>10.31610808421485</v>
      </c>
      <c r="D29" s="232">
        <v>6.370155467955871</v>
      </c>
      <c r="E29" s="232">
        <v>6.2773002391966717</v>
      </c>
      <c r="F29" s="232">
        <v>0</v>
      </c>
      <c r="G29" s="232">
        <v>1.220242277185648</v>
      </c>
      <c r="H29" s="232">
        <v>0</v>
      </c>
      <c r="I29" s="232">
        <v>0.1048494751495206</v>
      </c>
      <c r="J29" s="232">
        <v>0.36551292381419659</v>
      </c>
      <c r="K29" s="232">
        <v>0.5120898141703496</v>
      </c>
      <c r="L29" s="232">
        <v>0.36125840989138908</v>
      </c>
      <c r="M29" s="232">
        <v>0.49218934601470782</v>
      </c>
      <c r="N29" s="232">
        <v>0.24570616077312021</v>
      </c>
      <c r="O29" s="232">
        <v>2.4943060029420309E-2</v>
      </c>
      <c r="P29" s="232">
        <v>0</v>
      </c>
      <c r="Q29" s="232">
        <v>9.478187004146623E-3</v>
      </c>
      <c r="R29" s="232">
        <v>0</v>
      </c>
      <c r="S29" s="232">
        <v>2.0569266292111262E-2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7.4832736051522684</v>
      </c>
      <c r="C30" s="232">
        <v>2.3699805833530281</v>
      </c>
      <c r="D30" s="232">
        <v>12.33377666833735</v>
      </c>
      <c r="E30" s="232">
        <v>21.435644428515779</v>
      </c>
      <c r="F30" s="232">
        <v>32.96611539119246</v>
      </c>
      <c r="G30" s="232">
        <v>22.99216034510864</v>
      </c>
      <c r="H30" s="232">
        <v>20.363753448924019</v>
      </c>
      <c r="I30" s="232">
        <v>25.85202160854519</v>
      </c>
      <c r="J30" s="232">
        <v>23.186770207166941</v>
      </c>
      <c r="K30" s="232">
        <v>2.1822067310357069</v>
      </c>
      <c r="L30" s="232">
        <v>2.4897839056699258</v>
      </c>
      <c r="M30" s="232">
        <v>2.6613905834601099</v>
      </c>
      <c r="N30" s="232">
        <v>2.5636321853123021</v>
      </c>
      <c r="O30" s="232">
        <v>3.6162197754895331</v>
      </c>
      <c r="P30" s="232">
        <v>3.2247568514200058</v>
      </c>
      <c r="Q30" s="232">
        <v>2.2266436653817601</v>
      </c>
      <c r="R30" s="232">
        <v>2.365570275398992</v>
      </c>
      <c r="S30" s="232">
        <v>2.3342936751050938</v>
      </c>
      <c r="T30" s="232">
        <v>2.3649044056066399</v>
      </c>
      <c r="U30" s="232">
        <v>1.9102679582048749</v>
      </c>
      <c r="V30" s="232">
        <v>2.7284837521589722</v>
      </c>
      <c r="W30" s="232">
        <v>2.7549815835765439</v>
      </c>
      <c r="DA30" s="71" t="s">
        <v>2660</v>
      </c>
    </row>
    <row r="31" spans="1:105" ht="12" customHeight="1" x14ac:dyDescent="0.25">
      <c r="A31" s="59" t="s">
        <v>160</v>
      </c>
      <c r="B31" s="232">
        <v>33.326939792841827</v>
      </c>
      <c r="C31" s="232">
        <v>31.735549759066679</v>
      </c>
      <c r="D31" s="232">
        <v>23.45425781491431</v>
      </c>
      <c r="E31" s="232">
        <v>15.310766632674531</v>
      </c>
      <c r="F31" s="232">
        <v>7.6408349820530006</v>
      </c>
      <c r="G31" s="232">
        <v>7.4149258761675494</v>
      </c>
      <c r="H31" s="232">
        <v>9.05452252411005</v>
      </c>
      <c r="I31" s="232">
        <v>5.2667549857643099</v>
      </c>
      <c r="J31" s="232">
        <v>3.4279868714006061</v>
      </c>
      <c r="K31" s="232">
        <v>2.7214319109654421</v>
      </c>
      <c r="L31" s="232">
        <v>2.0988519074369321</v>
      </c>
      <c r="M31" s="232">
        <v>2.0164535693910182</v>
      </c>
      <c r="N31" s="232">
        <v>1.794562852735994</v>
      </c>
      <c r="O31" s="232">
        <v>2.0056159337093491</v>
      </c>
      <c r="P31" s="232">
        <v>2.2061013227349662</v>
      </c>
      <c r="Q31" s="232">
        <v>1.754710601691631</v>
      </c>
      <c r="R31" s="232">
        <v>1.172306702522131</v>
      </c>
      <c r="S31" s="232">
        <v>1.490428643612268</v>
      </c>
      <c r="T31" s="232">
        <v>1.6933341746447339</v>
      </c>
      <c r="U31" s="232">
        <v>1.067864748955226</v>
      </c>
      <c r="V31" s="232">
        <v>2.2713534696365181</v>
      </c>
      <c r="W31" s="232">
        <v>0.63959053555645029</v>
      </c>
      <c r="DA31" s="71" t="s">
        <v>2661</v>
      </c>
    </row>
    <row r="32" spans="1:105" ht="12" customHeight="1" x14ac:dyDescent="0.25">
      <c r="A32" s="59" t="s">
        <v>70</v>
      </c>
      <c r="B32" s="232">
        <v>11.76425352710041</v>
      </c>
      <c r="C32" s="232">
        <v>10.352359921752459</v>
      </c>
      <c r="D32" s="232">
        <v>10.145382354992</v>
      </c>
      <c r="E32" s="232">
        <v>10.087399951034801</v>
      </c>
      <c r="F32" s="232">
        <v>10.222101157570609</v>
      </c>
      <c r="G32" s="232">
        <v>10.42258216060406</v>
      </c>
      <c r="H32" s="232">
        <v>9.3474073139379428</v>
      </c>
      <c r="I32" s="232">
        <v>5.4509026271046741</v>
      </c>
      <c r="J32" s="232">
        <v>2.0369937122369142</v>
      </c>
      <c r="K32" s="232">
        <v>0.71004601435022885</v>
      </c>
      <c r="L32" s="232">
        <v>0.70654687963689644</v>
      </c>
      <c r="M32" s="232">
        <v>0.20197407727767361</v>
      </c>
      <c r="N32" s="232">
        <v>0.17081891325487331</v>
      </c>
      <c r="O32" s="232">
        <v>0.39372615945506673</v>
      </c>
      <c r="P32" s="232">
        <v>0.29611176557421132</v>
      </c>
      <c r="Q32" s="232">
        <v>0.25885255542359048</v>
      </c>
      <c r="R32" s="232">
        <v>0.18514104457860331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32.107501484111317</v>
      </c>
      <c r="C33" s="232">
        <v>29.171167225209341</v>
      </c>
      <c r="D33" s="232">
        <v>24.77330619228913</v>
      </c>
      <c r="E33" s="232">
        <v>22.86612001625177</v>
      </c>
      <c r="F33" s="232">
        <v>21.47859969309221</v>
      </c>
      <c r="G33" s="232">
        <v>26.553398748140211</v>
      </c>
      <c r="H33" s="232">
        <v>19.12662459225626</v>
      </c>
      <c r="I33" s="232">
        <v>81.268111151710684</v>
      </c>
      <c r="J33" s="232">
        <v>86.360209199519318</v>
      </c>
      <c r="K33" s="232">
        <v>8.2782663388837499</v>
      </c>
      <c r="L33" s="232">
        <v>9.7864112143895188</v>
      </c>
      <c r="M33" s="232">
        <v>12.88142594374796</v>
      </c>
      <c r="N33" s="232">
        <v>10.68096321893033</v>
      </c>
      <c r="O33" s="232">
        <v>9.5958420250609073</v>
      </c>
      <c r="P33" s="232">
        <v>11.433663617674799</v>
      </c>
      <c r="Q33" s="232">
        <v>9.5762310104570076</v>
      </c>
      <c r="R33" s="232">
        <v>8.236410138264441</v>
      </c>
      <c r="S33" s="232">
        <v>9.5217695188120413</v>
      </c>
      <c r="T33" s="232">
        <v>9.9283398460197247</v>
      </c>
      <c r="U33" s="232">
        <v>9.1785788324518531</v>
      </c>
      <c r="V33" s="232">
        <v>9.0999129774067864</v>
      </c>
      <c r="W33" s="232">
        <v>14.2576140291703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94.114168626134685</v>
      </c>
      <c r="C35" s="263">
        <v>92.417184572551534</v>
      </c>
      <c r="D35" s="263">
        <v>89.379883775483137</v>
      </c>
      <c r="E35" s="263">
        <v>89.416826555344358</v>
      </c>
      <c r="F35" s="263">
        <v>82.450868650711683</v>
      </c>
      <c r="G35" s="263">
        <v>93.007133188786526</v>
      </c>
      <c r="H35" s="263">
        <v>85.860055112609359</v>
      </c>
      <c r="I35" s="263">
        <v>97.441887282137856</v>
      </c>
      <c r="J35" s="263">
        <v>94.610086089757758</v>
      </c>
      <c r="K35" s="263">
        <v>32.681394345351947</v>
      </c>
      <c r="L35" s="263">
        <v>33.487210963815741</v>
      </c>
      <c r="M35" s="263">
        <v>30.746817784824412</v>
      </c>
      <c r="N35" s="263">
        <v>30.079422755958571</v>
      </c>
      <c r="O35" s="263">
        <v>31.1105350643161</v>
      </c>
      <c r="P35" s="263">
        <v>33.784965925239803</v>
      </c>
      <c r="Q35" s="263">
        <v>35.107325724951117</v>
      </c>
      <c r="R35" s="263">
        <v>35.837018137592338</v>
      </c>
      <c r="S35" s="263">
        <v>37.048330064845572</v>
      </c>
      <c r="T35" s="263">
        <v>38.620162689830757</v>
      </c>
      <c r="U35" s="263">
        <v>39.040661169873488</v>
      </c>
      <c r="V35" s="263">
        <v>45.519678817924493</v>
      </c>
      <c r="W35" s="263">
        <v>45.998461350949313</v>
      </c>
      <c r="DA35" s="70" t="s">
        <v>2665</v>
      </c>
    </row>
    <row r="36" spans="1:105" ht="12" customHeight="1" x14ac:dyDescent="0.25">
      <c r="A36" s="46" t="s">
        <v>30</v>
      </c>
      <c r="B36" s="231">
        <v>6.2108276255863277</v>
      </c>
      <c r="C36" s="231">
        <v>11.0870248166968</v>
      </c>
      <c r="D36" s="231">
        <v>7.2067933044098229</v>
      </c>
      <c r="E36" s="231">
        <v>7.203902873304056</v>
      </c>
      <c r="F36" s="231">
        <v>0</v>
      </c>
      <c r="G36" s="231">
        <v>1.288618128775316</v>
      </c>
      <c r="H36" s="231">
        <v>0</v>
      </c>
      <c r="I36" s="231">
        <v>8.500877224502297E-2</v>
      </c>
      <c r="J36" s="231">
        <v>0.29779946951305553</v>
      </c>
      <c r="K36" s="231">
        <v>1.0859645159443569</v>
      </c>
      <c r="L36" s="231">
        <v>0.75014406320099969</v>
      </c>
      <c r="M36" s="231">
        <v>0.8119290717906763</v>
      </c>
      <c r="N36" s="231">
        <v>0.45924152669776619</v>
      </c>
      <c r="O36" s="231">
        <v>4.7164077951530221E-2</v>
      </c>
      <c r="P36" s="231">
        <v>0</v>
      </c>
      <c r="Q36" s="231">
        <v>2.3392042093567052E-2</v>
      </c>
      <c r="R36" s="231">
        <v>0</v>
      </c>
      <c r="S36" s="231">
        <v>5.4599527304335913E-2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7.580632711093692</v>
      </c>
      <c r="C38" s="231">
        <v>2.5470878482681609</v>
      </c>
      <c r="D38" s="231">
        <v>13.95365930370029</v>
      </c>
      <c r="E38" s="231">
        <v>24.5997952313128</v>
      </c>
      <c r="F38" s="231">
        <v>36.595269114573163</v>
      </c>
      <c r="G38" s="231">
        <v>24.280518053144188</v>
      </c>
      <c r="H38" s="231">
        <v>27.960337416540959</v>
      </c>
      <c r="I38" s="231">
        <v>20.96003450527791</v>
      </c>
      <c r="J38" s="231">
        <v>18.89128240763792</v>
      </c>
      <c r="K38" s="231">
        <v>4.6277020373839797</v>
      </c>
      <c r="L38" s="231">
        <v>5.1699740804738852</v>
      </c>
      <c r="M38" s="231">
        <v>4.3903030482025951</v>
      </c>
      <c r="N38" s="231">
        <v>4.7916029250950283</v>
      </c>
      <c r="O38" s="231">
        <v>6.8378006218917484</v>
      </c>
      <c r="P38" s="231">
        <v>6.1612263127776536</v>
      </c>
      <c r="Q38" s="231">
        <v>5.4953275689957906</v>
      </c>
      <c r="R38" s="231">
        <v>6.5416976920162169</v>
      </c>
      <c r="S38" s="231">
        <v>6.1962021124263176</v>
      </c>
      <c r="T38" s="231">
        <v>6.3613288305769924</v>
      </c>
      <c r="U38" s="231">
        <v>5.887556711160431</v>
      </c>
      <c r="V38" s="231">
        <v>8.308107501488788</v>
      </c>
      <c r="W38" s="231">
        <v>6.9955083881422846</v>
      </c>
      <c r="DA38" s="73" t="s">
        <v>2668</v>
      </c>
    </row>
    <row r="39" spans="1:105" ht="12" customHeight="1" x14ac:dyDescent="0.25">
      <c r="A39" s="46" t="s">
        <v>160</v>
      </c>
      <c r="B39" s="231">
        <v>33.760530923301182</v>
      </c>
      <c r="C39" s="231">
        <v>34.107128858864407</v>
      </c>
      <c r="D39" s="231">
        <v>26.534672353085671</v>
      </c>
      <c r="E39" s="231">
        <v>17.570814129439679</v>
      </c>
      <c r="F39" s="231">
        <v>8.4819945908148977</v>
      </c>
      <c r="G39" s="231">
        <v>7.8304186686534516</v>
      </c>
      <c r="H39" s="231">
        <v>12.432261348811609</v>
      </c>
      <c r="I39" s="231">
        <v>4.2701250952063008</v>
      </c>
      <c r="J39" s="231">
        <v>2.7929318097648319</v>
      </c>
      <c r="K39" s="231">
        <v>5.7712112330435623</v>
      </c>
      <c r="L39" s="231">
        <v>4.3582135523855552</v>
      </c>
      <c r="M39" s="231">
        <v>3.3263972252981699</v>
      </c>
      <c r="N39" s="231">
        <v>3.3541600326683212</v>
      </c>
      <c r="O39" s="231">
        <v>3.7923585208361139</v>
      </c>
      <c r="P39" s="231">
        <v>4.2149812046458512</v>
      </c>
      <c r="Q39" s="231">
        <v>4.3306029137050803</v>
      </c>
      <c r="R39" s="231">
        <v>3.2418720043862099</v>
      </c>
      <c r="S39" s="231">
        <v>3.9562276197125259</v>
      </c>
      <c r="T39" s="231">
        <v>4.5548798841218581</v>
      </c>
      <c r="U39" s="231">
        <v>3.2912211306895069</v>
      </c>
      <c r="V39" s="231">
        <v>6.9161668214765557</v>
      </c>
      <c r="W39" s="231">
        <v>1.624062020281468</v>
      </c>
      <c r="DA39" s="73" t="s">
        <v>2669</v>
      </c>
    </row>
    <row r="40" spans="1:105" ht="12" customHeight="1" x14ac:dyDescent="0.25">
      <c r="A40" s="46" t="s">
        <v>70</v>
      </c>
      <c r="B40" s="231">
        <v>11.917309163697491</v>
      </c>
      <c r="C40" s="231">
        <v>11.125985732882381</v>
      </c>
      <c r="D40" s="231">
        <v>11.47784759640977</v>
      </c>
      <c r="E40" s="231">
        <v>11.57641768314183</v>
      </c>
      <c r="F40" s="231">
        <v>11.34742563200604</v>
      </c>
      <c r="G40" s="231">
        <v>11.006607926895519</v>
      </c>
      <c r="H40" s="231">
        <v>12.834405166173211</v>
      </c>
      <c r="I40" s="231">
        <v>4.4194264138808812</v>
      </c>
      <c r="J40" s="231">
        <v>1.6596284491815869</v>
      </c>
      <c r="K40" s="231">
        <v>1.5057608156516871</v>
      </c>
      <c r="L40" s="231">
        <v>1.467126944649275</v>
      </c>
      <c r="M40" s="231">
        <v>0.33318198863438908</v>
      </c>
      <c r="N40" s="231">
        <v>0.31927216747510723</v>
      </c>
      <c r="O40" s="231">
        <v>0.74448488895077036</v>
      </c>
      <c r="P40" s="231">
        <v>0.56575167854144026</v>
      </c>
      <c r="Q40" s="231">
        <v>0.63884473579672763</v>
      </c>
      <c r="R40" s="231">
        <v>0.51198510423159738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2.1196407599681328</v>
      </c>
      <c r="C41" s="231">
        <v>2.1988457999774651</v>
      </c>
      <c r="D41" s="231">
        <v>2.179950479983003</v>
      </c>
      <c r="E41" s="231">
        <v>2.2244709599834378</v>
      </c>
      <c r="F41" s="231">
        <v>2.1830565599798719</v>
      </c>
      <c r="G41" s="231">
        <v>20.55966119986261</v>
      </c>
      <c r="H41" s="231">
        <v>6.371346599934637</v>
      </c>
      <c r="I41" s="231">
        <v>1.817574479990562</v>
      </c>
      <c r="J41" s="231">
        <v>0.60697979999681673</v>
      </c>
      <c r="K41" s="231">
        <v>2.135430000071505</v>
      </c>
      <c r="L41" s="231">
        <v>1.420513920033029</v>
      </c>
      <c r="M41" s="231">
        <v>0.63545220001263281</v>
      </c>
      <c r="N41" s="231">
        <v>1.191699360033075</v>
      </c>
      <c r="O41" s="231">
        <v>1.544239440053585</v>
      </c>
      <c r="P41" s="231">
        <v>0.99782820003279871</v>
      </c>
      <c r="Q41" s="231">
        <v>0.98514504002773851</v>
      </c>
      <c r="R41" s="231">
        <v>2.76467004008797</v>
      </c>
      <c r="S41" s="231">
        <v>1.5664996800283699</v>
      </c>
      <c r="T41" s="231">
        <v>0.99782820001813288</v>
      </c>
      <c r="U41" s="231">
        <v>1.5729706800309069</v>
      </c>
      <c r="V41" s="231">
        <v>2.5865881200527601</v>
      </c>
      <c r="W41" s="231">
        <v>1.1756512800399199</v>
      </c>
      <c r="DA41" s="73" t="s">
        <v>2671</v>
      </c>
    </row>
    <row r="42" spans="1:105" ht="12" customHeight="1" x14ac:dyDescent="0.25">
      <c r="A42" s="46" t="s">
        <v>162</v>
      </c>
      <c r="B42" s="231">
        <v>32.525227442487846</v>
      </c>
      <c r="C42" s="231">
        <v>31.351111515862311</v>
      </c>
      <c r="D42" s="231">
        <v>28.02696073789458</v>
      </c>
      <c r="E42" s="231">
        <v>26.24142567816256</v>
      </c>
      <c r="F42" s="231">
        <v>23.84312275333771</v>
      </c>
      <c r="G42" s="231">
        <v>28.041309211455442</v>
      </c>
      <c r="H42" s="231">
        <v>26.26170458114894</v>
      </c>
      <c r="I42" s="231">
        <v>65.889718015537184</v>
      </c>
      <c r="J42" s="231">
        <v>70.361464153663547</v>
      </c>
      <c r="K42" s="231">
        <v>17.555325743256859</v>
      </c>
      <c r="L42" s="231">
        <v>20.321238403073</v>
      </c>
      <c r="M42" s="231">
        <v>21.24955425088595</v>
      </c>
      <c r="N42" s="231">
        <v>19.96344674398927</v>
      </c>
      <c r="O42" s="231">
        <v>18.144487514632349</v>
      </c>
      <c r="P42" s="231">
        <v>21.845178529242052</v>
      </c>
      <c r="Q42" s="231">
        <v>23.63401342433222</v>
      </c>
      <c r="R42" s="231">
        <v>22.776793296870341</v>
      </c>
      <c r="S42" s="231">
        <v>25.274801125374019</v>
      </c>
      <c r="T42" s="231">
        <v>26.706125775113779</v>
      </c>
      <c r="U42" s="231">
        <v>28.288912647992639</v>
      </c>
      <c r="V42" s="231">
        <v>27.70881637490638</v>
      </c>
      <c r="W42" s="231">
        <v>36.203239662485643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1</v>
      </c>
      <c r="F51" s="234">
        <f t="shared" si="3"/>
        <v>0.99999999999999978</v>
      </c>
      <c r="G51" s="234">
        <f t="shared" si="3"/>
        <v>1</v>
      </c>
      <c r="H51" s="234">
        <f t="shared" si="3"/>
        <v>1</v>
      </c>
      <c r="I51" s="234">
        <f t="shared" si="3"/>
        <v>1.0000000000000002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1.0000000000000002</v>
      </c>
      <c r="Q51" s="234">
        <f t="shared" si="3"/>
        <v>1</v>
      </c>
      <c r="R51" s="234">
        <f t="shared" si="3"/>
        <v>1.0000000000000002</v>
      </c>
      <c r="S51" s="234">
        <f t="shared" si="3"/>
        <v>1</v>
      </c>
      <c r="T51" s="234">
        <f t="shared" si="3"/>
        <v>0.99999999999999978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2.7897674914371236E-2</v>
      </c>
      <c r="C56" s="302">
        <f t="shared" si="8"/>
        <v>2.6927997299875116E-2</v>
      </c>
      <c r="D56" s="302">
        <f t="shared" si="8"/>
        <v>2.3909020969941314E-2</v>
      </c>
      <c r="E56" s="302">
        <f t="shared" si="8"/>
        <v>2.0378458639417583E-2</v>
      </c>
      <c r="F56" s="302">
        <f t="shared" si="8"/>
        <v>1.7815734414981268E-2</v>
      </c>
      <c r="G56" s="302">
        <f t="shared" si="8"/>
        <v>1.8603337894712579E-2</v>
      </c>
      <c r="H56" s="302">
        <f t="shared" si="8"/>
        <v>1.6893893674727028E-2</v>
      </c>
      <c r="I56" s="302">
        <f t="shared" si="8"/>
        <v>3.1533344526211197E-2</v>
      </c>
      <c r="J56" s="302">
        <f t="shared" si="8"/>
        <v>3.2469765298496947E-2</v>
      </c>
      <c r="K56" s="302">
        <f t="shared" si="8"/>
        <v>1.7650978684209562E-2</v>
      </c>
      <c r="L56" s="302">
        <f t="shared" si="8"/>
        <v>1.819142018564008E-2</v>
      </c>
      <c r="M56" s="302">
        <f t="shared" si="8"/>
        <v>2.2288032248101396E-2</v>
      </c>
      <c r="N56" s="302">
        <f t="shared" si="8"/>
        <v>2.0226407406773537E-2</v>
      </c>
      <c r="O56" s="302">
        <f t="shared" si="8"/>
        <v>1.8756909728999037E-2</v>
      </c>
      <c r="P56" s="302">
        <f t="shared" si="8"/>
        <v>1.9852489713250727E-2</v>
      </c>
      <c r="Q56" s="302">
        <f t="shared" si="8"/>
        <v>1.7110800367936191E-2</v>
      </c>
      <c r="R56" s="302">
        <f t="shared" si="8"/>
        <v>1.4743128316829052E-2</v>
      </c>
      <c r="S56" s="302">
        <f t="shared" si="8"/>
        <v>1.6153821887741351E-2</v>
      </c>
      <c r="T56" s="302">
        <f t="shared" si="8"/>
        <v>1.6296804368305523E-2</v>
      </c>
      <c r="U56" s="302">
        <f t="shared" si="8"/>
        <v>1.4756809943583114E-2</v>
      </c>
      <c r="V56" s="302">
        <f t="shared" si="8"/>
        <v>1.4293555153692045E-2</v>
      </c>
      <c r="W56" s="302">
        <f t="shared" si="8"/>
        <v>1.7068444264279253E-2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0.22053526276193183</v>
      </c>
      <c r="C57" s="303">
        <f t="shared" si="9"/>
        <v>0.21531021418609275</v>
      </c>
      <c r="D57" s="303">
        <f t="shared" si="9"/>
        <v>0.21068774690881628</v>
      </c>
      <c r="E57" s="303">
        <f t="shared" si="9"/>
        <v>0.20998779793213138</v>
      </c>
      <c r="F57" s="303">
        <f t="shared" si="9"/>
        <v>0.2129461307389838</v>
      </c>
      <c r="G57" s="303">
        <f t="shared" si="9"/>
        <v>0.19669860959760876</v>
      </c>
      <c r="H57" s="303">
        <f t="shared" si="9"/>
        <v>0.18706758525361225</v>
      </c>
      <c r="I57" s="303">
        <f t="shared" si="9"/>
        <v>0.23694493802513111</v>
      </c>
      <c r="J57" s="303">
        <f t="shared" si="9"/>
        <v>0.23673288411714261</v>
      </c>
      <c r="K57" s="303">
        <f t="shared" si="9"/>
        <v>0.14297625599778968</v>
      </c>
      <c r="L57" s="303">
        <f t="shared" si="9"/>
        <v>0.14611903356546294</v>
      </c>
      <c r="M57" s="303">
        <f t="shared" si="9"/>
        <v>0.16861113416962786</v>
      </c>
      <c r="N57" s="303">
        <f t="shared" si="9"/>
        <v>0.15527101449423109</v>
      </c>
      <c r="O57" s="303">
        <f t="shared" si="9"/>
        <v>0.15411531067840809</v>
      </c>
      <c r="P57" s="303">
        <f t="shared" si="9"/>
        <v>0.15425194068602793</v>
      </c>
      <c r="Q57" s="303">
        <f t="shared" si="9"/>
        <v>0.13105347420889907</v>
      </c>
      <c r="R57" s="303">
        <f t="shared" si="9"/>
        <v>0.11755577327325534</v>
      </c>
      <c r="S57" s="303">
        <f t="shared" si="9"/>
        <v>0.1234550962438442</v>
      </c>
      <c r="T57" s="303">
        <f t="shared" si="9"/>
        <v>0.123625497543863</v>
      </c>
      <c r="U57" s="303">
        <f t="shared" si="9"/>
        <v>0.11100011224705321</v>
      </c>
      <c r="V57" s="303">
        <f t="shared" si="9"/>
        <v>0.11170706993848573</v>
      </c>
      <c r="W57" s="303">
        <f t="shared" si="9"/>
        <v>0.1276412997720533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0.22053526276193183</v>
      </c>
      <c r="C58" s="304">
        <f t="shared" si="10"/>
        <v>0.21531021418609275</v>
      </c>
      <c r="D58" s="304">
        <f t="shared" si="10"/>
        <v>0.21068774690881628</v>
      </c>
      <c r="E58" s="304">
        <f t="shared" si="10"/>
        <v>0.20998779793213138</v>
      </c>
      <c r="F58" s="304">
        <f t="shared" si="10"/>
        <v>0.2129461307389838</v>
      </c>
      <c r="G58" s="304">
        <f t="shared" si="10"/>
        <v>0.19669860959760876</v>
      </c>
      <c r="H58" s="304">
        <f t="shared" si="10"/>
        <v>0.18706758525361225</v>
      </c>
      <c r="I58" s="304">
        <f t="shared" si="10"/>
        <v>0.23694493802513111</v>
      </c>
      <c r="J58" s="304">
        <f t="shared" si="10"/>
        <v>0.23673288411714261</v>
      </c>
      <c r="K58" s="304">
        <f t="shared" si="10"/>
        <v>0.14297625599778968</v>
      </c>
      <c r="L58" s="304">
        <f t="shared" si="10"/>
        <v>0.14611903356546294</v>
      </c>
      <c r="M58" s="304">
        <f t="shared" si="10"/>
        <v>0.16861113416962786</v>
      </c>
      <c r="N58" s="304">
        <f t="shared" si="10"/>
        <v>0.15527101449423109</v>
      </c>
      <c r="O58" s="304">
        <f t="shared" si="10"/>
        <v>0.15411531067840809</v>
      </c>
      <c r="P58" s="304">
        <f t="shared" si="10"/>
        <v>0.15425194068602793</v>
      </c>
      <c r="Q58" s="304">
        <f t="shared" si="10"/>
        <v>0.13105347420889907</v>
      </c>
      <c r="R58" s="304">
        <f t="shared" si="10"/>
        <v>0.11755577327325534</v>
      </c>
      <c r="S58" s="304">
        <f t="shared" si="10"/>
        <v>0.1234550962438442</v>
      </c>
      <c r="T58" s="304">
        <f t="shared" si="10"/>
        <v>0.123625497543863</v>
      </c>
      <c r="U58" s="304">
        <f t="shared" si="10"/>
        <v>0.11100011224705321</v>
      </c>
      <c r="V58" s="304">
        <f t="shared" si="10"/>
        <v>0.11170706993848573</v>
      </c>
      <c r="W58" s="304">
        <f t="shared" si="10"/>
        <v>0.1276412997720533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0.11001393388341962</v>
      </c>
      <c r="C60" s="303">
        <f t="shared" si="12"/>
        <v>0.11154716691528907</v>
      </c>
      <c r="D60" s="303">
        <f t="shared" si="12"/>
        <v>0.11539543870704887</v>
      </c>
      <c r="E60" s="303">
        <f t="shared" si="12"/>
        <v>0.11660475766078233</v>
      </c>
      <c r="F60" s="303">
        <f t="shared" si="12"/>
        <v>0.11814663408743988</v>
      </c>
      <c r="G60" s="303">
        <f t="shared" si="12"/>
        <v>0.12274436897826087</v>
      </c>
      <c r="H60" s="303">
        <f t="shared" si="12"/>
        <v>0.13245647156091445</v>
      </c>
      <c r="I60" s="303">
        <f t="shared" si="12"/>
        <v>0.11337288681926981</v>
      </c>
      <c r="J60" s="303">
        <f t="shared" si="12"/>
        <v>0.1152902154126746</v>
      </c>
      <c r="K60" s="303">
        <f t="shared" si="12"/>
        <v>0.17169313692828284</v>
      </c>
      <c r="L60" s="303">
        <f t="shared" si="12"/>
        <v>0.17430048120538846</v>
      </c>
      <c r="M60" s="303">
        <f t="shared" si="12"/>
        <v>0.1624915306505762</v>
      </c>
      <c r="N60" s="303">
        <f t="shared" si="12"/>
        <v>0.17099520425517201</v>
      </c>
      <c r="O60" s="303">
        <f t="shared" si="12"/>
        <v>0.16891683896702209</v>
      </c>
      <c r="P60" s="303">
        <f t="shared" si="12"/>
        <v>0.1717024742464536</v>
      </c>
      <c r="Q60" s="303">
        <f t="shared" si="12"/>
        <v>0.189221779915001</v>
      </c>
      <c r="R60" s="303">
        <f t="shared" si="12"/>
        <v>0.19653329330047054</v>
      </c>
      <c r="S60" s="303">
        <f t="shared" si="12"/>
        <v>0.19521260209029626</v>
      </c>
      <c r="T60" s="303">
        <f t="shared" si="12"/>
        <v>0.19581490614237107</v>
      </c>
      <c r="U60" s="303">
        <f t="shared" si="12"/>
        <v>0.2064268914301477</v>
      </c>
      <c r="V60" s="303">
        <f t="shared" si="12"/>
        <v>0.19922432744577953</v>
      </c>
      <c r="W60" s="303">
        <f t="shared" si="12"/>
        <v>0.19778760931610503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0.11001393388341962</v>
      </c>
      <c r="C61" s="304">
        <f t="shared" si="13"/>
        <v>0.11154716691528907</v>
      </c>
      <c r="D61" s="304">
        <f t="shared" si="13"/>
        <v>0.11539543870704887</v>
      </c>
      <c r="E61" s="304">
        <f t="shared" si="13"/>
        <v>0.11660475766078233</v>
      </c>
      <c r="F61" s="304">
        <f t="shared" si="13"/>
        <v>0.11814663408743988</v>
      </c>
      <c r="G61" s="304">
        <f t="shared" si="13"/>
        <v>0.12274436897826087</v>
      </c>
      <c r="H61" s="304">
        <f t="shared" si="13"/>
        <v>0.13245647156091445</v>
      </c>
      <c r="I61" s="304">
        <f t="shared" si="13"/>
        <v>0.11337288681926981</v>
      </c>
      <c r="J61" s="304">
        <f t="shared" si="13"/>
        <v>0.1152902154126746</v>
      </c>
      <c r="K61" s="304">
        <f t="shared" si="13"/>
        <v>0.17169313692828284</v>
      </c>
      <c r="L61" s="304">
        <f t="shared" si="13"/>
        <v>0.17430048120538846</v>
      </c>
      <c r="M61" s="304">
        <f t="shared" si="13"/>
        <v>0.1624915306505762</v>
      </c>
      <c r="N61" s="304">
        <f t="shared" si="13"/>
        <v>0.17099520425517201</v>
      </c>
      <c r="O61" s="304">
        <f t="shared" si="13"/>
        <v>0.16891683896702209</v>
      </c>
      <c r="P61" s="304">
        <f t="shared" si="13"/>
        <v>0.1717024742464536</v>
      </c>
      <c r="Q61" s="304">
        <f t="shared" si="13"/>
        <v>0.189221779915001</v>
      </c>
      <c r="R61" s="304">
        <f t="shared" si="13"/>
        <v>0.19653329330047054</v>
      </c>
      <c r="S61" s="304">
        <f t="shared" si="13"/>
        <v>0.19521260209029626</v>
      </c>
      <c r="T61" s="304">
        <f t="shared" si="13"/>
        <v>0.19581490614237107</v>
      </c>
      <c r="U61" s="304">
        <f t="shared" si="13"/>
        <v>0.2064268914301477</v>
      </c>
      <c r="V61" s="304">
        <f t="shared" si="13"/>
        <v>0.19922432744577953</v>
      </c>
      <c r="W61" s="304">
        <f t="shared" si="13"/>
        <v>0.19778760931610503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0.31505037537418834</v>
      </c>
      <c r="C63" s="303">
        <f t="shared" si="15"/>
        <v>0.3075860202658468</v>
      </c>
      <c r="D63" s="303">
        <f t="shared" si="15"/>
        <v>0.30098249558402324</v>
      </c>
      <c r="E63" s="303">
        <f t="shared" si="15"/>
        <v>0.29998256847447335</v>
      </c>
      <c r="F63" s="303">
        <f t="shared" si="15"/>
        <v>0.30420875819854826</v>
      </c>
      <c r="G63" s="303">
        <f t="shared" si="15"/>
        <v>0.28099801371086958</v>
      </c>
      <c r="H63" s="303">
        <f t="shared" si="15"/>
        <v>0.26723940750516029</v>
      </c>
      <c r="I63" s="303">
        <f t="shared" si="15"/>
        <v>0.33849276860733024</v>
      </c>
      <c r="J63" s="303">
        <f t="shared" si="15"/>
        <v>0.338189834453061</v>
      </c>
      <c r="K63" s="303">
        <f t="shared" si="15"/>
        <v>0.2042517942825568</v>
      </c>
      <c r="L63" s="303">
        <f t="shared" si="15"/>
        <v>0.20874147652208991</v>
      </c>
      <c r="M63" s="303">
        <f t="shared" si="15"/>
        <v>0.24087304881375424</v>
      </c>
      <c r="N63" s="303">
        <f t="shared" si="15"/>
        <v>0.22181573499175877</v>
      </c>
      <c r="O63" s="303">
        <f t="shared" si="15"/>
        <v>0.22016472954058289</v>
      </c>
      <c r="P63" s="303">
        <f t="shared" si="15"/>
        <v>0.22035991526575413</v>
      </c>
      <c r="Q63" s="303">
        <f t="shared" si="15"/>
        <v>0.18721924886985594</v>
      </c>
      <c r="R63" s="303">
        <f t="shared" si="15"/>
        <v>0.16793681896179341</v>
      </c>
      <c r="S63" s="303">
        <f t="shared" si="15"/>
        <v>0.17636442320549162</v>
      </c>
      <c r="T63" s="303">
        <f t="shared" si="15"/>
        <v>0.17660785363409004</v>
      </c>
      <c r="U63" s="303">
        <f t="shared" si="15"/>
        <v>0.15857158892436171</v>
      </c>
      <c r="V63" s="303">
        <f t="shared" si="15"/>
        <v>0.15958152848355103</v>
      </c>
      <c r="W63" s="303">
        <f t="shared" si="15"/>
        <v>0.18234471396007618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0.31505037537418834</v>
      </c>
      <c r="C64" s="304">
        <f t="shared" si="16"/>
        <v>0.3075860202658468</v>
      </c>
      <c r="D64" s="304">
        <f t="shared" si="16"/>
        <v>0.30098249558402324</v>
      </c>
      <c r="E64" s="304">
        <f t="shared" si="16"/>
        <v>0.29998256847447335</v>
      </c>
      <c r="F64" s="304">
        <f t="shared" si="16"/>
        <v>0.30420875819854826</v>
      </c>
      <c r="G64" s="304">
        <f t="shared" si="16"/>
        <v>0.28099801371086958</v>
      </c>
      <c r="H64" s="304">
        <f t="shared" si="16"/>
        <v>0.26723940750516029</v>
      </c>
      <c r="I64" s="304">
        <f t="shared" si="16"/>
        <v>0.33849276860733024</v>
      </c>
      <c r="J64" s="304">
        <f t="shared" si="16"/>
        <v>0.338189834453061</v>
      </c>
      <c r="K64" s="304">
        <f t="shared" si="16"/>
        <v>0.2042517942825568</v>
      </c>
      <c r="L64" s="304">
        <f t="shared" si="16"/>
        <v>0.20874147652208991</v>
      </c>
      <c r="M64" s="304">
        <f t="shared" si="16"/>
        <v>0.24087304881375424</v>
      </c>
      <c r="N64" s="304">
        <f t="shared" si="16"/>
        <v>0.22181573499175877</v>
      </c>
      <c r="O64" s="304">
        <f t="shared" si="16"/>
        <v>0.22016472954058289</v>
      </c>
      <c r="P64" s="304">
        <f t="shared" si="16"/>
        <v>0.22035991526575413</v>
      </c>
      <c r="Q64" s="304">
        <f t="shared" si="16"/>
        <v>0.18721924886985594</v>
      </c>
      <c r="R64" s="304">
        <f t="shared" si="16"/>
        <v>0.16793681896179341</v>
      </c>
      <c r="S64" s="304">
        <f t="shared" si="16"/>
        <v>0.17636442320549162</v>
      </c>
      <c r="T64" s="304">
        <f t="shared" si="16"/>
        <v>0.17660785363409004</v>
      </c>
      <c r="U64" s="304">
        <f t="shared" si="16"/>
        <v>0.15857158892436171</v>
      </c>
      <c r="V64" s="304">
        <f t="shared" si="16"/>
        <v>0.15958152848355103</v>
      </c>
      <c r="W64" s="304">
        <f t="shared" si="16"/>
        <v>0.18234471396007618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0.32650275306608906</v>
      </c>
      <c r="C66" s="303">
        <f t="shared" si="18"/>
        <v>0.33862860133289646</v>
      </c>
      <c r="D66" s="303">
        <f t="shared" si="18"/>
        <v>0.34902529783017044</v>
      </c>
      <c r="E66" s="303">
        <f t="shared" si="18"/>
        <v>0.35304641729319541</v>
      </c>
      <c r="F66" s="303">
        <f t="shared" si="18"/>
        <v>0.34688274256004659</v>
      </c>
      <c r="G66" s="303">
        <f t="shared" si="18"/>
        <v>0.38095566981854823</v>
      </c>
      <c r="H66" s="303">
        <f t="shared" si="18"/>
        <v>0.39634264200558605</v>
      </c>
      <c r="I66" s="303">
        <f t="shared" si="18"/>
        <v>0.27965606202205778</v>
      </c>
      <c r="J66" s="303">
        <f t="shared" si="18"/>
        <v>0.27731730071862504</v>
      </c>
      <c r="K66" s="303">
        <f t="shared" si="18"/>
        <v>0.4634278341071611</v>
      </c>
      <c r="L66" s="303">
        <f t="shared" si="18"/>
        <v>0.45264758852141873</v>
      </c>
      <c r="M66" s="303">
        <f t="shared" si="18"/>
        <v>0.40573625411794045</v>
      </c>
      <c r="N66" s="303">
        <f t="shared" si="18"/>
        <v>0.43169163885206463</v>
      </c>
      <c r="O66" s="303">
        <f t="shared" si="18"/>
        <v>0.43804621108498792</v>
      </c>
      <c r="P66" s="303">
        <f t="shared" si="18"/>
        <v>0.43383318008851379</v>
      </c>
      <c r="Q66" s="303">
        <f t="shared" si="18"/>
        <v>0.47539469663830775</v>
      </c>
      <c r="R66" s="303">
        <f t="shared" si="18"/>
        <v>0.50323098614765183</v>
      </c>
      <c r="S66" s="303">
        <f t="shared" si="18"/>
        <v>0.48881405657262655</v>
      </c>
      <c r="T66" s="303">
        <f t="shared" si="18"/>
        <v>0.48765493831137025</v>
      </c>
      <c r="U66" s="303">
        <f t="shared" si="18"/>
        <v>0.50924459745485429</v>
      </c>
      <c r="V66" s="303">
        <f t="shared" si="18"/>
        <v>0.51519351897849175</v>
      </c>
      <c r="W66" s="303">
        <f t="shared" si="18"/>
        <v>0.47515793268748624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1.3112410734407365</v>
      </c>
      <c r="C72" s="322">
        <f>IF(C$5=0,0,C$5/MAE_fec!C$5)</f>
        <v>1.27053809835843</v>
      </c>
      <c r="D72" s="322">
        <f>IF(D$5=0,0,D$5/MAE_fec!D$5)</f>
        <v>1.1950952799172843</v>
      </c>
      <c r="E72" s="322">
        <f>IF(E$5=0,0,E$5/MAE_fec!E$5)</f>
        <v>1.1657600849094385</v>
      </c>
      <c r="F72" s="322">
        <f>IF(F$5=0,0,F$5/MAE_fec!F$5)</f>
        <v>1.1538426549857186</v>
      </c>
      <c r="G72" s="322">
        <f>IF(G$5=0,0,G$5/MAE_fec!G$5)</f>
        <v>1.1186925574224915</v>
      </c>
      <c r="H72" s="322">
        <f>IF(H$5=0,0,H$5/MAE_fec!H$5)</f>
        <v>0.97081828409712834</v>
      </c>
      <c r="I72" s="322">
        <f>IF(I$5=0,0,I$5/MAE_fec!I$5)</f>
        <v>1.4317812527797327</v>
      </c>
      <c r="J72" s="322">
        <f>IF(J$5=0,0,J$5/MAE_fec!J$5)</f>
        <v>1.4160959211809179</v>
      </c>
      <c r="K72" s="322">
        <f>IF(K$5=0,0,K$5/MAE_fec!K$5)</f>
        <v>0.70108547257869158</v>
      </c>
      <c r="L72" s="322">
        <f>IF(L$5=0,0,L$5/MAE_fec!L$5)</f>
        <v>0.70362674944832027</v>
      </c>
      <c r="M72" s="322">
        <f>IF(M$5=0,0,M$5/MAE_fec!M$5)</f>
        <v>0.8180238291892783</v>
      </c>
      <c r="N72" s="322">
        <f>IF(N$5=0,0,N$5/MAE_fec!N$5)</f>
        <v>0.74604423236791506</v>
      </c>
      <c r="O72" s="322">
        <f>IF(O$5=0,0,O$5/MAE_fec!O$5)</f>
        <v>0.74293555705245673</v>
      </c>
      <c r="P72" s="322">
        <f>IF(P$5=0,0,P$5/MAE_fec!P$5)</f>
        <v>0.73642340692498942</v>
      </c>
      <c r="Q72" s="322">
        <f>IF(Q$5=0,0,Q$5/MAE_fec!Q$5)</f>
        <v>0.61991563128477745</v>
      </c>
      <c r="R72" s="322">
        <f>IF(R$5=0,0,R$5/MAE_fec!R$5)</f>
        <v>0.5708444737781897</v>
      </c>
      <c r="S72" s="322">
        <f>IF(S$5=0,0,S$5/MAE_fec!S$5)</f>
        <v>0.587233285373851</v>
      </c>
      <c r="T72" s="322">
        <f>IF(T$5=0,0,T$5/MAE_fec!T$5)</f>
        <v>0.58399484419842085</v>
      </c>
      <c r="U72" s="322">
        <f>IF(U$5=0,0,U$5/MAE_fec!U$5)</f>
        <v>0.53167367208575333</v>
      </c>
      <c r="V72" s="322">
        <f>IF(V$5=0,0,V$5/MAE_fec!V$5)</f>
        <v>0.54336737494119025</v>
      </c>
      <c r="W72" s="322">
        <f>IF(W$5=0,0,W$5/MAE_fec!W$5)</f>
        <v>0.59571953824657353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1.3592236687576855</v>
      </c>
      <c r="C77" s="334">
        <f>IF(C$10=0,0,C$10/MAE_fec!C$10)</f>
        <v>1.2722369919347558</v>
      </c>
      <c r="D77" s="334">
        <f>IF(D$10=0,0,D$10/MAE_fec!D$10)</f>
        <v>1.073823503430714</v>
      </c>
      <c r="E77" s="334">
        <f>IF(E$10=0,0,E$10/MAE_fec!E$10)</f>
        <v>0.9028168959896441</v>
      </c>
      <c r="F77" s="334">
        <f>IF(F$10=0,0,F$10/MAE_fec!F$10)</f>
        <v>0.79181074727785361</v>
      </c>
      <c r="G77" s="334">
        <f>IF(G$10=0,0,G$10/MAE_fec!G$10)</f>
        <v>0.80125303911985879</v>
      </c>
      <c r="H77" s="334">
        <f>IF(H$10=0,0,H$10/MAE_fec!H$10)</f>
        <v>0.61975060190217024</v>
      </c>
      <c r="I77" s="334">
        <f>IF(I$10=0,0,I$10/MAE_fec!I$10)</f>
        <v>1.6399894491920692</v>
      </c>
      <c r="J77" s="334">
        <f>IF(J$10=0,0,J$10/MAE_fec!J$10)</f>
        <v>1.658877115910544</v>
      </c>
      <c r="K77" s="334">
        <f>IF(K$10=0,0,K$10/MAE_fec!K$10)</f>
        <v>0.45504244756535372</v>
      </c>
      <c r="L77" s="334">
        <f>IF(L$10=0,0,L$10/MAE_fec!L$10)</f>
        <v>0.47126079376584795</v>
      </c>
      <c r="M77" s="334">
        <f>IF(M$10=0,0,M$10/MAE_fec!M$10)</f>
        <v>0.67705882612509105</v>
      </c>
      <c r="N77" s="334">
        <f>IF(N$10=0,0,N$10/MAE_fec!N$10)</f>
        <v>0.55821641040486136</v>
      </c>
      <c r="O77" s="334">
        <f>IF(O$10=0,0,O$10/MAE_fec!O$10)</f>
        <v>0.51543169023474333</v>
      </c>
      <c r="P77" s="334">
        <f>IF(P$10=0,0,P$10/MAE_fec!P$10)</f>
        <v>0.5402503715667496</v>
      </c>
      <c r="Q77" s="334">
        <f>IF(Q$10=0,0,Q$10/MAE_fec!Q$10)</f>
        <v>0.38725802748527566</v>
      </c>
      <c r="R77" s="334">
        <f>IF(R$10=0,0,R$10/MAE_fec!R$10)</f>
        <v>0.30530351090755564</v>
      </c>
      <c r="S77" s="334">
        <f>IF(S$10=0,0,S$10/MAE_fec!S$10)</f>
        <v>0.3450504950230594</v>
      </c>
      <c r="T77" s="334">
        <f>IF(T$10=0,0,T$10/MAE_fec!T$10)</f>
        <v>0.34592949903291059</v>
      </c>
      <c r="U77" s="334">
        <f>IF(U$10=0,0,U$10/MAE_fec!U$10)</f>
        <v>0.28315667210061485</v>
      </c>
      <c r="V77" s="334">
        <f>IF(V$10=0,0,V$10/MAE_fec!V$10)</f>
        <v>0.28013248155756665</v>
      </c>
      <c r="W77" s="334">
        <f>IF(W$10=0,0,W$10/MAE_fec!W$10)</f>
        <v>0.37097552731256062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1.6172754103207418</v>
      </c>
      <c r="C78" s="350">
        <f>IF(C$16=0,0,C$16/MAE_fec!C$16)</f>
        <v>1.5383021688652623</v>
      </c>
      <c r="D78" s="350">
        <f>IF(D$16=0,0,D$16/MAE_fec!D$16)</f>
        <v>1.4189504049423023</v>
      </c>
      <c r="E78" s="350">
        <f>IF(E$16=0,0,E$16/MAE_fec!E$16)</f>
        <v>1.3789484183920777</v>
      </c>
      <c r="F78" s="350">
        <f>IF(F$16=0,0,F$16/MAE_fec!F$16)</f>
        <v>1.3796938671274581</v>
      </c>
      <c r="G78" s="350">
        <f>IF(G$16=0,0,G$16/MAE_fec!G$16)</f>
        <v>1.2559799217133356</v>
      </c>
      <c r="H78" s="350">
        <f>IF(H$16=0,0,H$16/MAE_fec!H$16)</f>
        <v>1.0326052257790839</v>
      </c>
      <c r="I78" s="350">
        <f>IF(I$16=0,0,I$16/MAE_fec!I$16)</f>
        <v>1.8354103909183621</v>
      </c>
      <c r="J78" s="350">
        <f>IF(J$16=0,0,J$16/MAE_fec!J$16)</f>
        <v>1.8134437493844529</v>
      </c>
      <c r="K78" s="350">
        <f>IF(K$16=0,0,K$16/MAE_fec!K$16)</f>
        <v>0.56826688496911693</v>
      </c>
      <c r="L78" s="350">
        <f>IF(L$16=0,0,L$16/MAE_fec!L$16)</f>
        <v>0.58336964683525372</v>
      </c>
      <c r="M78" s="350">
        <f>IF(M$16=0,0,M$16/MAE_fec!M$16)</f>
        <v>0.78686049496757493</v>
      </c>
      <c r="N78" s="350">
        <f>IF(N$16=0,0,N$16/MAE_fec!N$16)</f>
        <v>0.65953987224845134</v>
      </c>
      <c r="O78" s="350">
        <f>IF(O$16=0,0,O$16/MAE_fec!O$16)</f>
        <v>0.65138303786257357</v>
      </c>
      <c r="P78" s="350">
        <f>IF(P$16=0,0,P$16/MAE_fec!P$16)</f>
        <v>0.64612940432302046</v>
      </c>
      <c r="Q78" s="350">
        <f>IF(Q$16=0,0,Q$16/MAE_fec!Q$16)</f>
        <v>0.45804672194412926</v>
      </c>
      <c r="R78" s="350">
        <f>IF(R$16=0,0,R$16/MAE_fec!R$16)</f>
        <v>0.3764362166589077</v>
      </c>
      <c r="S78" s="350">
        <f>IF(S$16=0,0,S$16/MAE_fec!S$16)</f>
        <v>0.40748870489143474</v>
      </c>
      <c r="T78" s="350">
        <f>IF(T$16=0,0,T$16/MAE_fec!T$16)</f>
        <v>0.40551783710729489</v>
      </c>
      <c r="U78" s="350">
        <f>IF(U$16=0,0,U$16/MAE_fec!U$16)</f>
        <v>0.32936488943471542</v>
      </c>
      <c r="V78" s="350">
        <f>IF(V$16=0,0,V$16/MAE_fec!V$16)</f>
        <v>0.33873074925507163</v>
      </c>
      <c r="W78" s="350">
        <f>IF(W$16=0,0,W$16/MAE_fec!W$16)</f>
        <v>0.42845472072960944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1.7005056057614465</v>
      </c>
      <c r="C79" s="350">
        <f>IF(C$24=0,0,C$24/MAE_fec!C$24)</f>
        <v>1.6836967655916659</v>
      </c>
      <c r="D79" s="350">
        <f>IF(D$24=0,0,D$24/MAE_fec!D$24)</f>
        <v>1.6641960478726627</v>
      </c>
      <c r="E79" s="350">
        <f>IF(E$24=0,0,E$24/MAE_fec!E$24)</f>
        <v>1.6556621178507549</v>
      </c>
      <c r="F79" s="350">
        <f>IF(F$24=0,0,F$24/MAE_fec!F$24)</f>
        <v>1.6613226488892003</v>
      </c>
      <c r="G79" s="350">
        <f>IF(G$24=0,0,G$24/MAE_fec!G$24)</f>
        <v>1.6645999605391648</v>
      </c>
      <c r="H79" s="350">
        <f>IF(H$24=0,0,H$24/MAE_fec!H$24)</f>
        <v>1.6093979397790996</v>
      </c>
      <c r="I79" s="350">
        <f>IF(I$24=0,0,I$24/MAE_fec!I$24)</f>
        <v>1.7993475953823879</v>
      </c>
      <c r="J79" s="350">
        <f>IF(J$24=0,0,J$24/MAE_fec!J$24)</f>
        <v>1.8017335705369297</v>
      </c>
      <c r="K79" s="350">
        <f>IF(K$24=0,0,K$24/MAE_fec!K$24)</f>
        <v>1.5468872362882213</v>
      </c>
      <c r="L79" s="350">
        <f>IF(L$24=0,0,L$24/MAE_fec!L$24)</f>
        <v>1.5578775251998198</v>
      </c>
      <c r="M79" s="350">
        <f>IF(M$24=0,0,M$24/MAE_fec!M$24)</f>
        <v>1.613176979506971</v>
      </c>
      <c r="N79" s="350">
        <f>IF(N$24=0,0,N$24/MAE_fec!N$24)</f>
        <v>1.5843146731145463</v>
      </c>
      <c r="O79" s="350">
        <f>IF(O$24=0,0,O$24/MAE_fec!O$24)</f>
        <v>1.57510761483312</v>
      </c>
      <c r="P79" s="350">
        <f>IF(P$24=0,0,P$24/MAE_fec!P$24)</f>
        <v>1.5784223908262767</v>
      </c>
      <c r="Q79" s="350">
        <f>IF(Q$24=0,0,Q$24/MAE_fec!Q$24)</f>
        <v>1.5256234704535032</v>
      </c>
      <c r="R79" s="350">
        <f>IF(R$24=0,0,R$24/MAE_fec!R$24)</f>
        <v>1.4968434947474036</v>
      </c>
      <c r="S79" s="350">
        <f>IF(S$24=0,0,S$24/MAE_fec!S$24)</f>
        <v>1.5100669937837756</v>
      </c>
      <c r="T79" s="350">
        <f>IF(T$24=0,0,T$24/MAE_fec!T$24)</f>
        <v>1.508041599341529</v>
      </c>
      <c r="U79" s="350">
        <f>IF(U$24=0,0,U$24/MAE_fec!U$24)</f>
        <v>1.4801169671140562</v>
      </c>
      <c r="V79" s="350">
        <f>IF(V$24=0,0,V$24/MAE_fec!V$24)</f>
        <v>1.473044587053278</v>
      </c>
      <c r="W79" s="350">
        <f>IF(W$24=0,0,W$24/MAE_fec!W$24)</f>
        <v>1.5268217400849617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1.6172754103207418</v>
      </c>
      <c r="C80" s="350">
        <f>IF(C$27=0,0,C$27/MAE_fec!C$27)</f>
        <v>1.5383021688652618</v>
      </c>
      <c r="D80" s="350">
        <f>IF(D$27=0,0,D$27/MAE_fec!D$27)</f>
        <v>1.4189504049423023</v>
      </c>
      <c r="E80" s="350">
        <f>IF(E$27=0,0,E$27/MAE_fec!E$27)</f>
        <v>1.3789484183920775</v>
      </c>
      <c r="F80" s="350">
        <f>IF(F$27=0,0,F$27/MAE_fec!F$27)</f>
        <v>1.3796938671274579</v>
      </c>
      <c r="G80" s="350">
        <f>IF(G$27=0,0,G$27/MAE_fec!G$27)</f>
        <v>1.2559799217133347</v>
      </c>
      <c r="H80" s="350">
        <f>IF(H$27=0,0,H$27/MAE_fec!H$27)</f>
        <v>1.0326052257790834</v>
      </c>
      <c r="I80" s="350">
        <f>IF(I$27=0,0,I$27/MAE_fec!I$27)</f>
        <v>1.8354103909183623</v>
      </c>
      <c r="J80" s="350">
        <f>IF(J$27=0,0,J$27/MAE_fec!J$27)</f>
        <v>1.8134437493844531</v>
      </c>
      <c r="K80" s="350">
        <f>IF(K$27=0,0,K$27/MAE_fec!K$27)</f>
        <v>0.56826688496911704</v>
      </c>
      <c r="L80" s="350">
        <f>IF(L$27=0,0,L$27/MAE_fec!L$27)</f>
        <v>0.58336964683525339</v>
      </c>
      <c r="M80" s="350">
        <f>IF(M$27=0,0,M$27/MAE_fec!M$27)</f>
        <v>0.78686049496757526</v>
      </c>
      <c r="N80" s="350">
        <f>IF(N$27=0,0,N$27/MAE_fec!N$27)</f>
        <v>0.65953987224845156</v>
      </c>
      <c r="O80" s="350">
        <f>IF(O$27=0,0,O$27/MAE_fec!O$27)</f>
        <v>0.65138303786257357</v>
      </c>
      <c r="P80" s="350">
        <f>IF(P$27=0,0,P$27/MAE_fec!P$27)</f>
        <v>0.64612940432302013</v>
      </c>
      <c r="Q80" s="350">
        <f>IF(Q$27=0,0,Q$27/MAE_fec!Q$27)</f>
        <v>0.45804672194412971</v>
      </c>
      <c r="R80" s="350">
        <f>IF(R$27=0,0,R$27/MAE_fec!R$27)</f>
        <v>0.37643621665890775</v>
      </c>
      <c r="S80" s="350">
        <f>IF(S$27=0,0,S$27/MAE_fec!S$27)</f>
        <v>0.40748870489143452</v>
      </c>
      <c r="T80" s="350">
        <f>IF(T$27=0,0,T$27/MAE_fec!T$27)</f>
        <v>0.40551783710729489</v>
      </c>
      <c r="U80" s="350">
        <f>IF(U$27=0,0,U$27/MAE_fec!U$27)</f>
        <v>0.3293648894347152</v>
      </c>
      <c r="V80" s="350">
        <f>IF(V$27=0,0,V$27/MAE_fec!V$27)</f>
        <v>0.33873074925507174</v>
      </c>
      <c r="W80" s="350">
        <f>IF(W$27=0,0,W$27/MAE_fec!W$27)</f>
        <v>0.42845472072960944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2.8052915473660005</v>
      </c>
      <c r="C81" s="350">
        <f>IF(C$35=0,0,C$35/MAE_fec!C$35)</f>
        <v>2.8639968949299877</v>
      </c>
      <c r="D81" s="350">
        <f>IF(D$35=0,0,D$35/MAE_fec!D$35)</f>
        <v>2.8060328249603592</v>
      </c>
      <c r="E81" s="350">
        <f>IF(E$35=0,0,E$35/MAE_fec!E$35)</f>
        <v>2.7702524159893405</v>
      </c>
      <c r="F81" s="350">
        <f>IF(F$35=0,0,F$35/MAE_fec!F$35)</f>
        <v>2.6627897111060679</v>
      </c>
      <c r="G81" s="350">
        <f>IF(G$35=0,0,G$35/MAE_fec!G$35)</f>
        <v>2.7191243501280868</v>
      </c>
      <c r="H81" s="350">
        <f>IF(H$35=0,0,H$35/MAE_fec!H$35)</f>
        <v>2.6958666228910424</v>
      </c>
      <c r="I81" s="350">
        <f>IF(I$35=0,0,I$35/MAE_fec!I$35)</f>
        <v>2.4761763047514567</v>
      </c>
      <c r="J81" s="350">
        <f>IF(J$35=0,0,J$35/MAE_fec!J$35)</f>
        <v>2.4386344750483846</v>
      </c>
      <c r="K81" s="350">
        <f>IF(K$35=0,0,K$35/MAE_fec!K$35)</f>
        <v>2.6073561234777585</v>
      </c>
      <c r="L81" s="350">
        <f>IF(L$35=0,0,L$35/MAE_fec!L$35)</f>
        <v>2.5509200140733315</v>
      </c>
      <c r="M81" s="350">
        <f>IF(M$35=0,0,M$35/MAE_fec!M$35)</f>
        <v>2.4997581221909524</v>
      </c>
      <c r="N81" s="350">
        <f>IF(N$35=0,0,N$35/MAE_fec!N$35)</f>
        <v>2.5056482379292282</v>
      </c>
      <c r="O81" s="350">
        <f>IF(O$35=0,0,O$35/MAE_fec!O$35)</f>
        <v>2.5313122658173968</v>
      </c>
      <c r="P81" s="350">
        <f>IF(P$35=0,0,P$35/MAE_fec!P$35)</f>
        <v>2.5030720329813785</v>
      </c>
      <c r="Q81" s="350">
        <f>IF(Q$35=0,0,Q$35/MAE_fec!Q$35)</f>
        <v>2.4954636087539246</v>
      </c>
      <c r="R81" s="350">
        <f>IF(R$35=0,0,R$35/MAE_fec!R$35)</f>
        <v>2.5070092769403209</v>
      </c>
      <c r="S81" s="350">
        <f>IF(S$35=0,0,S$35/MAE_fec!S$35)</f>
        <v>2.4838797875275582</v>
      </c>
      <c r="T81" s="350">
        <f>IF(T$35=0,0,T$35/MAE_fec!T$35)</f>
        <v>2.4792003915311782</v>
      </c>
      <c r="U81" s="350">
        <f>IF(U$35=0,0,U$35/MAE_fec!U$35)</f>
        <v>2.4622085443719608</v>
      </c>
      <c r="V81" s="350">
        <f>IF(V$35=0,0,V$35/MAE_fec!V$35)</f>
        <v>2.52461521735923</v>
      </c>
      <c r="W81" s="350">
        <f>IF(W$35=0,0,W$35/MAE_fec!W$35)</f>
        <v>2.4240974174315006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IE: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496.08355091383822</v>
      </c>
      <c r="C3" s="205">
        <v>499.41433287189858</v>
      </c>
      <c r="D3" s="205">
        <v>411.40571049982799</v>
      </c>
      <c r="E3" s="205">
        <v>365.76683118732433</v>
      </c>
      <c r="F3" s="205">
        <v>318.61022078711261</v>
      </c>
      <c r="G3" s="205">
        <v>303.70628558150338</v>
      </c>
      <c r="H3" s="205">
        <v>269.79000189992962</v>
      </c>
      <c r="I3" s="205">
        <v>293.63383055627042</v>
      </c>
      <c r="J3" s="205">
        <v>244.56957128796719</v>
      </c>
      <c r="K3" s="205">
        <v>219.39478113487371</v>
      </c>
      <c r="L3" s="205">
        <v>182.49574615956101</v>
      </c>
      <c r="M3" s="205">
        <v>150.72436073522911</v>
      </c>
      <c r="N3" s="205">
        <v>140.5503076324878</v>
      </c>
      <c r="O3" s="205">
        <v>148.41906295786771</v>
      </c>
      <c r="P3" s="205">
        <v>158.79321570055509</v>
      </c>
      <c r="Q3" s="205">
        <v>155.19999999999999</v>
      </c>
      <c r="R3" s="205">
        <v>148.5976774806704</v>
      </c>
      <c r="S3" s="205">
        <v>139.19216599170809</v>
      </c>
      <c r="T3" s="205">
        <v>140.10057526000989</v>
      </c>
      <c r="U3" s="205">
        <v>138.30149911085309</v>
      </c>
      <c r="V3" s="205">
        <v>132.38232163862801</v>
      </c>
      <c r="W3" s="205">
        <v>154.02577993648421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557.05338419288432</v>
      </c>
      <c r="C5" s="205">
        <v>544.00700953209071</v>
      </c>
      <c r="D5" s="205">
        <v>403.44123934438181</v>
      </c>
      <c r="E5" s="205">
        <v>333.15224576668442</v>
      </c>
      <c r="F5" s="205">
        <v>244.41957121039599</v>
      </c>
      <c r="G5" s="205">
        <v>280.21290633413179</v>
      </c>
      <c r="H5" s="205">
        <v>189.24074141793801</v>
      </c>
      <c r="I5" s="205">
        <v>109.87506865963761</v>
      </c>
      <c r="J5" s="205">
        <v>128.70242055684881</v>
      </c>
      <c r="K5" s="205">
        <v>166.19023185156809</v>
      </c>
      <c r="L5" s="205">
        <v>173.82566440954329</v>
      </c>
      <c r="M5" s="205">
        <v>153.24406285383611</v>
      </c>
      <c r="N5" s="205">
        <v>113.6157207266732</v>
      </c>
      <c r="O5" s="205">
        <v>138.21919327757021</v>
      </c>
      <c r="P5" s="205">
        <v>356.57334816716002</v>
      </c>
      <c r="Q5" s="205">
        <v>313.68204047211549</v>
      </c>
      <c r="R5" s="205">
        <v>421.34596241900999</v>
      </c>
      <c r="S5" s="205">
        <v>447.64289712585088</v>
      </c>
      <c r="T5" s="205">
        <v>161.56308754477891</v>
      </c>
      <c r="U5" s="205">
        <v>176.4653074864255</v>
      </c>
      <c r="V5" s="205">
        <v>172.95749309095919</v>
      </c>
      <c r="W5" s="205">
        <v>384.03915062186661</v>
      </c>
      <c r="DA5" s="112" t="s">
        <v>2679</v>
      </c>
    </row>
    <row r="6" spans="1:105" ht="12" customHeight="1" x14ac:dyDescent="0.25">
      <c r="A6" s="154" t="s">
        <v>2114</v>
      </c>
      <c r="B6" s="340">
        <v>696.31673024110535</v>
      </c>
      <c r="C6" s="340">
        <v>661.50089372905006</v>
      </c>
      <c r="D6" s="340">
        <v>626.68505721699478</v>
      </c>
      <c r="E6" s="340">
        <v>626.68505721699478</v>
      </c>
      <c r="F6" s="340">
        <v>591.86922070493949</v>
      </c>
      <c r="G6" s="340">
        <v>557.05338419288421</v>
      </c>
      <c r="H6" s="340">
        <v>557.05338419288421</v>
      </c>
      <c r="I6" s="340">
        <v>522.23754768082892</v>
      </c>
      <c r="J6" s="340">
        <v>487.42171116877358</v>
      </c>
      <c r="K6" s="340">
        <v>487.42171116877358</v>
      </c>
      <c r="L6" s="340">
        <v>452.60587465671841</v>
      </c>
      <c r="M6" s="340">
        <v>452.60587465671841</v>
      </c>
      <c r="N6" s="340">
        <v>417.79003814466307</v>
      </c>
      <c r="O6" s="340">
        <v>382.97420163260779</v>
      </c>
      <c r="P6" s="340">
        <v>382.97420163260779</v>
      </c>
      <c r="Q6" s="340">
        <v>382.97420163260779</v>
      </c>
      <c r="R6" s="340">
        <v>452.60587465671841</v>
      </c>
      <c r="S6" s="340">
        <v>487.42171116877358</v>
      </c>
      <c r="T6" s="340">
        <v>487.42171116877358</v>
      </c>
      <c r="U6" s="340">
        <v>452.60587465671841</v>
      </c>
      <c r="V6" s="340">
        <v>417.79003814466307</v>
      </c>
      <c r="W6" s="340">
        <v>417.79003814466307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34.81583651205527</v>
      </c>
      <c r="Q7" s="342">
        <v>0</v>
      </c>
      <c r="R7" s="342">
        <v>104.4475095361658</v>
      </c>
      <c r="S7" s="342">
        <v>69.63167302411054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34.815836512055284</v>
      </c>
      <c r="D8" s="344">
        <f t="shared" si="0"/>
        <v>34.815836512055284</v>
      </c>
      <c r="E8" s="344">
        <f t="shared" si="0"/>
        <v>0</v>
      </c>
      <c r="F8" s="344">
        <f t="shared" si="0"/>
        <v>34.815836512055284</v>
      </c>
      <c r="G8" s="344">
        <f t="shared" si="0"/>
        <v>34.815836512055284</v>
      </c>
      <c r="H8" s="344">
        <f t="shared" si="0"/>
        <v>0</v>
      </c>
      <c r="I8" s="344">
        <f t="shared" si="0"/>
        <v>34.815836512055284</v>
      </c>
      <c r="J8" s="344">
        <f t="shared" si="0"/>
        <v>34.815836512055341</v>
      </c>
      <c r="K8" s="344">
        <f t="shared" si="0"/>
        <v>0</v>
      </c>
      <c r="L8" s="344">
        <f t="shared" si="0"/>
        <v>34.815836512055171</v>
      </c>
      <c r="M8" s="344">
        <f t="shared" si="0"/>
        <v>0</v>
      </c>
      <c r="N8" s="344">
        <f t="shared" si="0"/>
        <v>34.815836512055341</v>
      </c>
      <c r="O8" s="344">
        <f t="shared" si="0"/>
        <v>34.815836512055284</v>
      </c>
      <c r="P8" s="344">
        <f t="shared" si="0"/>
        <v>34.815836512055284</v>
      </c>
      <c r="Q8" s="344">
        <f t="shared" si="0"/>
        <v>0</v>
      </c>
      <c r="R8" s="344">
        <f t="shared" si="0"/>
        <v>34.815836512055171</v>
      </c>
      <c r="S8" s="344">
        <f t="shared" si="0"/>
        <v>34.815836512055341</v>
      </c>
      <c r="T8" s="344">
        <f t="shared" si="0"/>
        <v>0</v>
      </c>
      <c r="U8" s="344">
        <f t="shared" si="0"/>
        <v>34.815836512055171</v>
      </c>
      <c r="V8" s="344">
        <f t="shared" si="0"/>
        <v>34.815836512055341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139.26334604822102</v>
      </c>
      <c r="C9" s="345">
        <f t="shared" si="1"/>
        <v>117.49388419695936</v>
      </c>
      <c r="D9" s="345">
        <f t="shared" si="1"/>
        <v>223.24381787261296</v>
      </c>
      <c r="E9" s="345">
        <f t="shared" si="1"/>
        <v>293.53281145031036</v>
      </c>
      <c r="F9" s="345">
        <f t="shared" si="1"/>
        <v>347.44964949454351</v>
      </c>
      <c r="G9" s="345">
        <f t="shared" si="1"/>
        <v>276.84047785875242</v>
      </c>
      <c r="H9" s="345">
        <f t="shared" si="1"/>
        <v>367.8126427749462</v>
      </c>
      <c r="I9" s="345">
        <f t="shared" si="1"/>
        <v>412.36247902119135</v>
      </c>
      <c r="J9" s="345">
        <f t="shared" si="1"/>
        <v>358.71929061192475</v>
      </c>
      <c r="K9" s="345">
        <f t="shared" si="1"/>
        <v>321.23147931720553</v>
      </c>
      <c r="L9" s="345">
        <f t="shared" si="1"/>
        <v>278.78021024717509</v>
      </c>
      <c r="M9" s="345">
        <f t="shared" si="1"/>
        <v>299.3618118028823</v>
      </c>
      <c r="N9" s="345">
        <f t="shared" si="1"/>
        <v>304.17431741798987</v>
      </c>
      <c r="O9" s="345">
        <f t="shared" si="1"/>
        <v>244.75500835503757</v>
      </c>
      <c r="P9" s="345">
        <f t="shared" si="1"/>
        <v>26.400853465447767</v>
      </c>
      <c r="Q9" s="345">
        <f t="shared" si="1"/>
        <v>69.292161160492299</v>
      </c>
      <c r="R9" s="345">
        <f t="shared" si="1"/>
        <v>31.25991223770842</v>
      </c>
      <c r="S9" s="345">
        <f t="shared" si="1"/>
        <v>39.778814042922704</v>
      </c>
      <c r="T9" s="345">
        <f t="shared" si="1"/>
        <v>325.85862362399467</v>
      </c>
      <c r="U9" s="345">
        <f t="shared" si="1"/>
        <v>276.14056717029291</v>
      </c>
      <c r="V9" s="345">
        <f t="shared" si="1"/>
        <v>244.83254505370388</v>
      </c>
      <c r="W9" s="345">
        <f t="shared" si="1"/>
        <v>33.750887522796461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57.50455717970766</v>
      </c>
      <c r="C12" s="212">
        <v>55.467067927773002</v>
      </c>
      <c r="D12" s="212">
        <v>42.730782459157354</v>
      </c>
      <c r="E12" s="212">
        <v>36.818486672398969</v>
      </c>
      <c r="F12" s="212">
        <v>26.45571797076526</v>
      </c>
      <c r="G12" s="212">
        <v>26.281771281169391</v>
      </c>
      <c r="H12" s="212">
        <v>16.477644024075669</v>
      </c>
      <c r="I12" s="212">
        <v>8.6539122957867587</v>
      </c>
      <c r="J12" s="212">
        <v>9.4951848667239886</v>
      </c>
      <c r="K12" s="212">
        <v>12.22708512467756</v>
      </c>
      <c r="L12" s="212">
        <v>12.04006878761823</v>
      </c>
      <c r="M12" s="212">
        <v>9.4710232158211518</v>
      </c>
      <c r="N12" s="212">
        <v>7.1228718830610482</v>
      </c>
      <c r="O12" s="212">
        <v>8.4447119518486673</v>
      </c>
      <c r="P12" s="212">
        <v>20.584522785898539</v>
      </c>
      <c r="Q12" s="212">
        <v>17.964402407566631</v>
      </c>
      <c r="R12" s="212">
        <v>23.828632846087711</v>
      </c>
      <c r="S12" s="212">
        <v>25.182115219260531</v>
      </c>
      <c r="T12" s="212">
        <v>9.0574376612209804</v>
      </c>
      <c r="U12" s="212">
        <v>9.8133276010318138</v>
      </c>
      <c r="V12" s="212">
        <v>10.09613069647463</v>
      </c>
      <c r="W12" s="212">
        <v>21.397334479793631</v>
      </c>
      <c r="DA12" s="109" t="s">
        <v>2682</v>
      </c>
    </row>
    <row r="13" spans="1:105" ht="12" customHeight="1" x14ac:dyDescent="0.25">
      <c r="A13" s="24" t="s">
        <v>30</v>
      </c>
      <c r="B13" s="215">
        <v>10.0518486672399</v>
      </c>
      <c r="C13" s="215">
        <v>8.2958727429062762</v>
      </c>
      <c r="D13" s="215">
        <v>6.7698194325021497</v>
      </c>
      <c r="E13" s="215">
        <v>11.29561478933792</v>
      </c>
      <c r="F13" s="215">
        <v>11.26139294926913</v>
      </c>
      <c r="G13" s="215">
        <v>9.1131556319862419</v>
      </c>
      <c r="H13" s="215">
        <v>0</v>
      </c>
      <c r="I13" s="215">
        <v>0</v>
      </c>
      <c r="J13" s="215">
        <v>0</v>
      </c>
      <c r="K13" s="215">
        <v>0.25262252794496992</v>
      </c>
      <c r="L13" s="215">
        <v>0.16552020636285469</v>
      </c>
      <c r="M13" s="215">
        <v>7.3172828890799652E-2</v>
      </c>
      <c r="N13" s="215">
        <v>6.1134995700773853E-2</v>
      </c>
      <c r="O13" s="215">
        <v>1.392949269131556E-2</v>
      </c>
      <c r="P13" s="215">
        <v>0</v>
      </c>
      <c r="Q13" s="215">
        <v>3.3533963886500429E-3</v>
      </c>
      <c r="R13" s="215">
        <v>0</v>
      </c>
      <c r="S13" s="215">
        <v>3.3533963886500429E-3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28.074978503869303</v>
      </c>
      <c r="C14" s="206">
        <f t="shared" si="2"/>
        <v>30.277815993121237</v>
      </c>
      <c r="D14" s="206">
        <f t="shared" si="2"/>
        <v>21.48237317282889</v>
      </c>
      <c r="E14" s="206">
        <f t="shared" si="2"/>
        <v>13.539552880481514</v>
      </c>
      <c r="F14" s="206">
        <f t="shared" si="2"/>
        <v>6.5379191745485814</v>
      </c>
      <c r="G14" s="206">
        <f t="shared" si="2"/>
        <v>8.3913155631986225</v>
      </c>
      <c r="H14" s="206">
        <f t="shared" si="2"/>
        <v>9.2391229578675826</v>
      </c>
      <c r="I14" s="206">
        <f t="shared" si="2"/>
        <v>2.3597592433361996</v>
      </c>
      <c r="J14" s="206">
        <f t="shared" si="2"/>
        <v>3.0758383490971615</v>
      </c>
      <c r="K14" s="206">
        <f t="shared" si="2"/>
        <v>6.7621668099742047</v>
      </c>
      <c r="L14" s="206">
        <f t="shared" si="2"/>
        <v>8.2543422184006872</v>
      </c>
      <c r="M14" s="206">
        <f t="shared" si="2"/>
        <v>4.9377472055030092</v>
      </c>
      <c r="N14" s="206">
        <f t="shared" si="2"/>
        <v>3.254428202923473</v>
      </c>
      <c r="O14" s="206">
        <f t="shared" si="2"/>
        <v>4.0249355116079109</v>
      </c>
      <c r="P14" s="206">
        <f t="shared" si="2"/>
        <v>5.7714531384350813</v>
      </c>
      <c r="Q14" s="206">
        <f t="shared" si="2"/>
        <v>4.1122098022355971</v>
      </c>
      <c r="R14" s="206">
        <f t="shared" si="2"/>
        <v>4.8454858125537408</v>
      </c>
      <c r="S14" s="206">
        <f t="shared" si="2"/>
        <v>4.3372312983662935</v>
      </c>
      <c r="T14" s="206">
        <f t="shared" si="2"/>
        <v>4.5608770421324154</v>
      </c>
      <c r="U14" s="206">
        <f t="shared" si="2"/>
        <v>5.6282889079965601</v>
      </c>
      <c r="V14" s="206">
        <f t="shared" si="2"/>
        <v>5.0074806534823724</v>
      </c>
      <c r="W14" s="206">
        <f t="shared" si="2"/>
        <v>5.6864144453998273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10.93190025795357</v>
      </c>
      <c r="C16" s="206">
        <v>14.211693895098881</v>
      </c>
      <c r="D16" s="206">
        <v>9.0194325021496127</v>
      </c>
      <c r="E16" s="206">
        <v>4.7687876182287194</v>
      </c>
      <c r="F16" s="206">
        <v>0.98211521926053313</v>
      </c>
      <c r="G16" s="206">
        <v>2.9779019776440241</v>
      </c>
      <c r="H16" s="206">
        <v>0.33903697334479788</v>
      </c>
      <c r="I16" s="206">
        <v>0.3220980223559759</v>
      </c>
      <c r="J16" s="206">
        <v>0.44264832330180559</v>
      </c>
      <c r="K16" s="206">
        <v>4.4319862424763539</v>
      </c>
      <c r="L16" s="206">
        <v>6.5877042132416159</v>
      </c>
      <c r="M16" s="206">
        <v>4.2934651762682714</v>
      </c>
      <c r="N16" s="206">
        <v>2.658039552880481</v>
      </c>
      <c r="O16" s="206">
        <v>2.896818572656922</v>
      </c>
      <c r="P16" s="206">
        <v>4.7338779019776434</v>
      </c>
      <c r="Q16" s="206">
        <v>3.207738607050731</v>
      </c>
      <c r="R16" s="206">
        <v>4.0794496990541704</v>
      </c>
      <c r="S16" s="206">
        <v>4.003955288048151</v>
      </c>
      <c r="T16" s="206">
        <v>4.2055889939810829</v>
      </c>
      <c r="U16" s="206">
        <v>5.4625967325881337</v>
      </c>
      <c r="V16" s="206">
        <v>4.2833190025795354</v>
      </c>
      <c r="W16" s="206">
        <v>5.3409286328460874</v>
      </c>
      <c r="DA16" s="71" t="s">
        <v>2685</v>
      </c>
    </row>
    <row r="17" spans="1:105" ht="12" customHeight="1" x14ac:dyDescent="0.25">
      <c r="A17" s="18" t="s">
        <v>69</v>
      </c>
      <c r="B17" s="206">
        <v>5.5712811693895086</v>
      </c>
      <c r="C17" s="206">
        <v>4.3475494411006013</v>
      </c>
      <c r="D17" s="206">
        <v>3.9534823731728279</v>
      </c>
      <c r="E17" s="206">
        <v>3.4165950128976781</v>
      </c>
      <c r="F17" s="206">
        <v>2.3604471195184868</v>
      </c>
      <c r="G17" s="206">
        <v>2.0470335339638859</v>
      </c>
      <c r="H17" s="206">
        <v>1.7471195184866719</v>
      </c>
      <c r="I17" s="206">
        <v>0.73748925193465176</v>
      </c>
      <c r="J17" s="206">
        <v>1.1306104901117799</v>
      </c>
      <c r="K17" s="206">
        <v>0.96199484092863286</v>
      </c>
      <c r="L17" s="206">
        <v>0.34548581255374028</v>
      </c>
      <c r="M17" s="206">
        <v>0.30515907136715392</v>
      </c>
      <c r="N17" s="206">
        <v>0.27515047291487532</v>
      </c>
      <c r="O17" s="206">
        <v>0.41994840928632848</v>
      </c>
      <c r="P17" s="206">
        <v>0.48306104901117802</v>
      </c>
      <c r="Q17" s="206">
        <v>0.37652622527944962</v>
      </c>
      <c r="R17" s="206">
        <v>0.36723989681857261</v>
      </c>
      <c r="S17" s="206">
        <v>0.27205503009458298</v>
      </c>
      <c r="T17" s="206">
        <v>0.27824591573516771</v>
      </c>
      <c r="U17" s="206">
        <v>0.1562338779019776</v>
      </c>
      <c r="V17" s="206">
        <v>0.56792777300085984</v>
      </c>
      <c r="W17" s="206">
        <v>0.2969045571797076</v>
      </c>
      <c r="DA17" s="71" t="s">
        <v>2686</v>
      </c>
    </row>
    <row r="18" spans="1:105" ht="12" customHeight="1" x14ac:dyDescent="0.25">
      <c r="A18" s="18" t="s">
        <v>70</v>
      </c>
      <c r="B18" s="206">
        <v>10.833963886500429</v>
      </c>
      <c r="C18" s="206">
        <v>10.833963886500429</v>
      </c>
      <c r="D18" s="206">
        <v>7.8792777300085977</v>
      </c>
      <c r="E18" s="206">
        <v>4.9245055889939806</v>
      </c>
      <c r="F18" s="206">
        <v>2.9546861564918312</v>
      </c>
      <c r="G18" s="206">
        <v>2.9546861564918312</v>
      </c>
      <c r="H18" s="206">
        <v>6.8943250214961296</v>
      </c>
      <c r="I18" s="206">
        <v>1.1375752364574381</v>
      </c>
      <c r="J18" s="206">
        <v>1.332588134135855</v>
      </c>
      <c r="K18" s="206">
        <v>1.2183147033533961</v>
      </c>
      <c r="L18" s="206">
        <v>1.197678417884781</v>
      </c>
      <c r="M18" s="206">
        <v>0.30429922613929489</v>
      </c>
      <c r="N18" s="206">
        <v>0.27377472055030089</v>
      </c>
      <c r="O18" s="206">
        <v>0.63430782459157342</v>
      </c>
      <c r="P18" s="206">
        <v>0.48065348237317279</v>
      </c>
      <c r="Q18" s="206">
        <v>0.48357695614789331</v>
      </c>
      <c r="R18" s="206">
        <v>0.370335339638865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0.73783319002579528</v>
      </c>
      <c r="C19" s="206">
        <v>0.88460877042132413</v>
      </c>
      <c r="D19" s="206">
        <v>0.63018056749785034</v>
      </c>
      <c r="E19" s="206">
        <v>0.42966466036113488</v>
      </c>
      <c r="F19" s="206">
        <v>0.24067067927773</v>
      </c>
      <c r="G19" s="206">
        <v>0.41169389509888221</v>
      </c>
      <c r="H19" s="206">
        <v>0.25864144453998278</v>
      </c>
      <c r="I19" s="206">
        <v>0.16259673258813409</v>
      </c>
      <c r="J19" s="206">
        <v>0.16999140154772141</v>
      </c>
      <c r="K19" s="206">
        <v>0.14987102321582119</v>
      </c>
      <c r="L19" s="206">
        <v>0.12347377472055029</v>
      </c>
      <c r="M19" s="206">
        <v>3.4823731728288912E-2</v>
      </c>
      <c r="N19" s="206">
        <v>4.7463456577815991E-2</v>
      </c>
      <c r="O19" s="206">
        <v>7.3860705073086841E-2</v>
      </c>
      <c r="P19" s="206">
        <v>7.3860705073086841E-2</v>
      </c>
      <c r="Q19" s="206">
        <v>4.4368013757523653E-2</v>
      </c>
      <c r="R19" s="206">
        <v>2.8460877042132411E-2</v>
      </c>
      <c r="S19" s="206">
        <v>6.1220980223559762E-2</v>
      </c>
      <c r="T19" s="206">
        <v>7.7042132416165088E-2</v>
      </c>
      <c r="U19" s="206">
        <v>9.4582975064488387E-3</v>
      </c>
      <c r="V19" s="206">
        <v>0.1562338779019776</v>
      </c>
      <c r="W19" s="206">
        <v>4.858125537403267E-2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2.4112639724849529</v>
      </c>
      <c r="C20" s="206">
        <f t="shared" si="3"/>
        <v>1.9849527085124681</v>
      </c>
      <c r="D20" s="206">
        <f t="shared" si="3"/>
        <v>1.719948409286328</v>
      </c>
      <c r="E20" s="206">
        <f t="shared" si="3"/>
        <v>1.572656921754084</v>
      </c>
      <c r="F20" s="206">
        <f t="shared" si="3"/>
        <v>1.4054170249355109</v>
      </c>
      <c r="G20" s="206">
        <f t="shared" si="3"/>
        <v>1.3415305245055891</v>
      </c>
      <c r="H20" s="206">
        <f t="shared" si="3"/>
        <v>0.24772141014617369</v>
      </c>
      <c r="I20" s="206">
        <f t="shared" si="3"/>
        <v>0.21994840928632839</v>
      </c>
      <c r="J20" s="206">
        <f t="shared" si="3"/>
        <v>0.97626827171109187</v>
      </c>
      <c r="K20" s="206">
        <f t="shared" si="3"/>
        <v>1.2858125537403271</v>
      </c>
      <c r="L20" s="206">
        <f t="shared" si="3"/>
        <v>0.94952708512467743</v>
      </c>
      <c r="M20" s="206">
        <f t="shared" si="3"/>
        <v>1.336113499570077</v>
      </c>
      <c r="N20" s="206">
        <f t="shared" si="3"/>
        <v>1.6898538263112639</v>
      </c>
      <c r="O20" s="206">
        <f t="shared" si="3"/>
        <v>1.4574376612209801</v>
      </c>
      <c r="P20" s="206">
        <f t="shared" si="3"/>
        <v>11.83774720550301</v>
      </c>
      <c r="Q20" s="206">
        <f t="shared" si="3"/>
        <v>12.1079105760963</v>
      </c>
      <c r="R20" s="206">
        <f t="shared" si="3"/>
        <v>16.207566638005162</v>
      </c>
      <c r="S20" s="206">
        <f t="shared" si="3"/>
        <v>18.35210662080825</v>
      </c>
      <c r="T20" s="206">
        <f t="shared" si="3"/>
        <v>1.869561478933792</v>
      </c>
      <c r="U20" s="206">
        <f t="shared" si="3"/>
        <v>1.8863284608770421</v>
      </c>
      <c r="V20" s="206">
        <f t="shared" si="3"/>
        <v>1.919174548581255</v>
      </c>
      <c r="W20" s="206">
        <f t="shared" si="3"/>
        <v>12.043164230438521</v>
      </c>
      <c r="DA20" s="71"/>
    </row>
    <row r="21" spans="1:105" ht="12" customHeight="1" x14ac:dyDescent="0.25">
      <c r="A21" s="18" t="s">
        <v>72</v>
      </c>
      <c r="B21" s="206">
        <v>2.4112639724849529</v>
      </c>
      <c r="C21" s="206">
        <v>1.9849527085124681</v>
      </c>
      <c r="D21" s="206">
        <v>1.719948409286328</v>
      </c>
      <c r="E21" s="206">
        <v>1.572656921754084</v>
      </c>
      <c r="F21" s="206">
        <v>1.4054170249355109</v>
      </c>
      <c r="G21" s="206">
        <v>1.3415305245055891</v>
      </c>
      <c r="H21" s="206">
        <v>0.24772141014617369</v>
      </c>
      <c r="I21" s="206">
        <v>0.21994840928632839</v>
      </c>
      <c r="J21" s="206">
        <v>0.97626827171109187</v>
      </c>
      <c r="K21" s="206">
        <v>1.2858125537403271</v>
      </c>
      <c r="L21" s="206">
        <v>0.94952708512467743</v>
      </c>
      <c r="M21" s="206">
        <v>1.336113499570077</v>
      </c>
      <c r="N21" s="206">
        <v>1.6898538263112639</v>
      </c>
      <c r="O21" s="206">
        <v>1.4574376612209801</v>
      </c>
      <c r="P21" s="206">
        <v>11.83774720550301</v>
      </c>
      <c r="Q21" s="206">
        <v>12.1079105760963</v>
      </c>
      <c r="R21" s="206">
        <v>16.207566638005162</v>
      </c>
      <c r="S21" s="206">
        <v>18.35210662080825</v>
      </c>
      <c r="T21" s="206">
        <v>1.869561478933792</v>
      </c>
      <c r="U21" s="206">
        <v>1.8863284608770421</v>
      </c>
      <c r="V21" s="206">
        <v>1.919174548581255</v>
      </c>
      <c r="W21" s="206">
        <v>12.043164230438521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2697</v>
      </c>
    </row>
    <row r="31" spans="1:105" ht="12" customHeight="1" x14ac:dyDescent="0.25">
      <c r="A31" s="21" t="s">
        <v>38</v>
      </c>
      <c r="B31" s="209">
        <v>16.966466036113498</v>
      </c>
      <c r="C31" s="209">
        <v>14.90842648323302</v>
      </c>
      <c r="D31" s="209">
        <v>12.758641444539981</v>
      </c>
      <c r="E31" s="209">
        <v>10.41066208082545</v>
      </c>
      <c r="F31" s="209">
        <v>7.2509888220120366</v>
      </c>
      <c r="G31" s="209">
        <v>7.4357695614789332</v>
      </c>
      <c r="H31" s="209">
        <v>6.9907996560619079</v>
      </c>
      <c r="I31" s="209">
        <v>6.0742046431642303</v>
      </c>
      <c r="J31" s="209">
        <v>5.4430782459157347</v>
      </c>
      <c r="K31" s="209">
        <v>3.926483233018057</v>
      </c>
      <c r="L31" s="209">
        <v>2.6706792777300081</v>
      </c>
      <c r="M31" s="209">
        <v>3.1239896818572661</v>
      </c>
      <c r="N31" s="209">
        <v>2.1174548581255368</v>
      </c>
      <c r="O31" s="209">
        <v>2.9484092863284612</v>
      </c>
      <c r="P31" s="209">
        <v>2.9753224419604472</v>
      </c>
      <c r="Q31" s="209">
        <v>1.740928632846088</v>
      </c>
      <c r="R31" s="209">
        <v>2.775580395528805</v>
      </c>
      <c r="S31" s="209">
        <v>2.4894239036973351</v>
      </c>
      <c r="T31" s="209">
        <v>2.6269991401547719</v>
      </c>
      <c r="U31" s="209">
        <v>2.298710232158212</v>
      </c>
      <c r="V31" s="209">
        <v>3.1694754944110062</v>
      </c>
      <c r="W31" s="209">
        <v>3.6677558039552882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128.97063287822729</v>
      </c>
      <c r="C33" s="205">
        <f>TEL_emi!C5</f>
        <v>126.3245014780599</v>
      </c>
      <c r="D33" s="205">
        <f>TEL_emi!D5</f>
        <v>94.37714315733831</v>
      </c>
      <c r="E33" s="205">
        <f>TEL_emi!E5</f>
        <v>88.882457397253006</v>
      </c>
      <c r="F33" s="205">
        <f>TEL_emi!F5</f>
        <v>68.121295917753969</v>
      </c>
      <c r="G33" s="205">
        <f>TEL_emi!G5</f>
        <v>64.277791918027148</v>
      </c>
      <c r="H33" s="205">
        <f>TEL_emi!H5</f>
        <v>30.0180596375153</v>
      </c>
      <c r="I33" s="205">
        <f>TEL_emi!I5</f>
        <v>7.8314292026596766</v>
      </c>
      <c r="J33" s="205">
        <f>TEL_emi!J5</f>
        <v>11.800190157678969</v>
      </c>
      <c r="K33" s="205">
        <f>TEL_emi!K5</f>
        <v>23.113129317301901</v>
      </c>
      <c r="L33" s="205">
        <f>TEL_emi!L5</f>
        <v>25.614398157870301</v>
      </c>
      <c r="M33" s="205">
        <f>TEL_emi!M5</f>
        <v>16.808521678159579</v>
      </c>
      <c r="N33" s="205">
        <f>TEL_emi!N5</f>
        <v>13.11715655784133</v>
      </c>
      <c r="O33" s="205">
        <f>TEL_emi!O5</f>
        <v>14.712139798482641</v>
      </c>
      <c r="P33" s="205">
        <f>TEL_emi!P5</f>
        <v>43.589331717922043</v>
      </c>
      <c r="Q33" s="205">
        <f>TEL_emi!Q5</f>
        <v>39.795485038251798</v>
      </c>
      <c r="R33" s="205">
        <f>TEL_emi!R5</f>
        <v>51.270737757604913</v>
      </c>
      <c r="S33" s="205">
        <f>TEL_emi!S5</f>
        <v>54.72486971878638</v>
      </c>
      <c r="T33" s="205">
        <f>TEL_emi!T5</f>
        <v>16.596995038729339</v>
      </c>
      <c r="U33" s="205">
        <f>TEL_emi!U5</f>
        <v>19.375248598007801</v>
      </c>
      <c r="V33" s="205">
        <f>TEL_emi!V5</f>
        <v>18.05598467751669</v>
      </c>
      <c r="W33" s="205">
        <f>TEL_emi!W5</f>
        <v>43.464331797964213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115.91708105172647</v>
      </c>
      <c r="C35" s="286">
        <f t="shared" si="5"/>
        <v>111.06422919183717</v>
      </c>
      <c r="D35" s="286">
        <f t="shared" si="5"/>
        <v>103.86531195019769</v>
      </c>
      <c r="E35" s="286">
        <f t="shared" si="5"/>
        <v>100.66108660777581</v>
      </c>
      <c r="F35" s="286">
        <f t="shared" si="5"/>
        <v>83.034743535243678</v>
      </c>
      <c r="G35" s="286">
        <f t="shared" si="5"/>
        <v>86.536803908578804</v>
      </c>
      <c r="H35" s="286">
        <f t="shared" si="5"/>
        <v>61.075814181533488</v>
      </c>
      <c r="I35" s="286">
        <f t="shared" si="5"/>
        <v>29.471782183246656</v>
      </c>
      <c r="J35" s="286">
        <f t="shared" si="5"/>
        <v>38.824064730210985</v>
      </c>
      <c r="K35" s="286">
        <f t="shared" si="5"/>
        <v>55.730975283140012</v>
      </c>
      <c r="L35" s="286">
        <f t="shared" si="5"/>
        <v>65.974517439388805</v>
      </c>
      <c r="M35" s="286">
        <f t="shared" si="5"/>
        <v>62.836711793778868</v>
      </c>
      <c r="N35" s="286">
        <f t="shared" si="5"/>
        <v>50.678451033248514</v>
      </c>
      <c r="O35" s="286">
        <f t="shared" si="5"/>
        <v>56.89775816901566</v>
      </c>
      <c r="P35" s="286">
        <f t="shared" si="5"/>
        <v>129.63099648234265</v>
      </c>
      <c r="Q35" s="286">
        <f t="shared" si="5"/>
        <v>115.7500155126716</v>
      </c>
      <c r="R35" s="286">
        <f t="shared" si="5"/>
        <v>160.3566976959471</v>
      </c>
      <c r="S35" s="286">
        <f t="shared" si="5"/>
        <v>180.91618188311455</v>
      </c>
      <c r="T35" s="286">
        <f t="shared" si="5"/>
        <v>64.649539407039981</v>
      </c>
      <c r="U35" s="286">
        <f t="shared" si="5"/>
        <v>70.95604649350993</v>
      </c>
      <c r="V35" s="286">
        <f t="shared" si="5"/>
        <v>76.264946644723793</v>
      </c>
      <c r="W35" s="286">
        <f t="shared" si="5"/>
        <v>138.92047479725326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103.22988570121716</v>
      </c>
      <c r="C36" s="346">
        <f t="shared" si="6"/>
        <v>101.96020815151101</v>
      </c>
      <c r="D36" s="346">
        <f t="shared" si="6"/>
        <v>105.91575251106616</v>
      </c>
      <c r="E36" s="346">
        <f t="shared" si="6"/>
        <v>110.51549896555089</v>
      </c>
      <c r="F36" s="346">
        <f t="shared" si="6"/>
        <v>108.23895091441847</v>
      </c>
      <c r="G36" s="346">
        <f t="shared" si="6"/>
        <v>93.792151207448129</v>
      </c>
      <c r="H36" s="346">
        <f t="shared" si="6"/>
        <v>87.072392026222346</v>
      </c>
      <c r="I36" s="346">
        <f t="shared" si="6"/>
        <v>78.761382371411031</v>
      </c>
      <c r="J36" s="346">
        <f t="shared" si="6"/>
        <v>73.776272626744387</v>
      </c>
      <c r="K36" s="346">
        <f t="shared" si="6"/>
        <v>73.572826684531705</v>
      </c>
      <c r="L36" s="346">
        <f t="shared" si="6"/>
        <v>69.265196416860135</v>
      </c>
      <c r="M36" s="346">
        <f t="shared" si="6"/>
        <v>61.803524648485698</v>
      </c>
      <c r="N36" s="346">
        <f t="shared" si="6"/>
        <v>62.692661169633666</v>
      </c>
      <c r="O36" s="346">
        <f t="shared" si="6"/>
        <v>61.09652177530868</v>
      </c>
      <c r="P36" s="346">
        <f t="shared" si="6"/>
        <v>57.728719467414052</v>
      </c>
      <c r="Q36" s="346">
        <f t="shared" si="6"/>
        <v>57.269464265562767</v>
      </c>
      <c r="R36" s="346">
        <f t="shared" si="6"/>
        <v>56.55360433332261</v>
      </c>
      <c r="S36" s="346">
        <f t="shared" si="6"/>
        <v>56.254919671339721</v>
      </c>
      <c r="T36" s="346">
        <f t="shared" si="6"/>
        <v>56.061305827116087</v>
      </c>
      <c r="U36" s="346">
        <f t="shared" si="6"/>
        <v>55.610520508608751</v>
      </c>
      <c r="V36" s="346">
        <f t="shared" si="6"/>
        <v>58.373479610767859</v>
      </c>
      <c r="W36" s="346">
        <f t="shared" si="6"/>
        <v>55.716544641725655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47.732696625643641</v>
      </c>
      <c r="C37" s="346">
        <f>IF(TEL_ued!C$5=0,"",TEL_ued!C$5/C$5*1000)</f>
        <v>47.129024204076451</v>
      </c>
      <c r="D37" s="346">
        <f>IF(TEL_ued!D$5=0,"",TEL_ued!D$5/D$5*1000)</f>
        <v>49.111106191566996</v>
      </c>
      <c r="E37" s="346">
        <f>IF(TEL_ued!E$5=0,"",TEL_ued!E$5/E$5*1000)</f>
        <v>50.406318801555813</v>
      </c>
      <c r="F37" s="346">
        <f>IF(TEL_ued!F$5=0,"",TEL_ued!F$5/F$5*1000)</f>
        <v>48.662645049292202</v>
      </c>
      <c r="G37" s="346">
        <f>IF(TEL_ued!G$5=0,"",TEL_ued!G$5/G$5*1000)</f>
        <v>42.650564065677266</v>
      </c>
      <c r="H37" s="346">
        <f>IF(TEL_ued!H$5=0,"",TEL_ued!H$5/H$5*1000)</f>
        <v>40.618519969071279</v>
      </c>
      <c r="I37" s="346">
        <f>IF(TEL_ued!I$5=0,"",TEL_ued!I$5/I$5*1000)</f>
        <v>39.363615788320033</v>
      </c>
      <c r="J37" s="346">
        <f>IF(TEL_ued!J$5=0,"",TEL_ued!J$5/J$5*1000)</f>
        <v>36.219289901982435</v>
      </c>
      <c r="K37" s="346">
        <f>IF(TEL_ued!K$5=0,"",TEL_ued!K$5/K$5*1000)</f>
        <v>35.402198421534251</v>
      </c>
      <c r="L37" s="346">
        <f>IF(TEL_ued!L$5=0,"",TEL_ued!L$5/L$5*1000)</f>
        <v>33.066969959762666</v>
      </c>
      <c r="M37" s="346">
        <f>IF(TEL_ued!M$5=0,"",TEL_ued!M$5/M$5*1000)</f>
        <v>30.162063618802982</v>
      </c>
      <c r="N37" s="346">
        <f>IF(TEL_ued!N$5=0,"",TEL_ued!N$5/N$5*1000)</f>
        <v>30.703819596263752</v>
      </c>
      <c r="O37" s="346">
        <f>IF(TEL_ued!O$5=0,"",TEL_ued!O$5/O$5*1000)</f>
        <v>29.768187027340531</v>
      </c>
      <c r="P37" s="346">
        <f>IF(TEL_ued!P$5=0,"",TEL_ued!P$5/P$5*1000)</f>
        <v>28.951782653250035</v>
      </c>
      <c r="Q37" s="346">
        <f>IF(TEL_ued!Q$5=0,"",TEL_ued!Q$5/Q$5*1000)</f>
        <v>28.900954178263351</v>
      </c>
      <c r="R37" s="346">
        <f>IF(TEL_ued!R$5=0,"",TEL_ued!R$5/R$5*1000)</f>
        <v>28.567643203129645</v>
      </c>
      <c r="S37" s="346">
        <f>IF(TEL_ued!S$5=0,"",TEL_ued!S$5/S$5*1000)</f>
        <v>28.54548376761641</v>
      </c>
      <c r="T37" s="346">
        <f>IF(TEL_ued!T$5=0,"",TEL_ued!T$5/T$5*1000)</f>
        <v>27.542513959472704</v>
      </c>
      <c r="U37" s="346">
        <f>IF(TEL_ued!U$5=0,"",TEL_ued!U$5/U$5*1000)</f>
        <v>27.269509960942081</v>
      </c>
      <c r="V37" s="346">
        <f>IF(TEL_ued!V$5=0,"",TEL_ued!V$5/V$5*1000)</f>
        <v>28.643649713491492</v>
      </c>
      <c r="W37" s="346">
        <f>IF(TEL_ued!W$5=0,"",TEL_ued!W$5/W$5*1000)</f>
        <v>27.98315938182359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2.2427897753421662</v>
      </c>
      <c r="C38" s="347">
        <f t="shared" si="7"/>
        <v>2.2774685267761874</v>
      </c>
      <c r="D38" s="347">
        <f t="shared" si="7"/>
        <v>2.2086453307412572</v>
      </c>
      <c r="E38" s="347">
        <f t="shared" si="7"/>
        <v>2.4140714469908908</v>
      </c>
      <c r="F38" s="347">
        <f t="shared" si="7"/>
        <v>2.5749176791584723</v>
      </c>
      <c r="G38" s="347">
        <f t="shared" si="7"/>
        <v>2.4457176508526084</v>
      </c>
      <c r="H38" s="347">
        <f t="shared" si="7"/>
        <v>1.82174463737993</v>
      </c>
      <c r="I38" s="347">
        <f t="shared" si="7"/>
        <v>0.90495823564938183</v>
      </c>
      <c r="J38" s="347">
        <f t="shared" si="7"/>
        <v>1.242755177841024</v>
      </c>
      <c r="K38" s="347">
        <f t="shared" si="7"/>
        <v>1.8903221071597323</v>
      </c>
      <c r="L38" s="347">
        <f t="shared" si="7"/>
        <v>2.1274295529118277</v>
      </c>
      <c r="M38" s="347">
        <f t="shared" si="7"/>
        <v>1.774731335267058</v>
      </c>
      <c r="N38" s="347">
        <f t="shared" si="7"/>
        <v>1.8415544703303357</v>
      </c>
      <c r="O38" s="347">
        <f t="shared" si="7"/>
        <v>1.7421718919923543</v>
      </c>
      <c r="P38" s="347">
        <f t="shared" si="7"/>
        <v>2.1175779575411378</v>
      </c>
      <c r="Q38" s="347">
        <f t="shared" si="7"/>
        <v>2.2152412385000844</v>
      </c>
      <c r="R38" s="347">
        <f t="shared" si="7"/>
        <v>2.1516441202803946</v>
      </c>
      <c r="S38" s="347">
        <f t="shared" si="7"/>
        <v>2.1731641382106806</v>
      </c>
      <c r="T38" s="347">
        <f t="shared" si="7"/>
        <v>1.8324161489720918</v>
      </c>
      <c r="U38" s="347">
        <f t="shared" si="7"/>
        <v>1.9743811055457485</v>
      </c>
      <c r="V38" s="347">
        <f t="shared" si="7"/>
        <v>1.7884063925421929</v>
      </c>
      <c r="W38" s="347">
        <f t="shared" si="7"/>
        <v>2.0312965542044195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IE: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57.504557179707653</v>
      </c>
      <c r="C5" s="225">
        <v>55.467067927773002</v>
      </c>
      <c r="D5" s="225">
        <v>42.730782459157332</v>
      </c>
      <c r="E5" s="225">
        <v>36.818486672398969</v>
      </c>
      <c r="F5" s="225">
        <v>26.455717970765249</v>
      </c>
      <c r="G5" s="225">
        <v>26.281771281169391</v>
      </c>
      <c r="H5" s="225">
        <v>16.477644024075659</v>
      </c>
      <c r="I5" s="225">
        <v>8.6539122957867569</v>
      </c>
      <c r="J5" s="225">
        <v>9.4951848667239886</v>
      </c>
      <c r="K5" s="225">
        <v>12.22708512467756</v>
      </c>
      <c r="L5" s="225">
        <v>12.040068787618219</v>
      </c>
      <c r="M5" s="225">
        <v>9.47102321582115</v>
      </c>
      <c r="N5" s="225">
        <v>7.1228718830610456</v>
      </c>
      <c r="O5" s="225">
        <v>8.4447119518486655</v>
      </c>
      <c r="P5" s="225">
        <v>20.584522785898539</v>
      </c>
      <c r="Q5" s="225">
        <v>17.964402407566631</v>
      </c>
      <c r="R5" s="225">
        <v>23.828632846087711</v>
      </c>
      <c r="S5" s="225">
        <v>25.18211521926052</v>
      </c>
      <c r="T5" s="225">
        <v>9.0574376612209786</v>
      </c>
      <c r="U5" s="225">
        <v>9.813327601031812</v>
      </c>
      <c r="V5" s="225">
        <v>10.09613069647463</v>
      </c>
      <c r="W5" s="225">
        <v>21.397334479793631</v>
      </c>
      <c r="DA5" s="89" t="s">
        <v>2682</v>
      </c>
    </row>
    <row r="6" spans="1:105" ht="12" customHeight="1" x14ac:dyDescent="0.25">
      <c r="A6" s="55" t="s">
        <v>92</v>
      </c>
      <c r="B6" s="261">
        <v>1.126410228474132</v>
      </c>
      <c r="C6" s="261">
        <v>0.9900001262613487</v>
      </c>
      <c r="D6" s="261">
        <v>0.84520664600502315</v>
      </c>
      <c r="E6" s="261">
        <v>0.69263896126966351</v>
      </c>
      <c r="F6" s="261">
        <v>0.48409445223631442</v>
      </c>
      <c r="G6" s="261">
        <v>0.49394915801851358</v>
      </c>
      <c r="H6" s="261">
        <v>0.44953363620289027</v>
      </c>
      <c r="I6" s="261">
        <v>0.37778606976360912</v>
      </c>
      <c r="J6" s="261">
        <v>0.34705245210328528</v>
      </c>
      <c r="K6" s="261">
        <v>0.261327946546064</v>
      </c>
      <c r="L6" s="261">
        <v>0.17907829372138509</v>
      </c>
      <c r="M6" s="261">
        <v>0.20716382949081311</v>
      </c>
      <c r="N6" s="261">
        <v>0.14313731102861449</v>
      </c>
      <c r="O6" s="261">
        <v>0.1961399251670618</v>
      </c>
      <c r="P6" s="261">
        <v>0.20676058585783369</v>
      </c>
      <c r="Q6" s="261">
        <v>0.12127566601877809</v>
      </c>
      <c r="R6" s="261">
        <v>0.1932192566938607</v>
      </c>
      <c r="S6" s="261">
        <v>0.1734231733754858</v>
      </c>
      <c r="T6" s="261">
        <v>0.1771874843487555</v>
      </c>
      <c r="U6" s="261">
        <v>0.1562562809384743</v>
      </c>
      <c r="V6" s="261">
        <v>0.212971406993817</v>
      </c>
      <c r="W6" s="261">
        <v>0.25441349673980018</v>
      </c>
      <c r="DA6" s="67" t="s">
        <v>2699</v>
      </c>
    </row>
    <row r="7" spans="1:105" ht="12" customHeight="1" x14ac:dyDescent="0.25">
      <c r="A7" s="202" t="s">
        <v>93</v>
      </c>
      <c r="B7" s="226">
        <v>0.9242340336198005</v>
      </c>
      <c r="C7" s="226">
        <v>0.81230779590674773</v>
      </c>
      <c r="D7" s="226">
        <v>0.69350288902976276</v>
      </c>
      <c r="E7" s="226">
        <v>0.56831914770844183</v>
      </c>
      <c r="F7" s="226">
        <v>0.3972057043990273</v>
      </c>
      <c r="G7" s="226">
        <v>0.40529161683570342</v>
      </c>
      <c r="H7" s="226">
        <v>0.36884811175621768</v>
      </c>
      <c r="I7" s="226">
        <v>0.30997831365219208</v>
      </c>
      <c r="J7" s="226">
        <v>0.2847609863411571</v>
      </c>
      <c r="K7" s="226">
        <v>0.21442293049933461</v>
      </c>
      <c r="L7" s="226">
        <v>0.14693603587395701</v>
      </c>
      <c r="M7" s="226">
        <v>0.16998057804374411</v>
      </c>
      <c r="N7" s="226">
        <v>0.1174459987927093</v>
      </c>
      <c r="O7" s="226">
        <v>0.16093532321399939</v>
      </c>
      <c r="P7" s="226">
        <v>0.16964971147309429</v>
      </c>
      <c r="Q7" s="226">
        <v>9.9508238784638409E-2</v>
      </c>
      <c r="R7" s="226">
        <v>0.15853887728727031</v>
      </c>
      <c r="S7" s="226">
        <v>0.14229593712860369</v>
      </c>
      <c r="T7" s="226">
        <v>0.1453846025425686</v>
      </c>
      <c r="U7" s="226">
        <v>0.1282102817956712</v>
      </c>
      <c r="V7" s="226">
        <v>0.1747457698410807</v>
      </c>
      <c r="W7" s="226">
        <v>0.20874953578650279</v>
      </c>
      <c r="DA7" s="174" t="s">
        <v>2700</v>
      </c>
    </row>
    <row r="8" spans="1:105" ht="12" customHeight="1" x14ac:dyDescent="0.25">
      <c r="A8" s="202" t="s">
        <v>94</v>
      </c>
      <c r="B8" s="226">
        <v>0.6642932116642315</v>
      </c>
      <c r="C8" s="226">
        <v>0.58384622830797472</v>
      </c>
      <c r="D8" s="226">
        <v>0.49845520149014189</v>
      </c>
      <c r="E8" s="226">
        <v>0.4084793874154426</v>
      </c>
      <c r="F8" s="226">
        <v>0.2854916000368008</v>
      </c>
      <c r="G8" s="226">
        <v>0.29130334960066179</v>
      </c>
      <c r="H8" s="226">
        <v>0.26510958032478149</v>
      </c>
      <c r="I8" s="226">
        <v>0.22279691293751311</v>
      </c>
      <c r="J8" s="226">
        <v>0.2046719589327067</v>
      </c>
      <c r="K8" s="226">
        <v>0.15411648129639671</v>
      </c>
      <c r="L8" s="226">
        <v>0.1056102757844066</v>
      </c>
      <c r="M8" s="226">
        <v>0.12217354046894111</v>
      </c>
      <c r="N8" s="226">
        <v>8.441431163225982E-2</v>
      </c>
      <c r="O8" s="226">
        <v>0.11567226356006211</v>
      </c>
      <c r="P8" s="226">
        <v>0.1219357301212866</v>
      </c>
      <c r="Q8" s="226">
        <v>7.1521546626458848E-2</v>
      </c>
      <c r="R8" s="226">
        <v>0.1139498180502255</v>
      </c>
      <c r="S8" s="226">
        <v>0.10227520481118391</v>
      </c>
      <c r="T8" s="226">
        <v>0.1044951830774712</v>
      </c>
      <c r="U8" s="226">
        <v>9.2151140040638693E-2</v>
      </c>
      <c r="V8" s="226">
        <v>0.12559852207327671</v>
      </c>
      <c r="W8" s="226">
        <v>0.15003872884654881</v>
      </c>
      <c r="DA8" s="174" t="s">
        <v>2701</v>
      </c>
    </row>
    <row r="9" spans="1:105" ht="12" customHeight="1" x14ac:dyDescent="0.25">
      <c r="A9" s="202" t="s">
        <v>95</v>
      </c>
      <c r="B9" s="226">
        <v>1.299704109777845</v>
      </c>
      <c r="C9" s="226">
        <v>1.142307837993864</v>
      </c>
      <c r="D9" s="226">
        <v>0.97523843769810403</v>
      </c>
      <c r="E9" s="226">
        <v>0.79919880146499644</v>
      </c>
      <c r="F9" s="226">
        <v>0.55857052181113187</v>
      </c>
      <c r="G9" s="226">
        <v>0.56994133617520781</v>
      </c>
      <c r="H9" s="226">
        <v>0.51869265715718127</v>
      </c>
      <c r="I9" s="226">
        <v>0.43590700357339518</v>
      </c>
      <c r="J9" s="226">
        <v>0.4004451370422521</v>
      </c>
      <c r="K9" s="226">
        <v>0.30153224601468931</v>
      </c>
      <c r="L9" s="226">
        <v>0.206628800447752</v>
      </c>
      <c r="M9" s="226">
        <v>0.2390351878740152</v>
      </c>
      <c r="N9" s="226">
        <v>0.1651584358022474</v>
      </c>
      <c r="O9" s="226">
        <v>0.2263152982696866</v>
      </c>
      <c r="P9" s="226">
        <v>0.23856990675903891</v>
      </c>
      <c r="Q9" s="226">
        <v>0.1399334607908978</v>
      </c>
      <c r="R9" s="226">
        <v>0.2229452961852238</v>
      </c>
      <c r="S9" s="226">
        <v>0.200103661587099</v>
      </c>
      <c r="T9" s="226">
        <v>0.2044470973254871</v>
      </c>
      <c r="U9" s="226">
        <v>0.18029570877516271</v>
      </c>
      <c r="V9" s="226">
        <v>0.24573623883901971</v>
      </c>
      <c r="W9" s="226">
        <v>0.29355403469976937</v>
      </c>
      <c r="DA9" s="174" t="s">
        <v>2702</v>
      </c>
    </row>
    <row r="10" spans="1:105" ht="12" customHeight="1" x14ac:dyDescent="0.25">
      <c r="A10" s="56" t="s">
        <v>96</v>
      </c>
      <c r="B10" s="262">
        <v>3.989811270577027</v>
      </c>
      <c r="C10" s="262">
        <v>3.636181384766243</v>
      </c>
      <c r="D10" s="262">
        <v>2.915811950208377</v>
      </c>
      <c r="E10" s="262">
        <v>2.5507702485228871</v>
      </c>
      <c r="F10" s="262">
        <v>1.8755279995680081</v>
      </c>
      <c r="G10" s="262">
        <v>1.7887212721959951</v>
      </c>
      <c r="H10" s="262">
        <v>1.0905072968892191</v>
      </c>
      <c r="I10" s="262">
        <v>0.71016382039651194</v>
      </c>
      <c r="J10" s="262">
        <v>0.70360777854977175</v>
      </c>
      <c r="K10" s="262">
        <v>0.91228298053532086</v>
      </c>
      <c r="L10" s="262">
        <v>0.78942554598710768</v>
      </c>
      <c r="M10" s="262">
        <v>0.6909119029115367</v>
      </c>
      <c r="N10" s="262">
        <v>0.61310896626140965</v>
      </c>
      <c r="O10" s="262">
        <v>0.65118636496844851</v>
      </c>
      <c r="P10" s="262">
        <v>2.6865724894254188</v>
      </c>
      <c r="Q10" s="262">
        <v>2.585157783390267</v>
      </c>
      <c r="R10" s="262">
        <v>3.331356450624082</v>
      </c>
      <c r="S10" s="262">
        <v>3.6476781802755029</v>
      </c>
      <c r="T10" s="262">
        <v>0.75126808743033147</v>
      </c>
      <c r="U10" s="262">
        <v>0.83160437851028546</v>
      </c>
      <c r="V10" s="262">
        <v>0.82568463196753206</v>
      </c>
      <c r="W10" s="262">
        <v>2.6612301616399452</v>
      </c>
      <c r="DA10" s="68" t="s">
        <v>2703</v>
      </c>
    </row>
    <row r="11" spans="1:105" ht="12" customHeight="1" x14ac:dyDescent="0.25">
      <c r="A11" s="37" t="s">
        <v>160</v>
      </c>
      <c r="B11" s="228">
        <v>2.2114413435713538</v>
      </c>
      <c r="C11" s="228">
        <v>2.0031720885361382</v>
      </c>
      <c r="D11" s="228">
        <v>1.5830840336315219</v>
      </c>
      <c r="E11" s="228">
        <v>1.4161021769604321</v>
      </c>
      <c r="F11" s="228">
        <v>0.97983170289807942</v>
      </c>
      <c r="G11" s="228">
        <v>0.86560947248192543</v>
      </c>
      <c r="H11" s="228">
        <v>0.47558992293846969</v>
      </c>
      <c r="I11" s="228">
        <v>3.9201430548487917E-2</v>
      </c>
      <c r="J11" s="228">
        <v>0.12607972124315001</v>
      </c>
      <c r="K11" s="228">
        <v>0.31306042038878901</v>
      </c>
      <c r="L11" s="228">
        <v>0.1828882683232855</v>
      </c>
      <c r="M11" s="228">
        <v>9.9707868945666231E-2</v>
      </c>
      <c r="N11" s="228">
        <v>7.6634335794846936E-2</v>
      </c>
      <c r="O11" s="228">
        <v>0.11500149174296451</v>
      </c>
      <c r="P11" s="228">
        <v>0.10487141563636131</v>
      </c>
      <c r="Q11" s="228">
        <v>7.7887705244190072E-2</v>
      </c>
      <c r="R11" s="228">
        <v>7.3675986703901727E-2</v>
      </c>
      <c r="S11" s="228">
        <v>5.3230038262080177E-2</v>
      </c>
      <c r="T11" s="228">
        <v>8.6014745820436167E-2</v>
      </c>
      <c r="U11" s="228">
        <v>5.9093039690873032E-2</v>
      </c>
      <c r="V11" s="228">
        <v>0.1618537389708061</v>
      </c>
      <c r="W11" s="228">
        <v>6.352056682828526E-2</v>
      </c>
      <c r="DA11" s="69" t="s">
        <v>2704</v>
      </c>
    </row>
    <row r="12" spans="1:105" ht="12" customHeight="1" x14ac:dyDescent="0.25">
      <c r="A12" s="37" t="s">
        <v>162</v>
      </c>
      <c r="B12" s="228">
        <v>0.95711716513522083</v>
      </c>
      <c r="C12" s="228">
        <v>0.9145846221244559</v>
      </c>
      <c r="D12" s="228">
        <v>0.68871506393639104</v>
      </c>
      <c r="E12" s="228">
        <v>0.65183110146234546</v>
      </c>
      <c r="F12" s="228">
        <v>0.58339462275495757</v>
      </c>
      <c r="G12" s="228">
        <v>0.56728016926378821</v>
      </c>
      <c r="H12" s="228">
        <v>6.7433169348183053E-2</v>
      </c>
      <c r="I12" s="228">
        <v>1.1691414170809371E-2</v>
      </c>
      <c r="J12" s="228">
        <v>0.1088682907441421</v>
      </c>
      <c r="K12" s="228">
        <v>0.4184398933226629</v>
      </c>
      <c r="L12" s="228">
        <v>0.50264687583226531</v>
      </c>
      <c r="M12" s="228">
        <v>0.43656257411854249</v>
      </c>
      <c r="N12" s="228">
        <v>0.47065456293003971</v>
      </c>
      <c r="O12" s="228">
        <v>0.3991145137271187</v>
      </c>
      <c r="P12" s="228">
        <v>2.5699470282849348</v>
      </c>
      <c r="Q12" s="228">
        <v>2.5046259908565021</v>
      </c>
      <c r="R12" s="228">
        <v>3.2515760800199609</v>
      </c>
      <c r="S12" s="228">
        <v>3.5907563895281558</v>
      </c>
      <c r="T12" s="228">
        <v>0.57794147662971063</v>
      </c>
      <c r="U12" s="228">
        <v>0.71347446600901099</v>
      </c>
      <c r="V12" s="228">
        <v>0.54694556454631194</v>
      </c>
      <c r="W12" s="228">
        <v>2.576547243296639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0.82125276187045282</v>
      </c>
      <c r="C15" s="228">
        <v>0.7184246741056487</v>
      </c>
      <c r="D15" s="228">
        <v>0.64401285264046504</v>
      </c>
      <c r="E15" s="228">
        <v>0.48283697010010967</v>
      </c>
      <c r="F15" s="228">
        <v>0.31230167391497071</v>
      </c>
      <c r="G15" s="228">
        <v>0.35583163045028121</v>
      </c>
      <c r="H15" s="228">
        <v>0.54748420460256586</v>
      </c>
      <c r="I15" s="228">
        <v>0.6592709756772146</v>
      </c>
      <c r="J15" s="228">
        <v>0.46865976656247971</v>
      </c>
      <c r="K15" s="228">
        <v>0.1807826668238689</v>
      </c>
      <c r="L15" s="228">
        <v>0.1038904018315569</v>
      </c>
      <c r="M15" s="228">
        <v>0.15464145984732791</v>
      </c>
      <c r="N15" s="228">
        <v>6.5820067536523072E-2</v>
      </c>
      <c r="O15" s="228">
        <v>0.1370703594983653</v>
      </c>
      <c r="P15" s="228">
        <v>1.1754045504122391E-2</v>
      </c>
      <c r="Q15" s="228">
        <v>2.6440872895758662E-3</v>
      </c>
      <c r="R15" s="228">
        <v>6.1043839002187673E-3</v>
      </c>
      <c r="S15" s="228">
        <v>3.6917524852670951E-3</v>
      </c>
      <c r="T15" s="228">
        <v>8.731186498018477E-2</v>
      </c>
      <c r="U15" s="228">
        <v>5.9036872810401438E-2</v>
      </c>
      <c r="V15" s="228">
        <v>0.11688532845041399</v>
      </c>
      <c r="W15" s="228">
        <v>2.116235151502072E-2</v>
      </c>
      <c r="DA15" s="69" t="s">
        <v>2708</v>
      </c>
    </row>
    <row r="16" spans="1:105" ht="12" customHeight="1" x14ac:dyDescent="0.25">
      <c r="A16" s="57" t="s">
        <v>2709</v>
      </c>
      <c r="B16" s="263">
        <v>3.072400813688982</v>
      </c>
      <c r="C16" s="263">
        <v>3.094862847868129</v>
      </c>
      <c r="D16" s="263">
        <v>2.27753081915959</v>
      </c>
      <c r="E16" s="263">
        <v>2.0010812476711259</v>
      </c>
      <c r="F16" s="263">
        <v>1.4502931878217049</v>
      </c>
      <c r="G16" s="263">
        <v>1.431732012656582</v>
      </c>
      <c r="H16" s="263">
        <v>0.73540834825931356</v>
      </c>
      <c r="I16" s="263">
        <v>0.20800806365794841</v>
      </c>
      <c r="J16" s="263">
        <v>0.3139397744663629</v>
      </c>
      <c r="K16" s="263">
        <v>0.62231552790369393</v>
      </c>
      <c r="L16" s="263">
        <v>0.71389331260826761</v>
      </c>
      <c r="M16" s="263">
        <v>0.4776416096453226</v>
      </c>
      <c r="N16" s="263">
        <v>0.36648902243154002</v>
      </c>
      <c r="O16" s="263">
        <v>0.40959390868282058</v>
      </c>
      <c r="P16" s="263">
        <v>1.227605042154162</v>
      </c>
      <c r="Q16" s="263">
        <v>1.1212494877276999</v>
      </c>
      <c r="R16" s="263">
        <v>1.4571271343332159</v>
      </c>
      <c r="S16" s="263">
        <v>1.5657504926386401</v>
      </c>
      <c r="T16" s="263">
        <v>0.4740647783542008</v>
      </c>
      <c r="U16" s="263">
        <v>0.55415409625564338</v>
      </c>
      <c r="V16" s="263">
        <v>0.51127587047969592</v>
      </c>
      <c r="W16" s="263">
        <v>1.2403128427629491</v>
      </c>
      <c r="DA16" s="70" t="s">
        <v>2710</v>
      </c>
    </row>
    <row r="17" spans="1:105" ht="12" customHeight="1" x14ac:dyDescent="0.25">
      <c r="A17" s="46" t="s">
        <v>30</v>
      </c>
      <c r="B17" s="231">
        <v>0.82391543998564698</v>
      </c>
      <c r="C17" s="231">
        <v>0.67961410091049146</v>
      </c>
      <c r="D17" s="231">
        <v>0.55465979903451446</v>
      </c>
      <c r="E17" s="231">
        <v>0.92613666575370812</v>
      </c>
      <c r="F17" s="231">
        <v>0.92385394562817746</v>
      </c>
      <c r="G17" s="231">
        <v>0.74655735722334826</v>
      </c>
      <c r="H17" s="231">
        <v>0</v>
      </c>
      <c r="I17" s="231">
        <v>0</v>
      </c>
      <c r="J17" s="231">
        <v>0</v>
      </c>
      <c r="K17" s="231">
        <v>2.0706713452835791E-2</v>
      </c>
      <c r="L17" s="231">
        <v>1.357762402558817E-2</v>
      </c>
      <c r="M17" s="231">
        <v>6.009280167607268E-3</v>
      </c>
      <c r="N17" s="231">
        <v>5.0175426375963688E-3</v>
      </c>
      <c r="O17" s="231">
        <v>1.1425623815023711E-3</v>
      </c>
      <c r="P17" s="231">
        <v>0</v>
      </c>
      <c r="Q17" s="231">
        <v>2.7550385450697301E-4</v>
      </c>
      <c r="R17" s="231">
        <v>0</v>
      </c>
      <c r="S17" s="231">
        <v>2.7550533920004652E-4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0.89605024001860656</v>
      </c>
      <c r="C19" s="231">
        <v>1.1642497261293709</v>
      </c>
      <c r="D19" s="231">
        <v>0.73897342003384126</v>
      </c>
      <c r="E19" s="231">
        <v>0.39099678475249988</v>
      </c>
      <c r="F19" s="231">
        <v>8.0570052431587727E-2</v>
      </c>
      <c r="G19" s="231">
        <v>0.2439522290936183</v>
      </c>
      <c r="H19" s="231">
        <v>2.7752099614725641E-2</v>
      </c>
      <c r="I19" s="231">
        <v>2.6220168694680201E-2</v>
      </c>
      <c r="J19" s="231">
        <v>3.614964602498149E-2</v>
      </c>
      <c r="K19" s="231">
        <v>0.36327666378930162</v>
      </c>
      <c r="L19" s="231">
        <v>0.54038943621840918</v>
      </c>
      <c r="M19" s="231">
        <v>0.35259857415879392</v>
      </c>
      <c r="N19" s="231">
        <v>0.21815372089453791</v>
      </c>
      <c r="O19" s="231">
        <v>0.23761065822725241</v>
      </c>
      <c r="P19" s="231">
        <v>0.3888317664806053</v>
      </c>
      <c r="Q19" s="231">
        <v>0.26353709733941372</v>
      </c>
      <c r="R19" s="231">
        <v>0.33522657833499758</v>
      </c>
      <c r="S19" s="231">
        <v>0.32895337500485561</v>
      </c>
      <c r="T19" s="231">
        <v>0.34503543097754541</v>
      </c>
      <c r="U19" s="231">
        <v>0.44889560244674331</v>
      </c>
      <c r="V19" s="231">
        <v>0.35083455514072742</v>
      </c>
      <c r="W19" s="231">
        <v>0.4387938192037738</v>
      </c>
      <c r="DA19" s="73" t="s">
        <v>2713</v>
      </c>
    </row>
    <row r="20" spans="1:105" ht="12" customHeight="1" x14ac:dyDescent="0.25">
      <c r="A20" s="46" t="s">
        <v>160</v>
      </c>
      <c r="B20" s="231">
        <v>0.27539450702149898</v>
      </c>
      <c r="C20" s="231">
        <v>0.19205597241384939</v>
      </c>
      <c r="D20" s="231">
        <v>0.19420970969033249</v>
      </c>
      <c r="E20" s="231">
        <v>0.1640220385955258</v>
      </c>
      <c r="F20" s="231">
        <v>0.11326192113015569</v>
      </c>
      <c r="G20" s="231">
        <v>9.6783250579462202E-2</v>
      </c>
      <c r="H20" s="231">
        <v>0.10408191074555349</v>
      </c>
      <c r="I20" s="231">
        <v>5.684364138639255E-2</v>
      </c>
      <c r="J20" s="231">
        <v>8.2036754245696369E-2</v>
      </c>
      <c r="K20" s="231">
        <v>5.3191214595675947E-2</v>
      </c>
      <c r="L20" s="231">
        <v>1.3337878024471009E-2</v>
      </c>
      <c r="M20" s="231">
        <v>1.6872572166846019E-2</v>
      </c>
      <c r="N20" s="231">
        <v>1.6292847832827698E-2</v>
      </c>
      <c r="O20" s="231">
        <v>2.501317772708796E-2</v>
      </c>
      <c r="P20" s="231">
        <v>3.106378031982196E-2</v>
      </c>
      <c r="Q20" s="231">
        <v>2.4535144026370109E-2</v>
      </c>
      <c r="R20" s="231">
        <v>2.4123455948497921E-2</v>
      </c>
      <c r="S20" s="231">
        <v>1.7978027829930469E-2</v>
      </c>
      <c r="T20" s="231">
        <v>1.577105243821627E-2</v>
      </c>
      <c r="U20" s="231">
        <v>7.9826678087327185E-3</v>
      </c>
      <c r="V20" s="231">
        <v>3.3260376589649379E-2</v>
      </c>
      <c r="W20" s="231">
        <v>1.917409115640948E-2</v>
      </c>
      <c r="DA20" s="73" t="s">
        <v>2714</v>
      </c>
    </row>
    <row r="21" spans="1:105" ht="12" customHeight="1" x14ac:dyDescent="0.25">
      <c r="A21" s="46" t="s">
        <v>70</v>
      </c>
      <c r="B21" s="231">
        <v>0.88802273271645293</v>
      </c>
      <c r="C21" s="231">
        <v>0.88753948550098982</v>
      </c>
      <c r="D21" s="231">
        <v>0.64555910919597559</v>
      </c>
      <c r="E21" s="231">
        <v>0.40376422813049112</v>
      </c>
      <c r="F21" s="231">
        <v>0.2423943890480344</v>
      </c>
      <c r="G21" s="231">
        <v>0.24205036954188211</v>
      </c>
      <c r="H21" s="231">
        <v>0.56433961430593893</v>
      </c>
      <c r="I21" s="231">
        <v>9.2603532255904744E-2</v>
      </c>
      <c r="J21" s="231">
        <v>0.1088281301661156</v>
      </c>
      <c r="K21" s="231">
        <v>9.9861614333979026E-2</v>
      </c>
      <c r="L21" s="231">
        <v>9.8245571455801373E-2</v>
      </c>
      <c r="M21" s="231">
        <v>2.4990414234033049E-2</v>
      </c>
      <c r="N21" s="231">
        <v>2.246955802827965E-2</v>
      </c>
      <c r="O21" s="231">
        <v>5.202890548359871E-2</v>
      </c>
      <c r="P21" s="231">
        <v>3.9479966844547867E-2</v>
      </c>
      <c r="Q21" s="231">
        <v>3.9729068660185017E-2</v>
      </c>
      <c r="R21" s="231">
        <v>3.043210675509727E-2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6.9826484859455473E-2</v>
      </c>
      <c r="C22" s="231">
        <v>8.371691833501535E-2</v>
      </c>
      <c r="D22" s="231">
        <v>5.9638539509027803E-2</v>
      </c>
      <c r="E22" s="231">
        <v>4.0662270695295433E-2</v>
      </c>
      <c r="F22" s="231">
        <v>2.2776404978169001E-2</v>
      </c>
      <c r="G22" s="231">
        <v>3.8961567358239413E-2</v>
      </c>
      <c r="H22" s="231">
        <v>2.4477108313901728E-2</v>
      </c>
      <c r="I22" s="231">
        <v>1.53877034048706E-2</v>
      </c>
      <c r="J22" s="231">
        <v>1.6087514338670061E-2</v>
      </c>
      <c r="K22" s="231">
        <v>1.418337758962962E-2</v>
      </c>
      <c r="L22" s="231">
        <v>1.168521527219264E-2</v>
      </c>
      <c r="M22" s="231">
        <v>3.2956212988200081E-3</v>
      </c>
      <c r="N22" s="231">
        <v>4.4918097699974584E-3</v>
      </c>
      <c r="O22" s="231">
        <v>6.989972088166165E-3</v>
      </c>
      <c r="P22" s="231">
        <v>6.9899720886008382E-3</v>
      </c>
      <c r="Q22" s="231">
        <v>4.1988656551013798E-3</v>
      </c>
      <c r="R22" s="231">
        <v>2.6934583950283409E-3</v>
      </c>
      <c r="S22" s="231">
        <v>5.7937836172428838E-3</v>
      </c>
      <c r="T22" s="231">
        <v>7.2910535403748001E-3</v>
      </c>
      <c r="U22" s="231">
        <v>8.9510701944179661E-4</v>
      </c>
      <c r="V22" s="231">
        <v>1.4785540493304951E-2</v>
      </c>
      <c r="W22" s="231">
        <v>4.5975951455905998E-3</v>
      </c>
      <c r="DA22" s="73" t="s">
        <v>2716</v>
      </c>
    </row>
    <row r="23" spans="1:105" ht="12" customHeight="1" x14ac:dyDescent="0.25">
      <c r="A23" s="46" t="s">
        <v>162</v>
      </c>
      <c r="B23" s="231">
        <v>0.1191914090873214</v>
      </c>
      <c r="C23" s="231">
        <v>8.7686644578412964E-2</v>
      </c>
      <c r="D23" s="231">
        <v>8.4490241695898638E-2</v>
      </c>
      <c r="E23" s="231">
        <v>7.5499259743605537E-2</v>
      </c>
      <c r="F23" s="231">
        <v>6.7436474605580429E-2</v>
      </c>
      <c r="G23" s="231">
        <v>6.3427238860031501E-2</v>
      </c>
      <c r="H23" s="231">
        <v>1.475761527919384E-2</v>
      </c>
      <c r="I23" s="231">
        <v>1.695301791610028E-2</v>
      </c>
      <c r="J23" s="231">
        <v>7.0837729690899423E-2</v>
      </c>
      <c r="K23" s="231">
        <v>7.1095944142271911E-2</v>
      </c>
      <c r="L23" s="231">
        <v>3.6657587611805237E-2</v>
      </c>
      <c r="M23" s="231">
        <v>7.3875147619222356E-2</v>
      </c>
      <c r="N23" s="231">
        <v>0.1000635432683009</v>
      </c>
      <c r="O23" s="231">
        <v>8.6808632775213126E-2</v>
      </c>
      <c r="P23" s="231">
        <v>0.76123955642058549</v>
      </c>
      <c r="Q23" s="231">
        <v>0.78897380819212282</v>
      </c>
      <c r="R23" s="231">
        <v>1.0646515348995951</v>
      </c>
      <c r="S23" s="231">
        <v>1.2127498008474109</v>
      </c>
      <c r="T23" s="231">
        <v>0.10596724139806429</v>
      </c>
      <c r="U23" s="231">
        <v>9.6380718980725588E-2</v>
      </c>
      <c r="V23" s="231">
        <v>0.1123953982560143</v>
      </c>
      <c r="W23" s="231">
        <v>0.77774733725717482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2720</v>
      </c>
    </row>
    <row r="27" spans="1:105" ht="12" customHeight="1" x14ac:dyDescent="0.25">
      <c r="A27" s="57" t="s">
        <v>2721</v>
      </c>
      <c r="B27" s="263">
        <v>26.115406916356349</v>
      </c>
      <c r="C27" s="263">
        <v>26.3063342068791</v>
      </c>
      <c r="D27" s="263">
        <v>19.35901196285651</v>
      </c>
      <c r="E27" s="263">
        <v>17.009190605204569</v>
      </c>
      <c r="F27" s="263">
        <v>12.327492096484489</v>
      </c>
      <c r="G27" s="263">
        <v>12.169722107580951</v>
      </c>
      <c r="H27" s="263">
        <v>6.2509709602041656</v>
      </c>
      <c r="I27" s="263">
        <v>1.768068541092561</v>
      </c>
      <c r="J27" s="263">
        <v>2.668488082964084</v>
      </c>
      <c r="K27" s="263">
        <v>5.2896819871813996</v>
      </c>
      <c r="L27" s="263">
        <v>6.0680931571702761</v>
      </c>
      <c r="M27" s="263">
        <v>4.0599536819852418</v>
      </c>
      <c r="N27" s="263">
        <v>3.115156690668091</v>
      </c>
      <c r="O27" s="263">
        <v>3.4815482238039759</v>
      </c>
      <c r="P27" s="263">
        <v>10.434642858310371</v>
      </c>
      <c r="Q27" s="263">
        <v>9.5306206456854472</v>
      </c>
      <c r="R27" s="263">
        <v>12.385580641832339</v>
      </c>
      <c r="S27" s="263">
        <v>13.30887918742844</v>
      </c>
      <c r="T27" s="263">
        <v>4.0295506160107077</v>
      </c>
      <c r="U27" s="263">
        <v>4.7103098181729699</v>
      </c>
      <c r="V27" s="263">
        <v>4.3458448990774157</v>
      </c>
      <c r="W27" s="263">
        <v>10.542659163485061</v>
      </c>
      <c r="DA27" s="70" t="s">
        <v>2722</v>
      </c>
    </row>
    <row r="28" spans="1:105" ht="12" customHeight="1" x14ac:dyDescent="0.25">
      <c r="A28" s="46" t="s">
        <v>30</v>
      </c>
      <c r="B28" s="231">
        <v>7.0032812398780004</v>
      </c>
      <c r="C28" s="231">
        <v>5.7767198577391783</v>
      </c>
      <c r="D28" s="231">
        <v>4.7146082917933718</v>
      </c>
      <c r="E28" s="231">
        <v>7.8721616589065198</v>
      </c>
      <c r="F28" s="231">
        <v>7.8527585378395086</v>
      </c>
      <c r="G28" s="231">
        <v>6.3457375363984596</v>
      </c>
      <c r="H28" s="231">
        <v>0</v>
      </c>
      <c r="I28" s="231">
        <v>0</v>
      </c>
      <c r="J28" s="231">
        <v>0</v>
      </c>
      <c r="K28" s="231">
        <v>0.17600706434910429</v>
      </c>
      <c r="L28" s="231">
        <v>0.1154098042174995</v>
      </c>
      <c r="M28" s="231">
        <v>5.1078881424661778E-2</v>
      </c>
      <c r="N28" s="231">
        <v>4.2649112419569132E-2</v>
      </c>
      <c r="O28" s="231">
        <v>9.7117802427701527E-3</v>
      </c>
      <c r="P28" s="231">
        <v>0</v>
      </c>
      <c r="Q28" s="231">
        <v>2.3417827633092701E-3</v>
      </c>
      <c r="R28" s="231">
        <v>0</v>
      </c>
      <c r="S28" s="231">
        <v>2.3417953832003948E-3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7.6164270401581557</v>
      </c>
      <c r="C30" s="231">
        <v>9.8961226720996525</v>
      </c>
      <c r="D30" s="231">
        <v>6.2812740702876502</v>
      </c>
      <c r="E30" s="231">
        <v>3.3234726703962489</v>
      </c>
      <c r="F30" s="231">
        <v>0.6848454456684957</v>
      </c>
      <c r="G30" s="231">
        <v>2.073593947295755</v>
      </c>
      <c r="H30" s="231">
        <v>0.235892846725168</v>
      </c>
      <c r="I30" s="231">
        <v>0.2228714339047817</v>
      </c>
      <c r="J30" s="231">
        <v>0.30727199121234272</v>
      </c>
      <c r="K30" s="231">
        <v>3.0878516422090638</v>
      </c>
      <c r="L30" s="231">
        <v>4.5933102078564776</v>
      </c>
      <c r="M30" s="231">
        <v>2.9970878803497492</v>
      </c>
      <c r="N30" s="231">
        <v>1.8543066276035729</v>
      </c>
      <c r="O30" s="231">
        <v>2.019690594931645</v>
      </c>
      <c r="P30" s="231">
        <v>3.3050700150851449</v>
      </c>
      <c r="Q30" s="231">
        <v>2.240065327385016</v>
      </c>
      <c r="R30" s="231">
        <v>2.8494259158474811</v>
      </c>
      <c r="S30" s="231">
        <v>2.7961036875412719</v>
      </c>
      <c r="T30" s="231">
        <v>2.932801163309136</v>
      </c>
      <c r="U30" s="231">
        <v>3.8156126207973191</v>
      </c>
      <c r="V30" s="231">
        <v>2.9820937186961829</v>
      </c>
      <c r="W30" s="231">
        <v>3.7297474632320768</v>
      </c>
      <c r="DA30" s="73" t="s">
        <v>2725</v>
      </c>
    </row>
    <row r="31" spans="1:105" ht="12" customHeight="1" x14ac:dyDescent="0.25">
      <c r="A31" s="46" t="s">
        <v>160</v>
      </c>
      <c r="B31" s="231">
        <v>2.3408533096827422</v>
      </c>
      <c r="C31" s="231">
        <v>1.63247576551772</v>
      </c>
      <c r="D31" s="231">
        <v>1.650782532367826</v>
      </c>
      <c r="E31" s="231">
        <v>1.394187328061969</v>
      </c>
      <c r="F31" s="231">
        <v>0.96272632960632343</v>
      </c>
      <c r="G31" s="231">
        <v>0.82265762992542846</v>
      </c>
      <c r="H31" s="231">
        <v>0.88469624133720437</v>
      </c>
      <c r="I31" s="231">
        <v>0.48317095178433672</v>
      </c>
      <c r="J31" s="231">
        <v>0.69731241108841913</v>
      </c>
      <c r="K31" s="231">
        <v>0.45212532406324568</v>
      </c>
      <c r="L31" s="231">
        <v>0.1133719632080037</v>
      </c>
      <c r="M31" s="231">
        <v>0.14341686341819121</v>
      </c>
      <c r="N31" s="231">
        <v>0.13848920657903549</v>
      </c>
      <c r="O31" s="231">
        <v>0.2126120106802476</v>
      </c>
      <c r="P31" s="231">
        <v>0.26404213271848681</v>
      </c>
      <c r="Q31" s="231">
        <v>0.2085487242241458</v>
      </c>
      <c r="R31" s="231">
        <v>0.20504937556223229</v>
      </c>
      <c r="S31" s="231">
        <v>0.15281323655440901</v>
      </c>
      <c r="T31" s="231">
        <v>0.13405394572483831</v>
      </c>
      <c r="U31" s="231">
        <v>6.7852676374228121E-2</v>
      </c>
      <c r="V31" s="231">
        <v>0.28271320101201969</v>
      </c>
      <c r="W31" s="231">
        <v>0.16297977482948051</v>
      </c>
      <c r="DA31" s="73" t="s">
        <v>2726</v>
      </c>
    </row>
    <row r="32" spans="1:105" ht="12" customHeight="1" x14ac:dyDescent="0.25">
      <c r="A32" s="46" t="s">
        <v>70</v>
      </c>
      <c r="B32" s="231">
        <v>7.5481932280898487</v>
      </c>
      <c r="C32" s="231">
        <v>7.544085626758414</v>
      </c>
      <c r="D32" s="231">
        <v>5.4872524281657924</v>
      </c>
      <c r="E32" s="231">
        <v>3.431995939109175</v>
      </c>
      <c r="F32" s="231">
        <v>2.060352306908293</v>
      </c>
      <c r="G32" s="231">
        <v>2.0574281411059978</v>
      </c>
      <c r="H32" s="231">
        <v>4.7968867216004796</v>
      </c>
      <c r="I32" s="231">
        <v>0.78713002417519051</v>
      </c>
      <c r="J32" s="231">
        <v>0.92503910641198239</v>
      </c>
      <c r="K32" s="231">
        <v>0.84882372183882182</v>
      </c>
      <c r="L32" s="231">
        <v>0.83508735737431206</v>
      </c>
      <c r="M32" s="231">
        <v>0.21241852098928091</v>
      </c>
      <c r="N32" s="231">
        <v>0.19099124324037711</v>
      </c>
      <c r="O32" s="231">
        <v>0.44224569661058888</v>
      </c>
      <c r="P32" s="231">
        <v>0.33557971817865712</v>
      </c>
      <c r="Q32" s="231">
        <v>0.33769708361157258</v>
      </c>
      <c r="R32" s="231">
        <v>0.25867290741832683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0.59352512130537149</v>
      </c>
      <c r="C33" s="231">
        <v>0.71159380584763043</v>
      </c>
      <c r="D33" s="231">
        <v>0.50692758582673614</v>
      </c>
      <c r="E33" s="231">
        <v>0.34562930091001132</v>
      </c>
      <c r="F33" s="231">
        <v>0.19359944231443649</v>
      </c>
      <c r="G33" s="231">
        <v>0.3311733225450349</v>
      </c>
      <c r="H33" s="231">
        <v>0.20805542066816471</v>
      </c>
      <c r="I33" s="231">
        <v>0.13079547894140009</v>
      </c>
      <c r="J33" s="231">
        <v>0.13674387187869549</v>
      </c>
      <c r="K33" s="231">
        <v>0.1205587095118518</v>
      </c>
      <c r="L33" s="231">
        <v>9.9324329813637424E-2</v>
      </c>
      <c r="M33" s="231">
        <v>2.8012781039970059E-2</v>
      </c>
      <c r="N33" s="231">
        <v>3.8180383044978401E-2</v>
      </c>
      <c r="O33" s="231">
        <v>5.9414762749412403E-2</v>
      </c>
      <c r="P33" s="231">
        <v>5.9414762753107121E-2</v>
      </c>
      <c r="Q33" s="231">
        <v>3.5690358068361717E-2</v>
      </c>
      <c r="R33" s="231">
        <v>2.2894396357740911E-2</v>
      </c>
      <c r="S33" s="231">
        <v>4.924716074656451E-2</v>
      </c>
      <c r="T33" s="231">
        <v>6.197395509318581E-2</v>
      </c>
      <c r="U33" s="231">
        <v>7.6084096652552736E-3</v>
      </c>
      <c r="V33" s="231">
        <v>0.12567709419309209</v>
      </c>
      <c r="W33" s="231">
        <v>3.9079558737520087E-2</v>
      </c>
      <c r="DA33" s="73" t="s">
        <v>2728</v>
      </c>
    </row>
    <row r="34" spans="1:105" ht="12" customHeight="1" x14ac:dyDescent="0.25">
      <c r="A34" s="46" t="s">
        <v>162</v>
      </c>
      <c r="B34" s="231">
        <v>1.013126977242232</v>
      </c>
      <c r="C34" s="231">
        <v>0.74533647891651023</v>
      </c>
      <c r="D34" s="231">
        <v>0.71816705441513817</v>
      </c>
      <c r="E34" s="231">
        <v>0.64174370782064738</v>
      </c>
      <c r="F34" s="231">
        <v>0.57321003414743366</v>
      </c>
      <c r="G34" s="231">
        <v>0.53913153031026773</v>
      </c>
      <c r="H34" s="231">
        <v>0.12543972987314761</v>
      </c>
      <c r="I34" s="231">
        <v>0.1441006522868524</v>
      </c>
      <c r="J34" s="231">
        <v>0.60212070237264503</v>
      </c>
      <c r="K34" s="231">
        <v>0.60431552520931142</v>
      </c>
      <c r="L34" s="231">
        <v>0.31158949470034458</v>
      </c>
      <c r="M34" s="231">
        <v>0.62793875476338989</v>
      </c>
      <c r="N34" s="231">
        <v>0.85054011778055771</v>
      </c>
      <c r="O34" s="231">
        <v>0.73787337858931135</v>
      </c>
      <c r="P34" s="231">
        <v>6.4705362295749769</v>
      </c>
      <c r="Q34" s="231">
        <v>6.7062773696330424</v>
      </c>
      <c r="R34" s="231">
        <v>9.0495380466465569</v>
      </c>
      <c r="S34" s="231">
        <v>10.30837330720299</v>
      </c>
      <c r="T34" s="231">
        <v>0.90072155188354686</v>
      </c>
      <c r="U34" s="231">
        <v>0.81923611133616769</v>
      </c>
      <c r="V34" s="231">
        <v>0.95536088517612117</v>
      </c>
      <c r="W34" s="231">
        <v>6.610852366685986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2732</v>
      </c>
    </row>
    <row r="38" spans="1:105" ht="12" customHeight="1" x14ac:dyDescent="0.25">
      <c r="A38" s="57" t="s">
        <v>2733</v>
      </c>
      <c r="B38" s="263">
        <v>4.1012885241878649</v>
      </c>
      <c r="C38" s="263">
        <v>3.6046158443361929</v>
      </c>
      <c r="D38" s="263">
        <v>3.0774190700695718</v>
      </c>
      <c r="E38" s="263">
        <v>2.52191621795621</v>
      </c>
      <c r="F38" s="263">
        <v>1.7626003132706829</v>
      </c>
      <c r="G38" s="263">
        <v>1.7984815497084341</v>
      </c>
      <c r="H38" s="263">
        <v>1.636763495918216</v>
      </c>
      <c r="I38" s="263">
        <v>1.3755287668316021</v>
      </c>
      <c r="J38" s="263">
        <v>1.263626876888885</v>
      </c>
      <c r="K38" s="263">
        <v>0.95150175409079707</v>
      </c>
      <c r="L38" s="263">
        <v>0.65202865919068409</v>
      </c>
      <c r="M38" s="263">
        <v>0.75428881506911438</v>
      </c>
      <c r="N38" s="263">
        <v>0.52116661964264743</v>
      </c>
      <c r="O38" s="263">
        <v>0.71415049676212228</v>
      </c>
      <c r="P38" s="263">
        <v>0.75282059466185591</v>
      </c>
      <c r="Q38" s="263">
        <v>0.44156780960683301</v>
      </c>
      <c r="R38" s="263">
        <v>0.70351626796226197</v>
      </c>
      <c r="S38" s="263">
        <v>0.63143822100817892</v>
      </c>
      <c r="T38" s="263">
        <v>0.64514417378264821</v>
      </c>
      <c r="U38" s="263">
        <v>0.568933125468291</v>
      </c>
      <c r="V38" s="263">
        <v>0.77543435366979541</v>
      </c>
      <c r="W38" s="263">
        <v>0.92632606505260573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14.706007514769002</v>
      </c>
      <c r="C39" s="263">
        <f t="shared" si="0"/>
        <v>13.973869102708459</v>
      </c>
      <c r="D39" s="263">
        <f t="shared" si="0"/>
        <v>10.959321993803055</v>
      </c>
      <c r="E39" s="263">
        <f t="shared" si="0"/>
        <v>9.3414547714346394</v>
      </c>
      <c r="F39" s="263">
        <f t="shared" si="0"/>
        <v>6.6676418427584458</v>
      </c>
      <c r="G39" s="263">
        <f t="shared" si="0"/>
        <v>6.6726617199374694</v>
      </c>
      <c r="H39" s="263">
        <f t="shared" si="0"/>
        <v>4.5611865094240756</v>
      </c>
      <c r="I39" s="263">
        <f t="shared" si="0"/>
        <v>2.7409135447109625</v>
      </c>
      <c r="J39" s="263">
        <f t="shared" si="0"/>
        <v>2.8448938518755229</v>
      </c>
      <c r="K39" s="263">
        <f t="shared" si="0"/>
        <v>3.1707421079508968</v>
      </c>
      <c r="L39" s="263">
        <f t="shared" si="0"/>
        <v>2.9391075864626259</v>
      </c>
      <c r="M39" s="263">
        <f t="shared" si="0"/>
        <v>2.4730817696163334</v>
      </c>
      <c r="N39" s="263">
        <f t="shared" si="0"/>
        <v>1.8055482762600867</v>
      </c>
      <c r="O39" s="263">
        <f t="shared" si="0"/>
        <v>2.2271069229535962</v>
      </c>
      <c r="P39" s="263">
        <f t="shared" si="0"/>
        <v>4.4697123416157911</v>
      </c>
      <c r="Q39" s="263">
        <f t="shared" si="0"/>
        <v>3.6915309370199187</v>
      </c>
      <c r="R39" s="263">
        <f t="shared" si="0"/>
        <v>5.0042381937828964</v>
      </c>
      <c r="S39" s="263">
        <f t="shared" si="0"/>
        <v>5.1785598662602839</v>
      </c>
      <c r="T39" s="263">
        <f t="shared" si="0"/>
        <v>2.2891548348430364</v>
      </c>
      <c r="U39" s="263">
        <f t="shared" si="0"/>
        <v>2.3826382199930278</v>
      </c>
      <c r="V39" s="263">
        <f t="shared" si="0"/>
        <v>2.5942871786635142</v>
      </c>
      <c r="W39" s="263">
        <f t="shared" si="0"/>
        <v>4.7801277081428069</v>
      </c>
      <c r="DA39" s="70"/>
    </row>
    <row r="40" spans="1:105" ht="12" customHeight="1" x14ac:dyDescent="0.25">
      <c r="A40" s="60" t="s">
        <v>2736</v>
      </c>
      <c r="B40" s="331">
        <v>4.9044973696878111</v>
      </c>
      <c r="C40" s="331">
        <v>4.9385006407875238</v>
      </c>
      <c r="D40" s="331">
        <v>3.6344329270906162</v>
      </c>
      <c r="E40" s="331">
        <v>3.195132795286002</v>
      </c>
      <c r="F40" s="331">
        <v>2.3167381378273868</v>
      </c>
      <c r="G40" s="331">
        <v>2.2844771436368192</v>
      </c>
      <c r="H40" s="331">
        <v>1.1730063950049301</v>
      </c>
      <c r="I40" s="331">
        <v>0.33086293612619389</v>
      </c>
      <c r="J40" s="331">
        <v>0.49986165783255909</v>
      </c>
      <c r="K40" s="331">
        <v>0.99330083213295139</v>
      </c>
      <c r="L40" s="331">
        <v>1.1403816950639001</v>
      </c>
      <c r="M40" s="331">
        <v>0.76368341495571579</v>
      </c>
      <c r="N40" s="331">
        <v>0.58556078836288938</v>
      </c>
      <c r="O40" s="331">
        <v>0.65414435773719448</v>
      </c>
      <c r="P40" s="331">
        <v>1.9626886204151961</v>
      </c>
      <c r="Q40" s="331">
        <v>1.7930904909178489</v>
      </c>
      <c r="R40" s="331">
        <v>2.330823663397307</v>
      </c>
      <c r="S40" s="331">
        <v>2.503941348388099</v>
      </c>
      <c r="T40" s="331">
        <v>0.75719780684909566</v>
      </c>
      <c r="U40" s="331">
        <v>0.88648824530209547</v>
      </c>
      <c r="V40" s="331">
        <v>0.81537419952693158</v>
      </c>
      <c r="W40" s="331">
        <v>1.983538493021394</v>
      </c>
      <c r="DA40" s="72" t="s">
        <v>2737</v>
      </c>
    </row>
    <row r="41" spans="1:105" ht="12" customHeight="1" x14ac:dyDescent="0.25">
      <c r="A41" s="59" t="s">
        <v>30</v>
      </c>
      <c r="B41" s="232">
        <v>1.3458088512433311</v>
      </c>
      <c r="C41" s="232">
        <v>1.1146170764812771</v>
      </c>
      <c r="D41" s="232">
        <v>0.90891422249871945</v>
      </c>
      <c r="E41" s="232">
        <v>1.509437354167678</v>
      </c>
      <c r="F41" s="232">
        <v>1.4993362567378661</v>
      </c>
      <c r="G41" s="232">
        <v>1.2245328903610651</v>
      </c>
      <c r="H41" s="232">
        <v>0</v>
      </c>
      <c r="I41" s="232">
        <v>0</v>
      </c>
      <c r="J41" s="232">
        <v>0</v>
      </c>
      <c r="K41" s="232">
        <v>3.382158909509754E-2</v>
      </c>
      <c r="L41" s="232">
        <v>2.2049979144330659E-2</v>
      </c>
      <c r="M41" s="232">
        <v>9.6747684444874939E-3</v>
      </c>
      <c r="N41" s="232">
        <v>8.116295152975005E-3</v>
      </c>
      <c r="O41" s="232">
        <v>1.856416858573934E-3</v>
      </c>
      <c r="P41" s="232">
        <v>0</v>
      </c>
      <c r="Q41" s="232">
        <v>4.4223899254546212E-4</v>
      </c>
      <c r="R41" s="232">
        <v>0</v>
      </c>
      <c r="S41" s="232">
        <v>4.4222330436172582E-4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1.463636054929083</v>
      </c>
      <c r="C42" s="297">
        <v>1.909455122096356</v>
      </c>
      <c r="D42" s="297">
        <v>1.2109466968517091</v>
      </c>
      <c r="E42" s="297">
        <v>0.63725492585327914</v>
      </c>
      <c r="F42" s="297">
        <v>0.1307583318657701</v>
      </c>
      <c r="G42" s="297">
        <v>0.40014009012392932</v>
      </c>
      <c r="H42" s="297">
        <v>4.5789787385607947E-2</v>
      </c>
      <c r="I42" s="297">
        <v>4.5038239927740913E-2</v>
      </c>
      <c r="J42" s="297">
        <v>6.0667063544727423E-2</v>
      </c>
      <c r="K42" s="297">
        <v>0.59336282788213324</v>
      </c>
      <c r="L42" s="297">
        <v>0.87758916994436043</v>
      </c>
      <c r="M42" s="297">
        <v>0.56767357548600905</v>
      </c>
      <c r="N42" s="297">
        <v>0.35288190163701311</v>
      </c>
      <c r="O42" s="297">
        <v>0.38606595040343111</v>
      </c>
      <c r="P42" s="297">
        <v>0.6252222359391586</v>
      </c>
      <c r="Q42" s="297">
        <v>0.42302994502310282</v>
      </c>
      <c r="R42" s="297">
        <v>0.53722218778997166</v>
      </c>
      <c r="S42" s="297">
        <v>0.52801462540790056</v>
      </c>
      <c r="T42" s="297">
        <v>0.55971460631301428</v>
      </c>
      <c r="U42" s="297">
        <v>0.71926653281533692</v>
      </c>
      <c r="V42" s="297">
        <v>0.57616720263635102</v>
      </c>
      <c r="W42" s="297">
        <v>0.70434060967423262</v>
      </c>
      <c r="DA42" s="122" t="s">
        <v>2739</v>
      </c>
    </row>
    <row r="43" spans="1:105" ht="12" customHeight="1" x14ac:dyDescent="0.25">
      <c r="A43" s="59" t="s">
        <v>160</v>
      </c>
      <c r="B43" s="297">
        <v>0.44983786824019661</v>
      </c>
      <c r="C43" s="297">
        <v>0.3149859106894658</v>
      </c>
      <c r="D43" s="297">
        <v>0.31824907374241918</v>
      </c>
      <c r="E43" s="297">
        <v>0.26732662804288498</v>
      </c>
      <c r="F43" s="297">
        <v>0.18381444995914259</v>
      </c>
      <c r="G43" s="297">
        <v>0.15874771365377091</v>
      </c>
      <c r="H43" s="297">
        <v>0.17173073857078081</v>
      </c>
      <c r="I43" s="297">
        <v>9.7640010975453231E-2</v>
      </c>
      <c r="J43" s="297">
        <v>0.13767573213268819</v>
      </c>
      <c r="K43" s="297">
        <v>8.6880586222519582E-2</v>
      </c>
      <c r="L43" s="297">
        <v>2.166063309125044E-2</v>
      </c>
      <c r="M43" s="297">
        <v>2.7164356499313761E-2</v>
      </c>
      <c r="N43" s="297">
        <v>2.6355044978170171E-2</v>
      </c>
      <c r="O43" s="297">
        <v>4.0641006189976479E-2</v>
      </c>
      <c r="P43" s="297">
        <v>4.9949021305723658E-2</v>
      </c>
      <c r="Q43" s="297">
        <v>3.9383831473418132E-2</v>
      </c>
      <c r="R43" s="297">
        <v>3.8659392241734043E-2</v>
      </c>
      <c r="S43" s="297">
        <v>2.8857164423540041E-2</v>
      </c>
      <c r="T43" s="297">
        <v>2.5583715798661252E-2</v>
      </c>
      <c r="U43" s="297">
        <v>1.2790648351439291E-2</v>
      </c>
      <c r="V43" s="297">
        <v>5.4622721329724608E-2</v>
      </c>
      <c r="W43" s="297">
        <v>3.077776045150505E-2</v>
      </c>
      <c r="DA43" s="122" t="s">
        <v>2740</v>
      </c>
    </row>
    <row r="44" spans="1:105" ht="12" customHeight="1" x14ac:dyDescent="0.25">
      <c r="A44" s="59" t="s">
        <v>70</v>
      </c>
      <c r="B44" s="297">
        <v>1.4505236773034771</v>
      </c>
      <c r="C44" s="297">
        <v>1.455629989527103</v>
      </c>
      <c r="D44" s="297">
        <v>1.0578698092653991</v>
      </c>
      <c r="E44" s="297">
        <v>0.65806357825262796</v>
      </c>
      <c r="F44" s="297">
        <v>0.39338544544768511</v>
      </c>
      <c r="G44" s="297">
        <v>0.39702058490250852</v>
      </c>
      <c r="H44" s="297">
        <v>0.93113642971479371</v>
      </c>
      <c r="I44" s="297">
        <v>0.15906457934970969</v>
      </c>
      <c r="J44" s="297">
        <v>0.18263755843360249</v>
      </c>
      <c r="K44" s="297">
        <v>0.16311031173874641</v>
      </c>
      <c r="L44" s="297">
        <v>0.15955021272799069</v>
      </c>
      <c r="M44" s="297">
        <v>4.0233849030600739E-2</v>
      </c>
      <c r="N44" s="297">
        <v>3.6346390670987931E-2</v>
      </c>
      <c r="O44" s="297">
        <v>8.4535723245061214E-2</v>
      </c>
      <c r="P44" s="297">
        <v>6.3481832692759921E-2</v>
      </c>
      <c r="Q44" s="297">
        <v>6.3773130617325091E-2</v>
      </c>
      <c r="R44" s="297">
        <v>4.8769411575992898E-2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0.1946909179717233</v>
      </c>
      <c r="C45" s="297">
        <v>0.1438125419933215</v>
      </c>
      <c r="D45" s="297">
        <v>0.1384531247323694</v>
      </c>
      <c r="E45" s="297">
        <v>0.1230503089695323</v>
      </c>
      <c r="F45" s="297">
        <v>0.1094436538169235</v>
      </c>
      <c r="G45" s="297">
        <v>0.1040358645955448</v>
      </c>
      <c r="H45" s="297">
        <v>2.4349439333747711E-2</v>
      </c>
      <c r="I45" s="297">
        <v>2.9120105873290111E-2</v>
      </c>
      <c r="J45" s="297">
        <v>0.118881303721541</v>
      </c>
      <c r="K45" s="297">
        <v>0.1161255171944546</v>
      </c>
      <c r="L45" s="297">
        <v>5.9531700155967787E-2</v>
      </c>
      <c r="M45" s="297">
        <v>0.1189368654953047</v>
      </c>
      <c r="N45" s="297">
        <v>0.1618611559237432</v>
      </c>
      <c r="O45" s="297">
        <v>0.14104526104015169</v>
      </c>
      <c r="P45" s="297">
        <v>1.224035530477553</v>
      </c>
      <c r="Q45" s="297">
        <v>1.266461344811457</v>
      </c>
      <c r="R45" s="297">
        <v>1.706172671789608</v>
      </c>
      <c r="S45" s="297">
        <v>1.9466273352522969</v>
      </c>
      <c r="T45" s="297">
        <v>0.17189948473742009</v>
      </c>
      <c r="U45" s="297">
        <v>0.15443106413531929</v>
      </c>
      <c r="V45" s="297">
        <v>0.18458427556085599</v>
      </c>
      <c r="W45" s="297">
        <v>1.248420122895656</v>
      </c>
      <c r="DA45" s="122" t="s">
        <v>2742</v>
      </c>
    </row>
    <row r="46" spans="1:105" ht="12" customHeight="1" x14ac:dyDescent="0.25">
      <c r="A46" s="60" t="s">
        <v>2743</v>
      </c>
      <c r="B46" s="331">
        <v>3.277227534601582</v>
      </c>
      <c r="C46" s="331">
        <v>3.3011870377260069</v>
      </c>
      <c r="D46" s="331">
        <v>2.429366207103564</v>
      </c>
      <c r="E46" s="331">
        <v>2.134486664182536</v>
      </c>
      <c r="F46" s="331">
        <v>1.5469794003431521</v>
      </c>
      <c r="G46" s="331">
        <v>1.527180813500354</v>
      </c>
      <c r="H46" s="331">
        <v>0.78443557147660115</v>
      </c>
      <c r="I46" s="331">
        <v>0.2218752679018117</v>
      </c>
      <c r="J46" s="331">
        <v>0.33486909276412052</v>
      </c>
      <c r="K46" s="331">
        <v>0.66380322976394024</v>
      </c>
      <c r="L46" s="331">
        <v>0.76148620011548562</v>
      </c>
      <c r="M46" s="331">
        <v>0.50948438362167758</v>
      </c>
      <c r="N46" s="331">
        <v>0.3909216239269761</v>
      </c>
      <c r="O46" s="331">
        <v>0.43690016926167552</v>
      </c>
      <c r="P46" s="331">
        <v>1.309445378297772</v>
      </c>
      <c r="Q46" s="331">
        <v>1.1959994535762131</v>
      </c>
      <c r="R46" s="331">
        <v>1.554268943288764</v>
      </c>
      <c r="S46" s="331">
        <v>1.6701338588145489</v>
      </c>
      <c r="T46" s="331">
        <v>0.5056690969111477</v>
      </c>
      <c r="U46" s="331">
        <v>0.59109770267268646</v>
      </c>
      <c r="V46" s="331">
        <v>0.54536092851167572</v>
      </c>
      <c r="W46" s="331">
        <v>1.323000365613813</v>
      </c>
      <c r="DA46" s="72" t="s">
        <v>2744</v>
      </c>
    </row>
    <row r="47" spans="1:105" ht="12" customHeight="1" x14ac:dyDescent="0.25">
      <c r="A47" s="64" t="s">
        <v>30</v>
      </c>
      <c r="B47" s="231">
        <v>0.87884313598469044</v>
      </c>
      <c r="C47" s="231">
        <v>0.7249217076378579</v>
      </c>
      <c r="D47" s="231">
        <v>0.59163711897014881</v>
      </c>
      <c r="E47" s="231">
        <v>0.98787911013728913</v>
      </c>
      <c r="F47" s="231">
        <v>0.98544420867005589</v>
      </c>
      <c r="G47" s="231">
        <v>0.79632784770490495</v>
      </c>
      <c r="H47" s="231">
        <v>0</v>
      </c>
      <c r="I47" s="231">
        <v>0</v>
      </c>
      <c r="J47" s="231">
        <v>0</v>
      </c>
      <c r="K47" s="231">
        <v>2.208716101635818E-2</v>
      </c>
      <c r="L47" s="231">
        <v>1.448279896062738E-2</v>
      </c>
      <c r="M47" s="231">
        <v>6.4098988454477542E-3</v>
      </c>
      <c r="N47" s="231">
        <v>5.3520454801027949E-3</v>
      </c>
      <c r="O47" s="231">
        <v>1.218733206935863E-3</v>
      </c>
      <c r="P47" s="231">
        <v>0</v>
      </c>
      <c r="Q47" s="231">
        <v>2.9387077814077122E-4</v>
      </c>
      <c r="R47" s="231">
        <v>0</v>
      </c>
      <c r="S47" s="231">
        <v>2.93872361813383E-4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0.95578692268651388</v>
      </c>
      <c r="C49" s="231">
        <v>1.2418663745379961</v>
      </c>
      <c r="D49" s="231">
        <v>0.78823831470276418</v>
      </c>
      <c r="E49" s="231">
        <v>0.4170632370693334</v>
      </c>
      <c r="F49" s="231">
        <v>8.5941389260360254E-2</v>
      </c>
      <c r="G49" s="231">
        <v>0.26021571103319291</v>
      </c>
      <c r="H49" s="231">
        <v>2.960223958904069E-2</v>
      </c>
      <c r="I49" s="231">
        <v>2.7968179940992221E-2</v>
      </c>
      <c r="J49" s="231">
        <v>3.8559622426646928E-2</v>
      </c>
      <c r="K49" s="231">
        <v>0.38749510804192172</v>
      </c>
      <c r="L49" s="231">
        <v>0.57641539863296987</v>
      </c>
      <c r="M49" s="231">
        <v>0.37610514576938031</v>
      </c>
      <c r="N49" s="231">
        <v>0.23269730228750721</v>
      </c>
      <c r="O49" s="231">
        <v>0.25345136877573587</v>
      </c>
      <c r="P49" s="231">
        <v>0.41475388424597898</v>
      </c>
      <c r="Q49" s="231">
        <v>0.28110623716204131</v>
      </c>
      <c r="R49" s="231">
        <v>0.35757501689066429</v>
      </c>
      <c r="S49" s="231">
        <v>0.35088360000517932</v>
      </c>
      <c r="T49" s="231">
        <v>0.36803779304271522</v>
      </c>
      <c r="U49" s="231">
        <v>0.47882197594319298</v>
      </c>
      <c r="V49" s="231">
        <v>0.37422352548344251</v>
      </c>
      <c r="W49" s="231">
        <v>0.46804674048402561</v>
      </c>
      <c r="DA49" s="73" t="s">
        <v>2747</v>
      </c>
    </row>
    <row r="50" spans="1:105" ht="12" customHeight="1" x14ac:dyDescent="0.25">
      <c r="A50" s="64" t="s">
        <v>160</v>
      </c>
      <c r="B50" s="231">
        <v>0.29375414082293239</v>
      </c>
      <c r="C50" s="231">
        <v>0.20485970390810609</v>
      </c>
      <c r="D50" s="231">
        <v>0.20715702366968811</v>
      </c>
      <c r="E50" s="231">
        <v>0.17495684116856089</v>
      </c>
      <c r="F50" s="231">
        <v>0.1208127158721661</v>
      </c>
      <c r="G50" s="231">
        <v>0.1032354672847597</v>
      </c>
      <c r="H50" s="231">
        <v>0.111020704795257</v>
      </c>
      <c r="I50" s="231">
        <v>6.0633217478818738E-2</v>
      </c>
      <c r="J50" s="231">
        <v>8.7505871195409479E-2</v>
      </c>
      <c r="K50" s="231">
        <v>5.6737295568721008E-2</v>
      </c>
      <c r="L50" s="231">
        <v>1.4227069892769079E-2</v>
      </c>
      <c r="M50" s="231">
        <v>1.799741031130242E-2</v>
      </c>
      <c r="N50" s="231">
        <v>1.7379037688349551E-2</v>
      </c>
      <c r="O50" s="231">
        <v>2.6680722908893829E-2</v>
      </c>
      <c r="P50" s="231">
        <v>3.3134699007810103E-2</v>
      </c>
      <c r="Q50" s="231">
        <v>2.617082029479478E-2</v>
      </c>
      <c r="R50" s="231">
        <v>2.5731686345064449E-2</v>
      </c>
      <c r="S50" s="231">
        <v>1.91765630185925E-2</v>
      </c>
      <c r="T50" s="231">
        <v>1.6822455934097359E-2</v>
      </c>
      <c r="U50" s="231">
        <v>8.5148456626482349E-3</v>
      </c>
      <c r="V50" s="231">
        <v>3.5477735028959338E-2</v>
      </c>
      <c r="W50" s="231">
        <v>2.045236390017012E-2</v>
      </c>
      <c r="DA50" s="73" t="s">
        <v>2748</v>
      </c>
    </row>
    <row r="51" spans="1:105" ht="12" customHeight="1" x14ac:dyDescent="0.25">
      <c r="A51" s="64" t="s">
        <v>70</v>
      </c>
      <c r="B51" s="231">
        <v>0.94722424823088325</v>
      </c>
      <c r="C51" s="231">
        <v>0.94670878453438956</v>
      </c>
      <c r="D51" s="231">
        <v>0.68859638314237415</v>
      </c>
      <c r="E51" s="231">
        <v>0.43068184333919068</v>
      </c>
      <c r="F51" s="231">
        <v>0.25855401498456998</v>
      </c>
      <c r="G51" s="231">
        <v>0.25818706084467419</v>
      </c>
      <c r="H51" s="231">
        <v>0.60196225525966818</v>
      </c>
      <c r="I51" s="231">
        <v>9.8777101072965112E-2</v>
      </c>
      <c r="J51" s="231">
        <v>0.1160833388438566</v>
      </c>
      <c r="K51" s="231">
        <v>0.1065190552895776</v>
      </c>
      <c r="L51" s="231">
        <v>0.1047952762195215</v>
      </c>
      <c r="M51" s="231">
        <v>2.6656441849635251E-2</v>
      </c>
      <c r="N51" s="231">
        <v>2.3967528563498298E-2</v>
      </c>
      <c r="O51" s="231">
        <v>5.5497499182505301E-2</v>
      </c>
      <c r="P51" s="231">
        <v>4.2111964634184408E-2</v>
      </c>
      <c r="Q51" s="231">
        <v>4.2377673237530687E-2</v>
      </c>
      <c r="R51" s="231">
        <v>3.2460913872103758E-2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7.4481583850085867E-2</v>
      </c>
      <c r="C52" s="231">
        <v>8.9298046224016422E-2</v>
      </c>
      <c r="D52" s="231">
        <v>6.3614442142962996E-2</v>
      </c>
      <c r="E52" s="231">
        <v>4.3373088741648483E-2</v>
      </c>
      <c r="F52" s="231">
        <v>2.4294831976713602E-2</v>
      </c>
      <c r="G52" s="231">
        <v>4.1559005182122043E-2</v>
      </c>
      <c r="H52" s="231">
        <v>2.6108915534828511E-2</v>
      </c>
      <c r="I52" s="231">
        <v>1.6413550298528638E-2</v>
      </c>
      <c r="J52" s="231">
        <v>1.7160015294581402E-2</v>
      </c>
      <c r="K52" s="231">
        <v>1.5128936095604929E-2</v>
      </c>
      <c r="L52" s="231">
        <v>1.2464229623672151E-2</v>
      </c>
      <c r="M52" s="231">
        <v>3.5153293854080078E-3</v>
      </c>
      <c r="N52" s="231">
        <v>4.7912637546639577E-3</v>
      </c>
      <c r="O52" s="231">
        <v>7.4559702273772448E-3</v>
      </c>
      <c r="P52" s="231">
        <v>7.4559702278408956E-3</v>
      </c>
      <c r="Q52" s="231">
        <v>4.4787900321081381E-3</v>
      </c>
      <c r="R52" s="231">
        <v>2.873022288030231E-3</v>
      </c>
      <c r="S52" s="231">
        <v>6.1800358583924088E-3</v>
      </c>
      <c r="T52" s="231">
        <v>7.7771237763997903E-3</v>
      </c>
      <c r="U52" s="231">
        <v>9.5478082073791677E-4</v>
      </c>
      <c r="V52" s="231">
        <v>1.5771243192858608E-2</v>
      </c>
      <c r="W52" s="231">
        <v>4.9041014886299743E-3</v>
      </c>
      <c r="DA52" s="73" t="s">
        <v>2750</v>
      </c>
    </row>
    <row r="53" spans="1:105" ht="12" customHeight="1" x14ac:dyDescent="0.25">
      <c r="A53" s="64" t="s">
        <v>162</v>
      </c>
      <c r="B53" s="231">
        <v>0.1271375030264762</v>
      </c>
      <c r="C53" s="231">
        <v>9.3532420883640541E-2</v>
      </c>
      <c r="D53" s="231">
        <v>9.0122924475625227E-2</v>
      </c>
      <c r="E53" s="231">
        <v>8.053254372651264E-2</v>
      </c>
      <c r="F53" s="231">
        <v>7.1932239579285795E-2</v>
      </c>
      <c r="G53" s="231">
        <v>6.7655721450700271E-2</v>
      </c>
      <c r="H53" s="231">
        <v>1.5741456297806759E-2</v>
      </c>
      <c r="I53" s="231">
        <v>1.8083219110506969E-2</v>
      </c>
      <c r="J53" s="231">
        <v>7.5560245003626056E-2</v>
      </c>
      <c r="K53" s="231">
        <v>7.5835673751756705E-2</v>
      </c>
      <c r="L53" s="231">
        <v>3.9101426785925597E-2</v>
      </c>
      <c r="M53" s="231">
        <v>7.8800157460503853E-2</v>
      </c>
      <c r="N53" s="231">
        <v>0.1067344461528543</v>
      </c>
      <c r="O53" s="231">
        <v>9.2595874960227337E-2</v>
      </c>
      <c r="P53" s="231">
        <v>0.81198886018195804</v>
      </c>
      <c r="Q53" s="231">
        <v>0.84157206207159763</v>
      </c>
      <c r="R53" s="231">
        <v>1.1356283038929009</v>
      </c>
      <c r="S53" s="231">
        <v>1.293599787570572</v>
      </c>
      <c r="T53" s="231">
        <v>0.1130317241579353</v>
      </c>
      <c r="U53" s="231">
        <v>0.1028061002461073</v>
      </c>
      <c r="V53" s="231">
        <v>0.11988842480641521</v>
      </c>
      <c r="W53" s="231">
        <v>0.82959715974098691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6.5242826104796086</v>
      </c>
      <c r="C58" s="331">
        <v>5.7341814241949294</v>
      </c>
      <c r="D58" s="331">
        <v>4.8955228596088736</v>
      </c>
      <c r="E58" s="331">
        <v>4.0118353119661014</v>
      </c>
      <c r="F58" s="331">
        <v>2.8039243045879072</v>
      </c>
      <c r="G58" s="331">
        <v>2.861003762800296</v>
      </c>
      <c r="H58" s="331">
        <v>2.6037445429425441</v>
      </c>
      <c r="I58" s="331">
        <v>2.1881753406829572</v>
      </c>
      <c r="J58" s="331">
        <v>2.010163101278843</v>
      </c>
      <c r="K58" s="331">
        <v>1.5136380460540051</v>
      </c>
      <c r="L58" s="331">
        <v>1.03723969128324</v>
      </c>
      <c r="M58" s="331">
        <v>1.1999139710389399</v>
      </c>
      <c r="N58" s="331">
        <v>0.8290658639702212</v>
      </c>
      <c r="O58" s="331">
        <v>1.136062395954726</v>
      </c>
      <c r="P58" s="331">
        <v>1.1975783429028231</v>
      </c>
      <c r="Q58" s="331">
        <v>0.70244099252585701</v>
      </c>
      <c r="R58" s="331">
        <v>1.119145587096825</v>
      </c>
      <c r="S58" s="331">
        <v>1.004484659057636</v>
      </c>
      <c r="T58" s="331">
        <v>1.026287931082793</v>
      </c>
      <c r="U58" s="331">
        <v>0.9050522720182459</v>
      </c>
      <c r="V58" s="331">
        <v>1.2335520506249069</v>
      </c>
      <c r="W58" s="331">
        <v>1.4735888495075999</v>
      </c>
      <c r="DA58" s="72" t="s">
        <v>2758</v>
      </c>
    </row>
    <row r="59" spans="1:105" ht="12" customHeight="1" x14ac:dyDescent="0.25">
      <c r="A59" s="132" t="s">
        <v>2759</v>
      </c>
      <c r="B59" s="318">
        <v>1.5050005565924081</v>
      </c>
      <c r="C59" s="318">
        <v>1.3227425527449399</v>
      </c>
      <c r="D59" s="318">
        <v>1.129283488837189</v>
      </c>
      <c r="E59" s="318">
        <v>0.9254372837509881</v>
      </c>
      <c r="F59" s="318">
        <v>0.64680025237863981</v>
      </c>
      <c r="G59" s="318">
        <v>0.65996715845987752</v>
      </c>
      <c r="H59" s="318">
        <v>0.60062342793959811</v>
      </c>
      <c r="I59" s="318">
        <v>0.50476125917046133</v>
      </c>
      <c r="J59" s="318">
        <v>0.46369796755995929</v>
      </c>
      <c r="K59" s="318">
        <v>0.34916116265896407</v>
      </c>
      <c r="L59" s="318">
        <v>0.2392671203717612</v>
      </c>
      <c r="M59" s="318">
        <v>0.27679230071608718</v>
      </c>
      <c r="N59" s="318">
        <v>0.19124625054144079</v>
      </c>
      <c r="O59" s="318">
        <v>0.26206322446689351</v>
      </c>
      <c r="P59" s="318">
        <v>0.27625352551968441</v>
      </c>
      <c r="Q59" s="318">
        <v>0.16203683191568921</v>
      </c>
      <c r="R59" s="318">
        <v>0.25816090933633579</v>
      </c>
      <c r="S59" s="318">
        <v>0.23171129474710889</v>
      </c>
      <c r="T59" s="318">
        <v>0.2367408035057714</v>
      </c>
      <c r="U59" s="318">
        <v>0.208774551081648</v>
      </c>
      <c r="V59" s="318">
        <v>0.28455182486948061</v>
      </c>
      <c r="W59" s="318">
        <v>0.33992274263764222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0.99999999999999989</v>
      </c>
      <c r="D63" s="234">
        <f t="shared" si="1"/>
        <v>0.99999999999999956</v>
      </c>
      <c r="E63" s="234">
        <f t="shared" si="1"/>
        <v>0.99999999999999989</v>
      </c>
      <c r="F63" s="234">
        <f t="shared" si="1"/>
        <v>0.99999999999999989</v>
      </c>
      <c r="G63" s="234">
        <f t="shared" si="1"/>
        <v>1.0000000000000002</v>
      </c>
      <c r="H63" s="234">
        <f t="shared" si="1"/>
        <v>0.99999999999999989</v>
      </c>
      <c r="I63" s="234">
        <f t="shared" si="1"/>
        <v>0.99999999999999989</v>
      </c>
      <c r="J63" s="234">
        <f t="shared" si="1"/>
        <v>0.99999999999999978</v>
      </c>
      <c r="K63" s="234">
        <f t="shared" si="1"/>
        <v>0.99999999999999967</v>
      </c>
      <c r="L63" s="234">
        <f t="shared" si="1"/>
        <v>1.0000000000000002</v>
      </c>
      <c r="M63" s="234">
        <f t="shared" si="1"/>
        <v>1</v>
      </c>
      <c r="N63" s="234">
        <f t="shared" si="1"/>
        <v>1.0000000000000002</v>
      </c>
      <c r="O63" s="234">
        <f t="shared" si="1"/>
        <v>1</v>
      </c>
      <c r="P63" s="234">
        <f t="shared" si="1"/>
        <v>1</v>
      </c>
      <c r="Q63" s="234">
        <f t="shared" si="1"/>
        <v>0.99999999999999989</v>
      </c>
      <c r="R63" s="234">
        <f t="shared" si="1"/>
        <v>0.99999999999999989</v>
      </c>
      <c r="S63" s="234">
        <f t="shared" si="1"/>
        <v>1.0000000000000002</v>
      </c>
      <c r="T63" s="234">
        <f t="shared" si="1"/>
        <v>1</v>
      </c>
      <c r="U63" s="234">
        <f t="shared" si="1"/>
        <v>1</v>
      </c>
      <c r="V63" s="234">
        <f t="shared" si="1"/>
        <v>1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1.958819063598706E-2</v>
      </c>
      <c r="C64" s="301">
        <f t="shared" si="2"/>
        <v>1.7848430848201445E-2</v>
      </c>
      <c r="D64" s="301">
        <f t="shared" si="2"/>
        <v>1.9779807374528731E-2</v>
      </c>
      <c r="E64" s="301">
        <f t="shared" si="2"/>
        <v>1.8812260466666637E-2</v>
      </c>
      <c r="F64" s="301">
        <f t="shared" si="2"/>
        <v>1.8298291990081705E-2</v>
      </c>
      <c r="G64" s="301">
        <f t="shared" si="2"/>
        <v>1.8794363314942282E-2</v>
      </c>
      <c r="H64" s="301">
        <f t="shared" si="2"/>
        <v>2.7281426613299326E-2</v>
      </c>
      <c r="I64" s="301">
        <f t="shared" si="2"/>
        <v>4.3654945514936407E-2</v>
      </c>
      <c r="J64" s="301">
        <f t="shared" si="2"/>
        <v>3.6550362839120235E-2</v>
      </c>
      <c r="K64" s="301">
        <f t="shared" si="2"/>
        <v>2.1372873737390906E-2</v>
      </c>
      <c r="L64" s="301">
        <f t="shared" si="2"/>
        <v>1.487352745904125E-2</v>
      </c>
      <c r="M64" s="301">
        <f t="shared" si="2"/>
        <v>2.1873436984585801E-2</v>
      </c>
      <c r="N64" s="301">
        <f t="shared" si="2"/>
        <v>2.0095449332594398E-2</v>
      </c>
      <c r="O64" s="301">
        <f t="shared" si="2"/>
        <v>2.3226360624902551E-2</v>
      </c>
      <c r="P64" s="301">
        <f t="shared" si="2"/>
        <v>1.0044468264257035E-2</v>
      </c>
      <c r="Q64" s="301">
        <f t="shared" si="2"/>
        <v>6.7508878540650267E-3</v>
      </c>
      <c r="R64" s="301">
        <f t="shared" si="2"/>
        <v>8.1087009037358292E-3</v>
      </c>
      <c r="S64" s="301">
        <f t="shared" si="2"/>
        <v>6.8867595857413609E-3</v>
      </c>
      <c r="T64" s="301">
        <f t="shared" si="2"/>
        <v>1.9562650164005647E-2</v>
      </c>
      <c r="U64" s="301">
        <f t="shared" si="2"/>
        <v>1.5922864016283823E-2</v>
      </c>
      <c r="V64" s="301">
        <f t="shared" si="2"/>
        <v>2.109435915564984E-2</v>
      </c>
      <c r="W64" s="301">
        <f t="shared" si="2"/>
        <v>1.1889962134304773E-2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1.6072361547476561E-2</v>
      </c>
      <c r="C65" s="235">
        <f t="shared" si="3"/>
        <v>1.4644866336985803E-2</v>
      </c>
      <c r="D65" s="235">
        <f t="shared" si="3"/>
        <v>1.622958553807486E-2</v>
      </c>
      <c r="E65" s="235">
        <f t="shared" si="3"/>
        <v>1.5435700895726469E-2</v>
      </c>
      <c r="F65" s="235">
        <f t="shared" si="3"/>
        <v>1.5013983171349096E-2</v>
      </c>
      <c r="G65" s="235">
        <f t="shared" si="3"/>
        <v>1.5421016053285972E-2</v>
      </c>
      <c r="H65" s="235">
        <f t="shared" si="3"/>
        <v>2.2384760298091756E-2</v>
      </c>
      <c r="I65" s="235">
        <f t="shared" si="3"/>
        <v>3.5819442473793976E-2</v>
      </c>
      <c r="J65" s="235">
        <f t="shared" si="3"/>
        <v>2.999004130389352E-2</v>
      </c>
      <c r="K65" s="235">
        <f t="shared" si="3"/>
        <v>1.7536716912731003E-2</v>
      </c>
      <c r="L65" s="235">
        <f t="shared" si="3"/>
        <v>1.2203919966392822E-2</v>
      </c>
      <c r="M65" s="235">
        <f t="shared" si="3"/>
        <v>1.7947435474531943E-2</v>
      </c>
      <c r="N65" s="235">
        <f t="shared" si="3"/>
        <v>1.6488573811359503E-2</v>
      </c>
      <c r="O65" s="235">
        <f t="shared" si="3"/>
        <v>1.9057526666586704E-2</v>
      </c>
      <c r="P65" s="235">
        <f t="shared" si="3"/>
        <v>8.2416149860570533E-3</v>
      </c>
      <c r="Q65" s="235">
        <f t="shared" si="3"/>
        <v>5.539190034104636E-3</v>
      </c>
      <c r="R65" s="235">
        <f t="shared" si="3"/>
        <v>6.653293049219142E-3</v>
      </c>
      <c r="S65" s="235">
        <f t="shared" si="3"/>
        <v>5.6506745318903456E-3</v>
      </c>
      <c r="T65" s="235">
        <f t="shared" si="3"/>
        <v>1.6051405262773863E-2</v>
      </c>
      <c r="U65" s="235">
        <f t="shared" si="3"/>
        <v>1.3064914064643137E-2</v>
      </c>
      <c r="V65" s="235">
        <f t="shared" si="3"/>
        <v>1.7308192127712698E-2</v>
      </c>
      <c r="W65" s="235">
        <f t="shared" si="3"/>
        <v>9.7558663666090471E-3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1.1552009862248776E-2</v>
      </c>
      <c r="C66" s="235">
        <f t="shared" si="4"/>
        <v>1.0525997679708542E-2</v>
      </c>
      <c r="D66" s="235">
        <f t="shared" si="4"/>
        <v>1.1665014605491304E-2</v>
      </c>
      <c r="E66" s="235">
        <f t="shared" si="4"/>
        <v>1.1094410018803401E-2</v>
      </c>
      <c r="F66" s="235">
        <f t="shared" si="4"/>
        <v>1.0791300404407159E-2</v>
      </c>
      <c r="G66" s="235">
        <f t="shared" si="4"/>
        <v>1.1083855288299291E-2</v>
      </c>
      <c r="H66" s="235">
        <f t="shared" si="4"/>
        <v>1.6089046464253451E-2</v>
      </c>
      <c r="I66" s="235">
        <f t="shared" si="4"/>
        <v>2.5745224278039425E-2</v>
      </c>
      <c r="J66" s="235">
        <f t="shared" si="4"/>
        <v>2.1555342187173469E-2</v>
      </c>
      <c r="K66" s="235">
        <f t="shared" si="4"/>
        <v>1.2604515281025404E-2</v>
      </c>
      <c r="L66" s="235">
        <f t="shared" si="4"/>
        <v>8.7715674758448402E-3</v>
      </c>
      <c r="M66" s="235">
        <f t="shared" si="4"/>
        <v>1.2899719247319837E-2</v>
      </c>
      <c r="N66" s="235">
        <f t="shared" si="4"/>
        <v>1.1851162426914644E-2</v>
      </c>
      <c r="O66" s="235">
        <f t="shared" si="4"/>
        <v>1.3697597291609197E-2</v>
      </c>
      <c r="P66" s="235">
        <f t="shared" si="4"/>
        <v>5.9236607712285115E-3</v>
      </c>
      <c r="Q66" s="235">
        <f t="shared" si="4"/>
        <v>3.9812928370127065E-3</v>
      </c>
      <c r="R66" s="235">
        <f t="shared" si="4"/>
        <v>4.7820543791262564E-3</v>
      </c>
      <c r="S66" s="235">
        <f t="shared" si="4"/>
        <v>4.0614223197961864E-3</v>
      </c>
      <c r="T66" s="235">
        <f t="shared" si="4"/>
        <v>1.1536947532618715E-2</v>
      </c>
      <c r="U66" s="235">
        <f t="shared" si="4"/>
        <v>9.3904069839622559E-3</v>
      </c>
      <c r="V66" s="235">
        <f t="shared" si="4"/>
        <v>1.2440263091793496E-2</v>
      </c>
      <c r="W66" s="235">
        <f t="shared" si="4"/>
        <v>7.0120289510002499E-3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2.2601758426138922E-2</v>
      </c>
      <c r="C67" s="235">
        <f t="shared" si="5"/>
        <v>2.0594343286386287E-2</v>
      </c>
      <c r="D67" s="235">
        <f t="shared" si="5"/>
        <v>2.2822854662917776E-2</v>
      </c>
      <c r="E67" s="235">
        <f t="shared" si="5"/>
        <v>2.170645438461535E-2</v>
      </c>
      <c r="F67" s="235">
        <f t="shared" si="5"/>
        <v>2.1113413834709657E-2</v>
      </c>
      <c r="G67" s="235">
        <f t="shared" si="5"/>
        <v>2.1685803824933396E-2</v>
      </c>
      <c r="H67" s="235">
        <f t="shared" si="5"/>
        <v>3.1478569169191541E-2</v>
      </c>
      <c r="I67" s="235">
        <f t="shared" si="5"/>
        <v>5.0371090978772785E-2</v>
      </c>
      <c r="J67" s="235">
        <f t="shared" si="5"/>
        <v>4.2173495583600257E-2</v>
      </c>
      <c r="K67" s="235">
        <f t="shared" si="5"/>
        <v>2.4661008158527974E-2</v>
      </c>
      <c r="L67" s="235">
        <f t="shared" si="5"/>
        <v>1.7161762452739902E-2</v>
      </c>
      <c r="M67" s="235">
        <f t="shared" si="5"/>
        <v>2.5238581136060551E-2</v>
      </c>
      <c r="N67" s="235">
        <f t="shared" si="5"/>
        <v>2.3187056922224291E-2</v>
      </c>
      <c r="O67" s="235">
        <f t="shared" si="5"/>
        <v>2.6799646874887548E-2</v>
      </c>
      <c r="P67" s="235">
        <f t="shared" si="5"/>
        <v>1.1589771074142736E-2</v>
      </c>
      <c r="Q67" s="235">
        <f t="shared" si="5"/>
        <v>7.7894859854596467E-3</v>
      </c>
      <c r="R67" s="235">
        <f t="shared" si="5"/>
        <v>9.3561933504644149E-3</v>
      </c>
      <c r="S67" s="235">
        <f t="shared" si="5"/>
        <v>7.9462610604708016E-3</v>
      </c>
      <c r="T67" s="235">
        <f t="shared" si="5"/>
        <v>2.2572288650775745E-2</v>
      </c>
      <c r="U67" s="235">
        <f t="shared" si="5"/>
        <v>1.8372535403404416E-2</v>
      </c>
      <c r="V67" s="235">
        <f t="shared" si="5"/>
        <v>2.433964517959598E-2</v>
      </c>
      <c r="W67" s="235">
        <f t="shared" si="5"/>
        <v>1.3719187078043964E-2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6.9382523164354726E-2</v>
      </c>
      <c r="C68" s="302">
        <f t="shared" si="6"/>
        <v>6.5555680525625271E-2</v>
      </c>
      <c r="D68" s="302">
        <f t="shared" si="6"/>
        <v>6.8236802192783386E-2</v>
      </c>
      <c r="E68" s="302">
        <f t="shared" si="6"/>
        <v>6.9279605954990969E-2</v>
      </c>
      <c r="F68" s="302">
        <f t="shared" si="6"/>
        <v>7.089310528788334E-2</v>
      </c>
      <c r="G68" s="302">
        <f t="shared" si="6"/>
        <v>6.8059388123417497E-2</v>
      </c>
      <c r="H68" s="302">
        <f t="shared" si="6"/>
        <v>6.6181020496368745E-2</v>
      </c>
      <c r="I68" s="302">
        <f t="shared" si="6"/>
        <v>8.2062747590157831E-2</v>
      </c>
      <c r="J68" s="302">
        <f t="shared" si="6"/>
        <v>7.4101535507283836E-2</v>
      </c>
      <c r="K68" s="302">
        <f t="shared" si="6"/>
        <v>7.4611648748080392E-2</v>
      </c>
      <c r="L68" s="302">
        <f t="shared" si="6"/>
        <v>6.5566531214417814E-2</v>
      </c>
      <c r="M68" s="302">
        <f t="shared" si="6"/>
        <v>7.295008017268742E-2</v>
      </c>
      <c r="N68" s="302">
        <f t="shared" si="6"/>
        <v>8.6076090701483574E-2</v>
      </c>
      <c r="O68" s="302">
        <f t="shared" si="6"/>
        <v>7.7111732014245288E-2</v>
      </c>
      <c r="P68" s="302">
        <f t="shared" si="6"/>
        <v>0.13051419833088673</v>
      </c>
      <c r="Q68" s="302">
        <f t="shared" si="6"/>
        <v>0.14390446866751297</v>
      </c>
      <c r="R68" s="302">
        <f t="shared" si="6"/>
        <v>0.13980476648164222</v>
      </c>
      <c r="S68" s="302">
        <f t="shared" si="6"/>
        <v>0.14485193751657444</v>
      </c>
      <c r="T68" s="302">
        <f t="shared" si="6"/>
        <v>8.2944880829470435E-2</v>
      </c>
      <c r="U68" s="302">
        <f t="shared" si="6"/>
        <v>8.4742343506686482E-2</v>
      </c>
      <c r="V68" s="302">
        <f t="shared" si="6"/>
        <v>8.1782284400878938E-2</v>
      </c>
      <c r="W68" s="302">
        <f t="shared" si="6"/>
        <v>0.12437204102001828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5.3428823112008562E-2</v>
      </c>
      <c r="C69" s="303">
        <f t="shared" si="7"/>
        <v>5.5796402504962685E-2</v>
      </c>
      <c r="D69" s="303">
        <f t="shared" si="7"/>
        <v>5.3299534623230574E-2</v>
      </c>
      <c r="E69" s="303">
        <f t="shared" si="7"/>
        <v>5.4349904858290644E-2</v>
      </c>
      <c r="F69" s="303">
        <f t="shared" si="7"/>
        <v>5.4819649552673023E-2</v>
      </c>
      <c r="G69" s="303">
        <f t="shared" si="7"/>
        <v>5.4476237439993351E-2</v>
      </c>
      <c r="H69" s="303">
        <f t="shared" si="7"/>
        <v>4.4630673364760197E-2</v>
      </c>
      <c r="I69" s="303">
        <f t="shared" si="7"/>
        <v>2.4036303644909735E-2</v>
      </c>
      <c r="J69" s="303">
        <f t="shared" si="7"/>
        <v>3.3063050258933802E-2</v>
      </c>
      <c r="K69" s="303">
        <f t="shared" si="7"/>
        <v>5.0896474634636604E-2</v>
      </c>
      <c r="L69" s="303">
        <f t="shared" si="7"/>
        <v>5.9293125745462694E-2</v>
      </c>
      <c r="M69" s="303">
        <f t="shared" si="7"/>
        <v>5.0431890912001155E-2</v>
      </c>
      <c r="N69" s="303">
        <f t="shared" si="7"/>
        <v>5.1452423748220191E-2</v>
      </c>
      <c r="O69" s="303">
        <f t="shared" si="7"/>
        <v>4.8503005314841405E-2</v>
      </c>
      <c r="P69" s="303">
        <f t="shared" si="7"/>
        <v>5.9637284523065791E-2</v>
      </c>
      <c r="Q69" s="303">
        <f t="shared" si="7"/>
        <v>6.2415073003231555E-2</v>
      </c>
      <c r="R69" s="303">
        <f t="shared" si="7"/>
        <v>6.1150261693358271E-2</v>
      </c>
      <c r="S69" s="303">
        <f t="shared" si="7"/>
        <v>6.2177083974307171E-2</v>
      </c>
      <c r="T69" s="303">
        <f t="shared" si="7"/>
        <v>5.233983341490589E-2</v>
      </c>
      <c r="U69" s="303">
        <f t="shared" si="7"/>
        <v>5.646954007704557E-2</v>
      </c>
      <c r="V69" s="303">
        <f t="shared" si="7"/>
        <v>5.0640773762786508E-2</v>
      </c>
      <c r="W69" s="303">
        <f t="shared" si="7"/>
        <v>5.7965764097122785E-2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0.45414499645207279</v>
      </c>
      <c r="C70" s="303">
        <f t="shared" si="8"/>
        <v>0.47426942129218291</v>
      </c>
      <c r="D70" s="303">
        <f t="shared" si="8"/>
        <v>0.45304604429745976</v>
      </c>
      <c r="E70" s="303">
        <f t="shared" si="8"/>
        <v>0.4619741912954704</v>
      </c>
      <c r="F70" s="303">
        <f t="shared" si="8"/>
        <v>0.4659670211977206</v>
      </c>
      <c r="G70" s="303">
        <f t="shared" si="8"/>
        <v>0.46304801823994363</v>
      </c>
      <c r="H70" s="303">
        <f t="shared" si="8"/>
        <v>0.37936072360046169</v>
      </c>
      <c r="I70" s="303">
        <f t="shared" si="8"/>
        <v>0.20430858098173268</v>
      </c>
      <c r="J70" s="303">
        <f t="shared" si="8"/>
        <v>0.28103592720093729</v>
      </c>
      <c r="K70" s="303">
        <f t="shared" si="8"/>
        <v>0.43262003439441121</v>
      </c>
      <c r="L70" s="303">
        <f t="shared" si="8"/>
        <v>0.50399156883643303</v>
      </c>
      <c r="M70" s="303">
        <f t="shared" si="8"/>
        <v>0.42867107275200977</v>
      </c>
      <c r="N70" s="303">
        <f t="shared" si="8"/>
        <v>0.43734560185987176</v>
      </c>
      <c r="O70" s="303">
        <f t="shared" si="8"/>
        <v>0.41227554517615206</v>
      </c>
      <c r="P70" s="303">
        <f t="shared" si="8"/>
        <v>0.50691691844605891</v>
      </c>
      <c r="Q70" s="303">
        <f t="shared" si="8"/>
        <v>0.53052812052746812</v>
      </c>
      <c r="R70" s="303">
        <f t="shared" si="8"/>
        <v>0.51977722439354546</v>
      </c>
      <c r="S70" s="303">
        <f t="shared" si="8"/>
        <v>0.52850521378161097</v>
      </c>
      <c r="T70" s="303">
        <f t="shared" si="8"/>
        <v>0.44488858402670012</v>
      </c>
      <c r="U70" s="303">
        <f t="shared" si="8"/>
        <v>0.47999109065488749</v>
      </c>
      <c r="V70" s="303">
        <f t="shared" si="8"/>
        <v>0.43044657698368538</v>
      </c>
      <c r="W70" s="303">
        <f t="shared" si="8"/>
        <v>0.49270899482554337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7.1321104366927249E-2</v>
      </c>
      <c r="C71" s="303">
        <f t="shared" si="9"/>
        <v>6.4986594370374504E-2</v>
      </c>
      <c r="D71" s="303">
        <f t="shared" si="9"/>
        <v>7.2018785825207182E-2</v>
      </c>
      <c r="E71" s="303">
        <f t="shared" si="9"/>
        <v>6.849592272478619E-2</v>
      </c>
      <c r="F71" s="303">
        <f t="shared" si="9"/>
        <v>6.6624550322861589E-2</v>
      </c>
      <c r="G71" s="303">
        <f t="shared" si="9"/>
        <v>6.8430758736456515E-2</v>
      </c>
      <c r="H71" s="303">
        <f t="shared" si="9"/>
        <v>9.9332373822782177E-2</v>
      </c>
      <c r="I71" s="303">
        <f t="shared" si="9"/>
        <v>0.15894877597746074</v>
      </c>
      <c r="J71" s="303">
        <f t="shared" si="9"/>
        <v>0.13308080828602753</v>
      </c>
      <c r="K71" s="303">
        <f t="shared" si="9"/>
        <v>7.7819181300243803E-2</v>
      </c>
      <c r="L71" s="303">
        <f t="shared" si="9"/>
        <v>5.4154894850868135E-2</v>
      </c>
      <c r="M71" s="303">
        <f t="shared" si="9"/>
        <v>7.9641744918235488E-2</v>
      </c>
      <c r="N71" s="303">
        <f t="shared" si="9"/>
        <v>7.3168046287907781E-2</v>
      </c>
      <c r="O71" s="303">
        <f t="shared" si="9"/>
        <v>8.4567774582978497E-2</v>
      </c>
      <c r="P71" s="303">
        <f t="shared" si="9"/>
        <v>3.6572166500628174E-2</v>
      </c>
      <c r="Q71" s="303">
        <f t="shared" si="9"/>
        <v>2.4580155776339326E-2</v>
      </c>
      <c r="R71" s="303">
        <f t="shared" si="9"/>
        <v>2.9523987905909942E-2</v>
      </c>
      <c r="S71" s="303">
        <f t="shared" si="9"/>
        <v>2.507486823526341E-2</v>
      </c>
      <c r="T71" s="303">
        <f t="shared" si="9"/>
        <v>7.1228110853559026E-2</v>
      </c>
      <c r="U71" s="303">
        <f t="shared" si="9"/>
        <v>5.7975556161853917E-2</v>
      </c>
      <c r="V71" s="303">
        <f t="shared" si="9"/>
        <v>7.680510256672507E-2</v>
      </c>
      <c r="W71" s="303">
        <f t="shared" si="9"/>
        <v>4.3291657001827633E-2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0.25573638396712134</v>
      </c>
      <c r="C72" s="303">
        <f t="shared" si="10"/>
        <v>0.25193091368926646</v>
      </c>
      <c r="D72" s="303">
        <f t="shared" si="10"/>
        <v>0.25647370263528702</v>
      </c>
      <c r="E72" s="303">
        <f t="shared" si="10"/>
        <v>0.25371642388652205</v>
      </c>
      <c r="F72" s="303">
        <f t="shared" si="10"/>
        <v>0.252030273762613</v>
      </c>
      <c r="G72" s="303">
        <f t="shared" si="10"/>
        <v>0.25388934591019596</v>
      </c>
      <c r="H72" s="303">
        <f t="shared" si="10"/>
        <v>0.27681059881859799</v>
      </c>
      <c r="I72" s="303">
        <f t="shared" si="10"/>
        <v>0.31672536663508866</v>
      </c>
      <c r="J72" s="303">
        <f t="shared" si="10"/>
        <v>0.29961437210617081</v>
      </c>
      <c r="K72" s="303">
        <f t="shared" si="10"/>
        <v>0.25932117717504749</v>
      </c>
      <c r="L72" s="303">
        <f t="shared" si="10"/>
        <v>0.24411053111965184</v>
      </c>
      <c r="M72" s="303">
        <f t="shared" si="10"/>
        <v>0.26112086447904603</v>
      </c>
      <c r="N72" s="303">
        <f t="shared" si="10"/>
        <v>0.25348599636529678</v>
      </c>
      <c r="O72" s="303">
        <f t="shared" si="10"/>
        <v>0.26372799162984495</v>
      </c>
      <c r="P72" s="303">
        <f t="shared" si="10"/>
        <v>0.21713946872150833</v>
      </c>
      <c r="Q72" s="303">
        <f t="shared" si="10"/>
        <v>0.20549144097690891</v>
      </c>
      <c r="R72" s="303">
        <f t="shared" si="10"/>
        <v>0.21000945484812042</v>
      </c>
      <c r="S72" s="303">
        <f t="shared" si="10"/>
        <v>0.20564435597131517</v>
      </c>
      <c r="T72" s="303">
        <f t="shared" si="10"/>
        <v>0.25273757551144427</v>
      </c>
      <c r="U72" s="303">
        <f t="shared" si="10"/>
        <v>0.24279615609108043</v>
      </c>
      <c r="V72" s="303">
        <f t="shared" si="10"/>
        <v>0.25695855735795775</v>
      </c>
      <c r="W72" s="303">
        <f t="shared" si="10"/>
        <v>0.22339827947527177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8.5288846836273385E-2</v>
      </c>
      <c r="C73" s="304">
        <f t="shared" si="11"/>
        <v>8.9034824181048147E-2</v>
      </c>
      <c r="D73" s="304">
        <f t="shared" si="11"/>
        <v>8.5054209586834906E-2</v>
      </c>
      <c r="E73" s="304">
        <f t="shared" si="11"/>
        <v>8.6780666020182681E-2</v>
      </c>
      <c r="F73" s="304">
        <f t="shared" si="11"/>
        <v>8.757041258103393E-2</v>
      </c>
      <c r="G73" s="304">
        <f t="shared" si="11"/>
        <v>8.6922495413146783E-2</v>
      </c>
      <c r="H73" s="304">
        <f t="shared" si="11"/>
        <v>7.1187749492041347E-2</v>
      </c>
      <c r="I73" s="304">
        <f t="shared" si="11"/>
        <v>3.8232758181207568E-2</v>
      </c>
      <c r="J73" s="304">
        <f t="shared" si="11"/>
        <v>5.2643699395925551E-2</v>
      </c>
      <c r="K73" s="304">
        <f t="shared" si="11"/>
        <v>8.1237745709989539E-2</v>
      </c>
      <c r="L73" s="304">
        <f t="shared" si="11"/>
        <v>9.4715546495602015E-2</v>
      </c>
      <c r="M73" s="304">
        <f t="shared" si="11"/>
        <v>8.0633675744770456E-2</v>
      </c>
      <c r="N73" s="304">
        <f t="shared" si="11"/>
        <v>8.2208524591803459E-2</v>
      </c>
      <c r="O73" s="304">
        <f t="shared" si="11"/>
        <v>7.7462009535327392E-2</v>
      </c>
      <c r="P73" s="304">
        <f t="shared" si="11"/>
        <v>9.534778342103413E-2</v>
      </c>
      <c r="Q73" s="304">
        <f t="shared" si="11"/>
        <v>9.9813534023408243E-2</v>
      </c>
      <c r="R73" s="304">
        <f t="shared" si="11"/>
        <v>9.7816088671658377E-2</v>
      </c>
      <c r="S73" s="304">
        <f t="shared" si="11"/>
        <v>9.9433321092620583E-2</v>
      </c>
      <c r="T73" s="304">
        <f t="shared" si="11"/>
        <v>8.3599560402276327E-2</v>
      </c>
      <c r="U73" s="304">
        <f t="shared" si="11"/>
        <v>9.0335132112463731E-2</v>
      </c>
      <c r="V73" s="304">
        <f t="shared" si="11"/>
        <v>8.0761058274695693E-2</v>
      </c>
      <c r="W73" s="304">
        <f t="shared" si="11"/>
        <v>9.2700261095349498E-2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5.699074465280915E-2</v>
      </c>
      <c r="C74" s="304">
        <f t="shared" si="12"/>
        <v>5.9516162671960249E-2</v>
      </c>
      <c r="D74" s="304">
        <f t="shared" si="12"/>
        <v>5.685283693144598E-2</v>
      </c>
      <c r="E74" s="304">
        <f t="shared" si="12"/>
        <v>5.7973231848843398E-2</v>
      </c>
      <c r="F74" s="304">
        <f t="shared" si="12"/>
        <v>5.8474292856184565E-2</v>
      </c>
      <c r="G74" s="304">
        <f t="shared" si="12"/>
        <v>5.8107986602659568E-2</v>
      </c>
      <c r="H74" s="304">
        <f t="shared" si="12"/>
        <v>4.7606051589077547E-2</v>
      </c>
      <c r="I74" s="304">
        <f t="shared" si="12"/>
        <v>2.5638723887903725E-2</v>
      </c>
      <c r="J74" s="304">
        <f t="shared" si="12"/>
        <v>3.5267253609529398E-2</v>
      </c>
      <c r="K74" s="304">
        <f t="shared" si="12"/>
        <v>5.4289572943612377E-2</v>
      </c>
      <c r="L74" s="304">
        <f t="shared" si="12"/>
        <v>6.3246000795160212E-2</v>
      </c>
      <c r="M74" s="304">
        <f t="shared" si="12"/>
        <v>5.3794016972801249E-2</v>
      </c>
      <c r="N74" s="304">
        <f t="shared" si="12"/>
        <v>5.4882585331434884E-2</v>
      </c>
      <c r="O74" s="304">
        <f t="shared" si="12"/>
        <v>5.1736539002497528E-2</v>
      </c>
      <c r="P74" s="304">
        <f t="shared" si="12"/>
        <v>6.361310349127014E-2</v>
      </c>
      <c r="Q74" s="304">
        <f t="shared" si="12"/>
        <v>6.6576077870113645E-2</v>
      </c>
      <c r="R74" s="304">
        <f t="shared" si="12"/>
        <v>6.5226945806248826E-2</v>
      </c>
      <c r="S74" s="304">
        <f t="shared" si="12"/>
        <v>6.6322222905927625E-2</v>
      </c>
      <c r="T74" s="304">
        <f t="shared" si="12"/>
        <v>5.5829155642566297E-2</v>
      </c>
      <c r="U74" s="304">
        <f t="shared" si="12"/>
        <v>6.0234176082181963E-2</v>
      </c>
      <c r="V74" s="304">
        <f t="shared" si="12"/>
        <v>5.4016825346972289E-2</v>
      </c>
      <c r="W74" s="304">
        <f t="shared" si="12"/>
        <v>6.1830148370264328E-2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0.11345679247803882</v>
      </c>
      <c r="C76" s="304">
        <f t="shared" si="14"/>
        <v>0.10337992683625807</v>
      </c>
      <c r="D76" s="304">
        <f t="shared" si="14"/>
        <v>0.11456665611700609</v>
      </c>
      <c r="E76" s="304">
        <f t="shared" si="14"/>
        <v>0.10896252601749598</v>
      </c>
      <c r="F76" s="304">
        <f t="shared" si="14"/>
        <v>0.10598556832539449</v>
      </c>
      <c r="G76" s="304">
        <f t="shared" si="14"/>
        <v>0.10885886389438959</v>
      </c>
      <c r="H76" s="304">
        <f t="shared" si="14"/>
        <v>0.15801679773747906</v>
      </c>
      <c r="I76" s="304">
        <f t="shared" si="14"/>
        <v>0.2528538845659774</v>
      </c>
      <c r="J76" s="304">
        <f t="shared" si="14"/>
        <v>0.21170341910071583</v>
      </c>
      <c r="K76" s="304">
        <f t="shared" si="14"/>
        <v>0.12379385852144553</v>
      </c>
      <c r="L76" s="304">
        <f t="shared" si="14"/>
        <v>8.6148983828889567E-2</v>
      </c>
      <c r="M76" s="304">
        <f t="shared" si="14"/>
        <v>0.12669317176147432</v>
      </c>
      <c r="N76" s="304">
        <f t="shared" si="14"/>
        <v>0.11639488644205842</v>
      </c>
      <c r="O76" s="304">
        <f t="shared" si="14"/>
        <v>0.13452944309201997</v>
      </c>
      <c r="P76" s="304">
        <f t="shared" si="14"/>
        <v>5.8178581809204051E-2</v>
      </c>
      <c r="Q76" s="304">
        <f t="shared" si="14"/>
        <v>3.9101829083387038E-2</v>
      </c>
      <c r="R76" s="304">
        <f t="shared" si="14"/>
        <v>4.6966420370213188E-2</v>
      </c>
      <c r="S76" s="304">
        <f t="shared" si="14"/>
        <v>3.9888811972766954E-2</v>
      </c>
      <c r="T76" s="304">
        <f t="shared" si="14"/>
        <v>0.11330885946660166</v>
      </c>
      <c r="U76" s="304">
        <f t="shared" si="14"/>
        <v>9.222684789643476E-2</v>
      </c>
      <c r="V76" s="304">
        <f t="shared" si="14"/>
        <v>0.12218067373628978</v>
      </c>
      <c r="W76" s="304">
        <f t="shared" si="14"/>
        <v>6.8867870009657953E-2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2.61718484656638E-2</v>
      </c>
      <c r="C77" s="237">
        <f t="shared" si="15"/>
        <v>2.3847349466306067E-2</v>
      </c>
      <c r="D77" s="237">
        <f t="shared" si="15"/>
        <v>2.6427868245019234E-2</v>
      </c>
      <c r="E77" s="237">
        <f t="shared" si="15"/>
        <v>2.5135125514127759E-2</v>
      </c>
      <c r="F77" s="237">
        <f t="shared" si="15"/>
        <v>2.4448410475700677E-2</v>
      </c>
      <c r="G77" s="237">
        <f t="shared" si="15"/>
        <v>2.5111213068532295E-2</v>
      </c>
      <c r="H77" s="237">
        <f t="shared" si="15"/>
        <v>3.6450807352193124E-2</v>
      </c>
      <c r="I77" s="237">
        <f t="shared" si="15"/>
        <v>5.832752192510772E-2</v>
      </c>
      <c r="J77" s="237">
        <f t="shared" si="15"/>
        <v>4.8835064726859133E-2</v>
      </c>
      <c r="K77" s="237">
        <f t="shared" si="15"/>
        <v>2.855636965790502E-2</v>
      </c>
      <c r="L77" s="237">
        <f t="shared" si="15"/>
        <v>1.9872570879148052E-2</v>
      </c>
      <c r="M77" s="237">
        <f t="shared" si="15"/>
        <v>2.922517392352194E-2</v>
      </c>
      <c r="N77" s="237">
        <f t="shared" si="15"/>
        <v>2.6849598544127252E-2</v>
      </c>
      <c r="O77" s="237">
        <f t="shared" si="15"/>
        <v>3.1032819823951983E-2</v>
      </c>
      <c r="P77" s="237">
        <f t="shared" si="15"/>
        <v>1.3420448382166642E-2</v>
      </c>
      <c r="Q77" s="237">
        <f t="shared" si="15"/>
        <v>9.0198843378969887E-3</v>
      </c>
      <c r="R77" s="237">
        <f t="shared" si="15"/>
        <v>1.0834062994878104E-2</v>
      </c>
      <c r="S77" s="237">
        <f t="shared" si="15"/>
        <v>9.2014230230304354E-3</v>
      </c>
      <c r="T77" s="237">
        <f t="shared" si="15"/>
        <v>2.6137723753746244E-2</v>
      </c>
      <c r="U77" s="237">
        <f t="shared" si="15"/>
        <v>2.1274593040152518E-2</v>
      </c>
      <c r="V77" s="237">
        <f t="shared" si="15"/>
        <v>2.8184245373214168E-2</v>
      </c>
      <c r="W77" s="237">
        <f t="shared" si="15"/>
        <v>1.5886219050258107E-2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103.22988570121714</v>
      </c>
      <c r="C81" s="324">
        <f t="shared" si="16"/>
        <v>101.96020815151101</v>
      </c>
      <c r="D81" s="324">
        <f t="shared" si="16"/>
        <v>105.9157525110661</v>
      </c>
      <c r="E81" s="324">
        <f t="shared" si="16"/>
        <v>110.51549896555088</v>
      </c>
      <c r="F81" s="324">
        <f t="shared" si="16"/>
        <v>108.23895091441841</v>
      </c>
      <c r="G81" s="324">
        <f t="shared" si="16"/>
        <v>93.792151207448157</v>
      </c>
      <c r="H81" s="324">
        <f t="shared" si="16"/>
        <v>87.072392026222275</v>
      </c>
      <c r="I81" s="324">
        <f t="shared" si="16"/>
        <v>78.761382371411017</v>
      </c>
      <c r="J81" s="324">
        <f t="shared" si="16"/>
        <v>73.776272626744387</v>
      </c>
      <c r="K81" s="324">
        <f t="shared" si="16"/>
        <v>73.572826684531677</v>
      </c>
      <c r="L81" s="324">
        <f t="shared" si="16"/>
        <v>69.265196416860107</v>
      </c>
      <c r="M81" s="324">
        <f t="shared" si="16"/>
        <v>61.803524648485684</v>
      </c>
      <c r="N81" s="324">
        <f t="shared" si="16"/>
        <v>62.692661169633659</v>
      </c>
      <c r="O81" s="324">
        <f t="shared" si="16"/>
        <v>61.096521775308666</v>
      </c>
      <c r="P81" s="324">
        <f t="shared" si="16"/>
        <v>57.728719467414045</v>
      </c>
      <c r="Q81" s="324">
        <f t="shared" si="16"/>
        <v>57.26946426556276</v>
      </c>
      <c r="R81" s="324">
        <f t="shared" si="16"/>
        <v>56.55360433332261</v>
      </c>
      <c r="S81" s="324">
        <f t="shared" si="16"/>
        <v>56.254919671339714</v>
      </c>
      <c r="T81" s="324">
        <f t="shared" si="16"/>
        <v>56.06130582711608</v>
      </c>
      <c r="U81" s="324">
        <f t="shared" si="16"/>
        <v>55.610520508608744</v>
      </c>
      <c r="V81" s="324">
        <f t="shared" si="16"/>
        <v>58.373479610767845</v>
      </c>
      <c r="W81" s="324">
        <f t="shared" si="16"/>
        <v>55.716544641725655</v>
      </c>
      <c r="DA81" s="95"/>
    </row>
    <row r="82" spans="1:105" ht="12" customHeight="1" x14ac:dyDescent="0.25">
      <c r="A82" s="55" t="s">
        <v>92</v>
      </c>
      <c r="B82" s="336">
        <f>IF(B$6=0,0,B$6/TEL!B$5*1000)</f>
        <v>2.0220866804465962</v>
      </c>
      <c r="C82" s="336">
        <f>IF(C$6=0,0,C$6/TEL!C$5*1000)</f>
        <v>1.8198297244604698</v>
      </c>
      <c r="D82" s="336">
        <f>IF(D$6=0,0,D$6/TEL!D$5*1000)</f>
        <v>2.0949931825971455</v>
      </c>
      <c r="E82" s="336">
        <f>IF(E$6=0,0,E$6/TEL!E$5*1000)</f>
        <v>2.0790463521435707</v>
      </c>
      <c r="F82" s="336">
        <f>IF(F$6=0,0,F$6/TEL!F$5*1000)</f>
        <v>1.9805879285321495</v>
      </c>
      <c r="G82" s="336">
        <f>IF(G$6=0,0,G$6/TEL!G$5*1000)</f>
        <v>1.7627637658827826</v>
      </c>
      <c r="H82" s="336">
        <f>IF(H$6=0,0,H$6/TEL!H$5*1000)</f>
        <v>2.3754590731078125</v>
      </c>
      <c r="I82" s="336">
        <f>IF(I$6=0,0,I$6/TEL!I$5*1000)</f>
        <v>3.4383238561050211</v>
      </c>
      <c r="J82" s="336">
        <f>IF(J$6=0,0,J$6/TEL!J$5*1000)</f>
        <v>2.6965495334253613</v>
      </c>
      <c r="K82" s="336">
        <f>IF(K$6=0,0,K$6/TEL!K$5*1000)</f>
        <v>1.5724627352314404</v>
      </c>
      <c r="L82" s="336">
        <f>IF(L$6=0,0,L$6/TEL!L$5*1000)</f>
        <v>1.0302178008620539</v>
      </c>
      <c r="M82" s="336">
        <f>IF(M$6=0,0,M$6/TEL!M$5*1000)</f>
        <v>1.3518555018239471</v>
      </c>
      <c r="N82" s="336">
        <f>IF(N$6=0,0,N$6/TEL!N$5*1000)</f>
        <v>1.2598371960598811</v>
      </c>
      <c r="O82" s="336">
        <f>IF(O$6=0,0,O$6/TEL!O$5*1000)</f>
        <v>1.4190498476805304</v>
      </c>
      <c r="P82" s="336">
        <f>IF(P$6=0,0,P$6/TEL!P$5*1000)</f>
        <v>0.57985429062663774</v>
      </c>
      <c r="Q82" s="336">
        <f>IF(Q$6=0,0,Q$6/TEL!Q$5*1000)</f>
        <v>0.38661973071919875</v>
      </c>
      <c r="R82" s="336">
        <f>IF(R$6=0,0,R$6/TEL!R$5*1000)</f>
        <v>0.45857626256713158</v>
      </c>
      <c r="S82" s="336">
        <f>IF(S$6=0,0,S$6/TEL!S$5*1000)</f>
        <v>0.38741410729170889</v>
      </c>
      <c r="T82" s="336">
        <f>IF(T$6=0,0,T$6/TEL!T$5*1000)</f>
        <v>1.0967077136332031</v>
      </c>
      <c r="U82" s="336">
        <f>IF(U$6=0,0,U$6/TEL!U$5*1000)</f>
        <v>0.88547875593333969</v>
      </c>
      <c r="V82" s="336">
        <f>IF(V$6=0,0,V$6/TEL!V$5*1000)</f>
        <v>1.2313511440745404</v>
      </c>
      <c r="W82" s="336">
        <f>IF(W$6=0,0,W$6/TEL!W$5*1000)</f>
        <v>0.66246760604441945</v>
      </c>
      <c r="DA82" s="67"/>
    </row>
    <row r="83" spans="1:105" ht="12" customHeight="1" x14ac:dyDescent="0.25">
      <c r="A83" s="202" t="s">
        <v>93</v>
      </c>
      <c r="B83" s="337">
        <f>IF(B$7=0,0,B$7/TEL!B$5*1000)</f>
        <v>1.659148045494643</v>
      </c>
      <c r="C83" s="337">
        <f>IF(C$7=0,0,C$7/TEL!C$5*1000)</f>
        <v>1.493193620070129</v>
      </c>
      <c r="D83" s="337">
        <f>IF(D$7=0,0,D$7/TEL!D$5*1000)</f>
        <v>1.7189687652079146</v>
      </c>
      <c r="E83" s="337">
        <f>IF(E$7=0,0,E$7/TEL!E$5*1000)</f>
        <v>1.7058841863742116</v>
      </c>
      <c r="F83" s="337">
        <f>IF(F$7=0,0,F$7/TEL!F$5*1000)</f>
        <v>1.625097787513559</v>
      </c>
      <c r="G83" s="337">
        <f>IF(G$7=0,0,G$7/TEL!G$5*1000)</f>
        <v>1.4463702694422831</v>
      </c>
      <c r="H83" s="337">
        <f>IF(H$7=0,0,H$7/TEL!H$5*1000)</f>
        <v>1.9490946240884617</v>
      </c>
      <c r="I83" s="337">
        <f>IF(I$7=0,0,I$7/TEL!I$5*1000)</f>
        <v>2.8211888050092475</v>
      </c>
      <c r="J83" s="337">
        <f>IF(J$7=0,0,J$7/TEL!J$5*1000)</f>
        <v>2.2125534633233732</v>
      </c>
      <c r="K83" s="337">
        <f>IF(K$7=0,0,K$7/TEL!K$5*1000)</f>
        <v>1.290225834036054</v>
      </c>
      <c r="L83" s="337">
        <f>IF(L$7=0,0,L$7/TEL!L$5*1000)</f>
        <v>0.84530691352783915</v>
      </c>
      <c r="M83" s="337">
        <f>IF(M$7=0,0,M$7/TEL!M$5*1000)</f>
        <v>1.1092147707273414</v>
      </c>
      <c r="N83" s="337">
        <f>IF(N$7=0,0,N$7/TEL!N$5*1000)</f>
        <v>1.0337125711260562</v>
      </c>
      <c r="O83" s="337">
        <f>IF(O$7=0,0,O$7/TEL!O$5*1000)</f>
        <v>1.1643485929686401</v>
      </c>
      <c r="P83" s="337">
        <f>IF(P$7=0,0,P$7/TEL!P$5*1000)</f>
        <v>0.47577787948852324</v>
      </c>
      <c r="Q83" s="337">
        <f>IF(Q$7=0,0,Q$7/TEL!Q$5*1000)</f>
        <v>0.31722644571831682</v>
      </c>
      <c r="R83" s="337">
        <f>IF(R$7=0,0,R$7/TEL!R$5*1000)</f>
        <v>0.37626770261918491</v>
      </c>
      <c r="S83" s="337">
        <f>IF(S$7=0,0,S$7/TEL!S$5*1000)</f>
        <v>0.31787824188037644</v>
      </c>
      <c r="T83" s="337">
        <f>IF(T$7=0,0,T$7/TEL!T$5*1000)</f>
        <v>0.89986273939134598</v>
      </c>
      <c r="U83" s="337">
        <f>IF(U$7=0,0,U$7/TEL!U$5*1000)</f>
        <v>0.72654667153504782</v>
      </c>
      <c r="V83" s="337">
        <f>IF(V$7=0,0,V$7/TEL!V$5*1000)</f>
        <v>1.01033940026629</v>
      </c>
      <c r="W83" s="337">
        <f>IF(W$7=0,0,W$7/TEL!W$5*1000)</f>
        <v>0.54356316393388282</v>
      </c>
      <c r="DA83" s="174"/>
    </row>
    <row r="84" spans="1:105" ht="12" customHeight="1" x14ac:dyDescent="0.25">
      <c r="A84" s="202" t="s">
        <v>94</v>
      </c>
      <c r="B84" s="337">
        <f>IF(B$8=0,0,B$8/TEL!B$5*1000)</f>
        <v>1.1925126576992746</v>
      </c>
      <c r="C84" s="337">
        <f>IF(C$8=0,0,C$8/TEL!C$5*1000)</f>
        <v>1.0732329144254049</v>
      </c>
      <c r="D84" s="337">
        <f>IF(D$8=0,0,D$8/TEL!D$5*1000)</f>
        <v>1.2355087999931884</v>
      </c>
      <c r="E84" s="337">
        <f>IF(E$8=0,0,E$8/TEL!E$5*1000)</f>
        <v>1.2261042589564648</v>
      </c>
      <c r="F84" s="337">
        <f>IF(F$8=0,0,F$8/TEL!F$5*1000)</f>
        <v>1.1680390347753702</v>
      </c>
      <c r="G84" s="337">
        <f>IF(G$8=0,0,G$8/TEL!G$5*1000)</f>
        <v>1.0395786311616408</v>
      </c>
      <c r="H84" s="337">
        <f>IF(H$8=0,0,H$8/TEL!H$5*1000)</f>
        <v>1.4009117610635822</v>
      </c>
      <c r="I84" s="337">
        <f>IF(I$8=0,0,I$8/TEL!I$5*1000)</f>
        <v>2.0277294536003976</v>
      </c>
      <c r="J84" s="337">
        <f>IF(J$8=0,0,J$8/TEL!J$5*1000)</f>
        <v>1.5902728017636745</v>
      </c>
      <c r="K84" s="337">
        <f>IF(K$8=0,0,K$8/TEL!K$5*1000)</f>
        <v>0.92734981821341356</v>
      </c>
      <c r="L84" s="337">
        <f>IF(L$8=0,0,L$8/TEL!L$5*1000)</f>
        <v>0.60756434409813442</v>
      </c>
      <c r="M84" s="337">
        <f>IF(M$8=0,0,M$8/TEL!M$5*1000)</f>
        <v>0.79724811646027671</v>
      </c>
      <c r="N84" s="337">
        <f>IF(N$8=0,0,N$8/TEL!N$5*1000)</f>
        <v>0.74298091049685289</v>
      </c>
      <c r="O84" s="337">
        <f>IF(O$8=0,0,O$8/TEL!O$5*1000)</f>
        <v>0.83687555119621038</v>
      </c>
      <c r="P84" s="337">
        <f>IF(P$8=0,0,P$8/TEL!P$5*1000)</f>
        <v>0.34196535088237628</v>
      </c>
      <c r="Q84" s="337">
        <f>IF(Q$8=0,0,Q$8/TEL!Q$5*1000)</f>
        <v>0.2280065078600402</v>
      </c>
      <c r="R84" s="337">
        <f>IF(R$8=0,0,R$8/TEL!R$5*1000)</f>
        <v>0.27044241125753904</v>
      </c>
      <c r="S84" s="337">
        <f>IF(S$8=0,0,S$8/TEL!S$5*1000)</f>
        <v>0.22847498635152058</v>
      </c>
      <c r="T84" s="337">
        <f>IF(T$8=0,0,T$8/TEL!T$5*1000)</f>
        <v>0.64677634393753014</v>
      </c>
      <c r="U84" s="337">
        <f>IF(U$8=0,0,U$8/TEL!U$5*1000)</f>
        <v>0.52220542016581573</v>
      </c>
      <c r="V84" s="337">
        <f>IF(V$8=0,0,V$8/TEL!V$5*1000)</f>
        <v>0.72618144394139572</v>
      </c>
      <c r="W84" s="337">
        <f>IF(W$8=0,0,W$8/TEL!W$5*1000)</f>
        <v>0.3906860240774781</v>
      </c>
      <c r="DA84" s="174"/>
    </row>
    <row r="85" spans="1:105" ht="12" customHeight="1" x14ac:dyDescent="0.25">
      <c r="A85" s="202" t="s">
        <v>95</v>
      </c>
      <c r="B85" s="337">
        <f>IF(B$9=0,0,B$9/TEL!B$5*1000)</f>
        <v>2.3331769389768424</v>
      </c>
      <c r="C85" s="337">
        <f>IF(C$9=0,0,C$9/TEL!C$5*1000)</f>
        <v>2.0998035282236192</v>
      </c>
      <c r="D85" s="337">
        <f>IF(D$9=0,0,D$9/TEL!D$5*1000)</f>
        <v>2.4172998260736303</v>
      </c>
      <c r="E85" s="337">
        <f>IF(E$9=0,0,E$9/TEL!E$5*1000)</f>
        <v>2.3988996370887352</v>
      </c>
      <c r="F85" s="337">
        <f>IF(F$9=0,0,F$9/TEL!F$5*1000)</f>
        <v>2.2852937636909409</v>
      </c>
      <c r="G85" s="337">
        <f>IF(G$9=0,0,G$9/TEL!G$5*1000)</f>
        <v>2.0339581914032103</v>
      </c>
      <c r="H85" s="337">
        <f>IF(H$9=0,0,H$9/TEL!H$5*1000)</f>
        <v>2.7409143151244004</v>
      </c>
      <c r="I85" s="337">
        <f>IF(I$9=0,0,I$9/TEL!I$5*1000)</f>
        <v>3.9672967570442559</v>
      </c>
      <c r="J85" s="337">
        <f>IF(J$9=0,0,J$9/TEL!J$5*1000)</f>
        <v>3.1114033077984931</v>
      </c>
      <c r="K85" s="337">
        <f>IF(K$9=0,0,K$9/TEL!K$5*1000)</f>
        <v>1.814380079113201</v>
      </c>
      <c r="L85" s="337">
        <f>IF(L$9=0,0,L$9/TEL!L$5*1000)</f>
        <v>1.1887128471485235</v>
      </c>
      <c r="M85" s="337">
        <f>IF(M$9=0,0,M$9/TEL!M$5*1000)</f>
        <v>1.559833271335324</v>
      </c>
      <c r="N85" s="337">
        <f>IF(N$9=0,0,N$9/TEL!N$5*1000)</f>
        <v>1.453658303146016</v>
      </c>
      <c r="O85" s="337">
        <f>IF(O$9=0,0,O$9/TEL!O$5*1000)</f>
        <v>1.6373652088621498</v>
      </c>
      <c r="P85" s="337">
        <f>IF(P$9=0,0,P$9/TEL!P$5*1000)</f>
        <v>0.66906264303073593</v>
      </c>
      <c r="Q85" s="337">
        <f>IF(Q$9=0,0,Q$9/TEL!Q$5*1000)</f>
        <v>0.44609968929138316</v>
      </c>
      <c r="R85" s="337">
        <f>IF(R$9=0,0,R$9/TEL!R$5*1000)</f>
        <v>0.52912645680822856</v>
      </c>
      <c r="S85" s="337">
        <f>IF(S$9=0,0,S$9/TEL!S$5*1000)</f>
        <v>0.44701627764427948</v>
      </c>
      <c r="T85" s="337">
        <f>IF(T$9=0,0,T$9/TEL!T$5*1000)</f>
        <v>1.2654319772690803</v>
      </c>
      <c r="U85" s="337">
        <f>IF(U$9=0,0,U$9/TEL!U$5*1000)</f>
        <v>1.0217062568461615</v>
      </c>
      <c r="V85" s="337">
        <f>IF(V$9=0,0,V$9/TEL!V$5*1000)</f>
        <v>1.4207897816244701</v>
      </c>
      <c r="W85" s="337">
        <f>IF(W$9=0,0,W$9/TEL!W$5*1000)</f>
        <v>0.76438569928202227</v>
      </c>
      <c r="DA85" s="174"/>
    </row>
    <row r="86" spans="1:105" ht="12" customHeight="1" x14ac:dyDescent="0.25">
      <c r="A86" s="56" t="s">
        <v>96</v>
      </c>
      <c r="B86" s="338">
        <f>IF(B$10=0,0,B$10/TEL!B$5*1000)</f>
        <v>7.1623499359183898</v>
      </c>
      <c r="C86" s="338">
        <f>IF(C$10=0,0,C$10/TEL!C$5*1000)</f>
        <v>6.6840708319067099</v>
      </c>
      <c r="D86" s="338">
        <f>IF(D$10=0,0,D$10/TEL!D$5*1000)</f>
        <v>7.2273522531974193</v>
      </c>
      <c r="E86" s="338">
        <f>IF(E$10=0,0,E$10/TEL!E$5*1000)</f>
        <v>7.6564702202525776</v>
      </c>
      <c r="F86" s="338">
        <f>IF(F$10=0,0,F$10/TEL!F$5*1000)</f>
        <v>7.6733953434259021</v>
      </c>
      <c r="G86" s="338">
        <f>IF(G$10=0,0,G$10/TEL!G$5*1000)</f>
        <v>6.383436421957974</v>
      </c>
      <c r="H86" s="338">
        <f>IF(H$10=0,0,H$10/TEL!H$5*1000)</f>
        <v>5.7625397613552707</v>
      </c>
      <c r="I86" s="338">
        <f>IF(I$10=0,0,I$10/TEL!I$5*1000)</f>
        <v>6.4633754413970097</v>
      </c>
      <c r="J86" s="338">
        <f>IF(J$10=0,0,J$10/TEL!J$5*1000)</f>
        <v>5.4669350856457521</v>
      </c>
      <c r="K86" s="338">
        <f>IF(K$10=0,0,K$10/TEL!K$5*1000)</f>
        <v>5.4893899019896759</v>
      </c>
      <c r="L86" s="338">
        <f>IF(L$10=0,0,L$10/TEL!L$5*1000)</f>
        <v>4.5414786629388377</v>
      </c>
      <c r="M86" s="338">
        <f>IF(M$10=0,0,M$10/TEL!M$5*1000)</f>
        <v>4.508572078061694</v>
      </c>
      <c r="N86" s="338">
        <f>IF(N$10=0,0,N$10/TEL!N$5*1000)</f>
        <v>5.3963391891547632</v>
      </c>
      <c r="O86" s="338">
        <f>IF(O$10=0,0,O$10/TEL!O$5*1000)</f>
        <v>4.7112586141401032</v>
      </c>
      <c r="P86" s="338">
        <f>IF(P$10=0,0,P$10/TEL!P$5*1000)</f>
        <v>7.5344175419581987</v>
      </c>
      <c r="Q86" s="338">
        <f>IF(Q$10=0,0,Q$10/TEL!Q$5*1000)</f>
        <v>8.2413318260089312</v>
      </c>
      <c r="R86" s="338">
        <f>IF(R$10=0,0,R$10/TEL!R$5*1000)</f>
        <v>7.9064634475153568</v>
      </c>
      <c r="S86" s="338">
        <f>IF(S$10=0,0,S$10/TEL!S$5*1000)</f>
        <v>8.1486341092328125</v>
      </c>
      <c r="T86" s="338">
        <f>IF(T$10=0,0,T$10/TEL!T$5*1000)</f>
        <v>4.6499983309746389</v>
      </c>
      <c r="U86" s="338">
        <f>IF(U$10=0,0,U$10/TEL!U$5*1000)</f>
        <v>4.7125658315261552</v>
      </c>
      <c r="V86" s="338">
        <f>IF(V$10=0,0,V$10/TEL!V$5*1000)</f>
        <v>4.7739165109967248</v>
      </c>
      <c r="W86" s="338">
        <f>IF(W$10=0,0,W$10/TEL!W$5*1000)</f>
        <v>6.9295803756743828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5.5154513030031929</v>
      </c>
      <c r="C87" s="351">
        <f>IF(C$16=0,0,C$16/TEL!C$5*1000)</f>
        <v>5.6890128135114857</v>
      </c>
      <c r="D87" s="351">
        <f>IF(D$16=0,0,D$16/TEL!D$5*1000)</f>
        <v>5.6452603181090888</v>
      </c>
      <c r="E87" s="351">
        <f>IF(E$16=0,0,E$16/TEL!E$5*1000)</f>
        <v>6.0065068541442086</v>
      </c>
      <c r="F87" s="351">
        <f>IF(F$16=0,0,F$16/TEL!F$5*1000)</f>
        <v>5.9336213570773957</v>
      </c>
      <c r="G87" s="351">
        <f>IF(G$16=0,0,G$16/TEL!G$5*1000)</f>
        <v>5.109443499184704</v>
      </c>
      <c r="H87" s="351">
        <f>IF(H$16=0,0,H$16/TEL!H$5*1000)</f>
        <v>3.8860994876106774</v>
      </c>
      <c r="I87" s="351">
        <f>IF(I$16=0,0,I$16/TEL!I$5*1000)</f>
        <v>1.8931325021720762</v>
      </c>
      <c r="J87" s="351">
        <f>IF(J$16=0,0,J$16/TEL!J$5*1000)</f>
        <v>2.4392686097748517</v>
      </c>
      <c r="K87" s="351">
        <f>IF(K$16=0,0,K$16/TEL!K$5*1000)</f>
        <v>3.7445975071477831</v>
      </c>
      <c r="L87" s="351">
        <f>IF(L$16=0,0,L$16/TEL!L$5*1000)</f>
        <v>4.1069500009290563</v>
      </c>
      <c r="M87" s="351">
        <f>IF(M$16=0,0,M$16/TEL!M$5*1000)</f>
        <v>3.1168686130496046</v>
      </c>
      <c r="N87" s="351">
        <f>IF(N$16=0,0,N$16/TEL!N$5*1000)</f>
        <v>3.2256893684035801</v>
      </c>
      <c r="O87" s="351">
        <f>IF(O$16=0,0,O$16/TEL!O$5*1000)</f>
        <v>2.9633649203861201</v>
      </c>
      <c r="P87" s="351">
        <f>IF(P$16=0,0,P$16/TEL!P$5*1000)</f>
        <v>3.4427840680304187</v>
      </c>
      <c r="Q87" s="351">
        <f>IF(Q$16=0,0,Q$16/TEL!Q$5*1000)</f>
        <v>3.5744777929910607</v>
      </c>
      <c r="R87" s="351">
        <f>IF(R$16=0,0,R$16/TEL!R$5*1000)</f>
        <v>3.4582677046853179</v>
      </c>
      <c r="S87" s="351">
        <f>IF(S$16=0,0,S$16/TEL!S$5*1000)</f>
        <v>3.4977668643727928</v>
      </c>
      <c r="T87" s="351">
        <f>IF(T$16=0,0,T$16/TEL!T$5*1000)</f>
        <v>2.9342394080133478</v>
      </c>
      <c r="U87" s="351">
        <f>IF(U$16=0,0,U$16/TEL!U$5*1000)</f>
        <v>3.1403005165662456</v>
      </c>
      <c r="V87" s="351">
        <f>IF(V$16=0,0,V$16/TEL!V$5*1000)</f>
        <v>2.9560781747155263</v>
      </c>
      <c r="W87" s="351">
        <f>IF(W$16=0,0,W$16/TEL!W$5*1000)</f>
        <v>3.2296520830090794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46.881336075527145</v>
      </c>
      <c r="C88" s="351">
        <f>IF(C$27=0,0,C$27/TEL!C$5*1000)</f>
        <v>48.356608914847641</v>
      </c>
      <c r="D88" s="351">
        <f>IF(D$27=0,0,D$27/TEL!D$5*1000)</f>
        <v>47.984712703927244</v>
      </c>
      <c r="E88" s="351">
        <f>IF(E$27=0,0,E$27/TEL!E$5*1000)</f>
        <v>51.055308260225772</v>
      </c>
      <c r="F88" s="351">
        <f>IF(F$27=0,0,F$27/TEL!F$5*1000)</f>
        <v>50.435781535157851</v>
      </c>
      <c r="G88" s="351">
        <f>IF(G$27=0,0,G$27/TEL!G$5*1000)</f>
        <v>43.430269743069992</v>
      </c>
      <c r="H88" s="351">
        <f>IF(H$27=0,0,H$27/TEL!H$5*1000)</f>
        <v>33.031845644690755</v>
      </c>
      <c r="I88" s="351">
        <f>IF(I$27=0,0,I$27/TEL!I$5*1000)</f>
        <v>16.091626268462644</v>
      </c>
      <c r="J88" s="351">
        <f>IF(J$27=0,0,J$27/TEL!J$5*1000)</f>
        <v>20.733783183086235</v>
      </c>
      <c r="K88" s="351">
        <f>IF(K$27=0,0,K$27/TEL!K$5*1000)</f>
        <v>31.829078810756162</v>
      </c>
      <c r="L88" s="351">
        <f>IF(L$27=0,0,L$27/TEL!L$5*1000)</f>
        <v>34.909075007896988</v>
      </c>
      <c r="M88" s="351">
        <f>IF(M$27=0,0,M$27/TEL!M$5*1000)</f>
        <v>26.493383210921635</v>
      </c>
      <c r="N88" s="351">
        <f>IF(N$27=0,0,N$27/TEL!N$5*1000)</f>
        <v>27.418359631430437</v>
      </c>
      <c r="O88" s="351">
        <f>IF(O$27=0,0,O$27/TEL!O$5*1000)</f>
        <v>25.188601823282028</v>
      </c>
      <c r="P88" s="351">
        <f>IF(P$27=0,0,P$27/TEL!P$5*1000)</f>
        <v>29.263664578258538</v>
      </c>
      <c r="Q88" s="351">
        <f>IF(Q$27=0,0,Q$27/TEL!Q$5*1000)</f>
        <v>30.383061240424009</v>
      </c>
      <c r="R88" s="351">
        <f>IF(R$27=0,0,R$27/TEL!R$5*1000)</f>
        <v>29.395275489825213</v>
      </c>
      <c r="S88" s="351">
        <f>IF(S$27=0,0,S$27/TEL!S$5*1000)</f>
        <v>29.731018347168735</v>
      </c>
      <c r="T88" s="351">
        <f>IF(T$27=0,0,T$27/TEL!T$5*1000)</f>
        <v>24.941034968113467</v>
      </c>
      <c r="U88" s="351">
        <f>IF(U$27=0,0,U$27/TEL!U$5*1000)</f>
        <v>26.692554390813093</v>
      </c>
      <c r="V88" s="351">
        <f>IF(V$27=0,0,V$27/TEL!V$5*1000)</f>
        <v>25.126664485081978</v>
      </c>
      <c r="W88" s="351">
        <f>IF(W$27=0,0,W$27/TEL!W$5*1000)</f>
        <v>27.45204270557716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7.362469451882478</v>
      </c>
      <c r="C89" s="351">
        <f>IF(C$38=0,0,C$38/TEL!C$5*1000)</f>
        <v>6.6260466890611971</v>
      </c>
      <c r="D89" s="351">
        <f>IF(D$38=0,0,D$38/TEL!D$5*1000)</f>
        <v>7.6279238956101203</v>
      </c>
      <c r="E89" s="351">
        <f>IF(E$38=0,0,E$38/TEL!E$5*1000)</f>
        <v>7.5698610770355623</v>
      </c>
      <c r="F89" s="351">
        <f>IF(F$38=0,0,F$38/TEL!F$5*1000)</f>
        <v>7.2113714320914148</v>
      </c>
      <c r="G89" s="351">
        <f>IF(G$38=0,0,G$38/TEL!G$5*1000)</f>
        <v>6.4182680706501323</v>
      </c>
      <c r="H89" s="351">
        <f>IF(H$38=0,0,H$38/TEL!H$5*1000)</f>
        <v>8.6491073943925496</v>
      </c>
      <c r="I89" s="351">
        <f>IF(I$38=0,0,I$38/TEL!I$5*1000)</f>
        <v>12.519025322228535</v>
      </c>
      <c r="J89" s="351">
        <f>IF(J$38=0,0,J$38/TEL!J$5*1000)</f>
        <v>9.8182059934974699</v>
      </c>
      <c r="K89" s="351">
        <f>IF(K$38=0,0,K$38/TEL!K$5*1000)</f>
        <v>5.7253771385349879</v>
      </c>
      <c r="L89" s="351">
        <f>IF(L$38=0,0,L$38/TEL!L$5*1000)</f>
        <v>3.751049428779786</v>
      </c>
      <c r="M89" s="351">
        <f>IF(M$38=0,0,M$38/TEL!M$5*1000)</f>
        <v>4.9221405451025761</v>
      </c>
      <c r="N89" s="351">
        <f>IF(N$38=0,0,N$38/TEL!N$5*1000)</f>
        <v>4.5870995343718732</v>
      </c>
      <c r="O89" s="351">
        <f>IF(O$38=0,0,O$38/TEL!O$5*1000)</f>
        <v>5.1667968812983407</v>
      </c>
      <c r="P89" s="351">
        <f>IF(P$38=0,0,P$38/TEL!P$5*1000)</f>
        <v>2.1112643402303215</v>
      </c>
      <c r="Q89" s="351">
        <f>IF(Q$38=0,0,Q$38/TEL!Q$5*1000)</f>
        <v>1.4076923528750311</v>
      </c>
      <c r="R89" s="351">
        <f>IF(R$38=0,0,R$38/TEL!R$5*1000)</f>
        <v>1.6696879303726329</v>
      </c>
      <c r="S89" s="351">
        <f>IF(S$38=0,0,S$38/TEL!S$5*1000)</f>
        <v>1.4105846983441706</v>
      </c>
      <c r="T89" s="351">
        <f>IF(T$38=0,0,T$38/TEL!T$5*1000)</f>
        <v>3.9931409060490979</v>
      </c>
      <c r="U89" s="351">
        <f>IF(U$38=0,0,U$38/TEL!U$5*1000)</f>
        <v>3.2240508549367752</v>
      </c>
      <c r="V89" s="351">
        <f>IF(V$38=0,0,V$38/TEL!V$5*1000)</f>
        <v>4.4833810886816607</v>
      </c>
      <c r="W89" s="351">
        <f>IF(W$38=0,0,W$38/TEL!W$5*1000)</f>
        <v>2.4120615399566039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26.399637686568521</v>
      </c>
      <c r="C90" s="351">
        <f>IF(C$39=0,0,C$39/TEL!C$5*1000)</f>
        <v>25.68692839955796</v>
      </c>
      <c r="D90" s="351">
        <f>IF(D$39=0,0,D$39/TEL!D$5*1000)</f>
        <v>27.16460521391582</v>
      </c>
      <c r="E90" s="351">
        <f>IF(E$39=0,0,E$39/TEL!E$5*1000)</f>
        <v>28.039597181574198</v>
      </c>
      <c r="F90" s="351">
        <f>IF(F$39=0,0,F$39/TEL!F$5*1000)</f>
        <v>27.279492430738905</v>
      </c>
      <c r="G90" s="351">
        <f>IF(G$39=0,0,G$39/TEL!G$5*1000)</f>
        <v>23.812827921569205</v>
      </c>
      <c r="H90" s="351">
        <f>IF(H$39=0,0,H$39/TEL!H$5*1000)</f>
        <v>24.102560977346307</v>
      </c>
      <c r="I90" s="351">
        <f>IF(I$39=0,0,I$39/TEL!I$5*1000)</f>
        <v>24.945727708271562</v>
      </c>
      <c r="J90" s="351">
        <f>IF(J$39=0,0,J$39/TEL!J$5*1000)</f>
        <v>22.104431599395696</v>
      </c>
      <c r="K90" s="351">
        <f>IF(K$39=0,0,K$39/TEL!K$5*1000)</f>
        <v>19.078992023928507</v>
      </c>
      <c r="L90" s="351">
        <f>IF(L$39=0,0,L$39/TEL!L$5*1000)</f>
        <v>16.908363885426716</v>
      </c>
      <c r="M90" s="351">
        <f>IF(M$39=0,0,M$39/TEL!M$5*1000)</f>
        <v>16.138189784064611</v>
      </c>
      <c r="N90" s="351">
        <f>IF(N$39=0,0,N$39/TEL!N$5*1000)</f>
        <v>15.891711681376535</v>
      </c>
      <c r="O90" s="351">
        <f>IF(O$39=0,0,O$39/TEL!O$5*1000)</f>
        <v>16.11286298337124</v>
      </c>
      <c r="P90" s="351">
        <f>IF(P$39=0,0,P$39/TEL!P$5*1000)</f>
        <v>12.535183475127281</v>
      </c>
      <c r="Q90" s="351">
        <f>IF(Q$39=0,0,Q$39/TEL!Q$5*1000)</f>
        <v>11.768384735906086</v>
      </c>
      <c r="R90" s="351">
        <f>IF(R$39=0,0,R$39/TEL!R$5*1000)</f>
        <v>11.876791615737382</v>
      </c>
      <c r="S90" s="351">
        <f>IF(S$39=0,0,S$39/TEL!S$5*1000)</f>
        <v>11.568506726030721</v>
      </c>
      <c r="T90" s="351">
        <f>IF(T$39=0,0,T$39/TEL!T$5*1000)</f>
        <v>14.16879851475092</v>
      </c>
      <c r="U90" s="351">
        <f>IF(U$39=0,0,U$39/TEL!U$5*1000)</f>
        <v>13.502020617714397</v>
      </c>
      <c r="V90" s="351">
        <f>IF(V$39=0,0,V$39/TEL!V$5*1000)</f>
        <v>14.999565108747072</v>
      </c>
      <c r="W90" s="351">
        <f>IF(W$39=0,0,W$39/TEL!W$5*1000)</f>
        <v>12.446980211268682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2.7017169257000493</v>
      </c>
      <c r="C91" s="339">
        <f>IF(C$59=0,0,C$59/TEL!C$5*1000)</f>
        <v>2.4314807154463915</v>
      </c>
      <c r="D91" s="339">
        <f>IF(D$59=0,0,D$59/TEL!D$5*1000)</f>
        <v>2.7991275524345203</v>
      </c>
      <c r="E91" s="339">
        <f>IF(E$59=0,0,E$59/TEL!E$5*1000)</f>
        <v>2.7778209377555778</v>
      </c>
      <c r="F91" s="339">
        <f>IF(F$59=0,0,F$59/TEL!F$5*1000)</f>
        <v>2.6462703014149187</v>
      </c>
      <c r="G91" s="339">
        <f>IF(G$59=0,0,G$59/TEL!G$5*1000)</f>
        <v>2.3552346931262287</v>
      </c>
      <c r="H91" s="339">
        <f>IF(H$59=0,0,H$59/TEL!H$5*1000)</f>
        <v>3.1738589874424648</v>
      </c>
      <c r="I91" s="339">
        <f>IF(I$59=0,0,I$59/TEL!I$5*1000)</f>
        <v>4.5939562571202694</v>
      </c>
      <c r="J91" s="339">
        <f>IF(J$59=0,0,J$59/TEL!J$5*1000)</f>
        <v>3.6028690490334676</v>
      </c>
      <c r="K91" s="339">
        <f>IF(K$59=0,0,K$59/TEL!K$5*1000)</f>
        <v>2.1009728355804658</v>
      </c>
      <c r="L91" s="339">
        <f>IF(L$59=0,0,L$59/TEL!L$5*1000)</f>
        <v>1.3764775252521635</v>
      </c>
      <c r="M91" s="339">
        <f>IF(M$59=0,0,M$59/TEL!M$5*1000)</f>
        <v>1.8062187569386694</v>
      </c>
      <c r="N91" s="339">
        <f>IF(N$59=0,0,N$59/TEL!N$5*1000)</f>
        <v>1.6832727840676587</v>
      </c>
      <c r="O91" s="339">
        <f>IF(O$59=0,0,O$59/TEL!O$5*1000)</f>
        <v>1.8959973521233127</v>
      </c>
      <c r="P91" s="339">
        <f>IF(P$59=0,0,P$59/TEL!P$5*1000)</f>
        <v>0.77474529978100881</v>
      </c>
      <c r="Q91" s="339">
        <f>IF(Q$59=0,0,Q$59/TEL!Q$5*1000)</f>
        <v>0.51656394376870085</v>
      </c>
      <c r="R91" s="339">
        <f>IF(R$59=0,0,R$59/TEL!R$5*1000)</f>
        <v>0.61270531193462852</v>
      </c>
      <c r="S91" s="339">
        <f>IF(S$59=0,0,S$59/TEL!S$5*1000)</f>
        <v>0.51762531302259285</v>
      </c>
      <c r="T91" s="339">
        <f>IF(T$59=0,0,T$59/TEL!T$5*1000)</f>
        <v>1.4653149249834445</v>
      </c>
      <c r="U91" s="339">
        <f>IF(U$59=0,0,U$59/TEL!U$5*1000)</f>
        <v>1.1830911925717063</v>
      </c>
      <c r="V91" s="339">
        <f>IF(V$59=0,0,V$59/TEL!V$5*1000)</f>
        <v>1.6452124726381956</v>
      </c>
      <c r="W91" s="339">
        <f>IF(W$59=0,0,W$59/TEL!W$5*1000)</f>
        <v>0.88512523290193823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IE: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26.589660191967059</v>
      </c>
      <c r="C5" s="225">
        <v>25.638519519425149</v>
      </c>
      <c r="D5" s="225">
        <v>19.813445547499331</v>
      </c>
      <c r="E5" s="225">
        <v>16.792978309569769</v>
      </c>
      <c r="F5" s="225">
        <v>11.894102836911699</v>
      </c>
      <c r="G5" s="225">
        <v>11.951238513633511</v>
      </c>
      <c r="H5" s="225">
        <v>7.6866788342463694</v>
      </c>
      <c r="I5" s="225">
        <v>4.3250799874332584</v>
      </c>
      <c r="J5" s="225">
        <v>4.6615102812353708</v>
      </c>
      <c r="K5" s="225">
        <v>5.8834995637299938</v>
      </c>
      <c r="L5" s="225">
        <v>5.7478880232661549</v>
      </c>
      <c r="M5" s="225">
        <v>4.6221571730012476</v>
      </c>
      <c r="N5" s="225">
        <v>3.4884365924912588</v>
      </c>
      <c r="O5" s="225">
        <v>4.1145347962548389</v>
      </c>
      <c r="P5" s="225">
        <v>10.32343407607727</v>
      </c>
      <c r="Q5" s="225">
        <v>9.0657102782287602</v>
      </c>
      <c r="R5" s="225">
        <v>12.03686111946555</v>
      </c>
      <c r="S5" s="225">
        <v>12.778183053594759</v>
      </c>
      <c r="T5" s="225">
        <v>4.4498535940375836</v>
      </c>
      <c r="U5" s="225">
        <v>4.8121224602617874</v>
      </c>
      <c r="V5" s="225">
        <v>4.9541338474210601</v>
      </c>
      <c r="W5" s="225">
        <v>10.74662876071185</v>
      </c>
      <c r="DA5" s="89" t="s">
        <v>2761</v>
      </c>
    </row>
    <row r="6" spans="1:105" ht="12" customHeight="1" x14ac:dyDescent="0.25">
      <c r="A6" s="55" t="s">
        <v>92</v>
      </c>
      <c r="B6" s="261">
        <v>0.55801353933088216</v>
      </c>
      <c r="C6" s="261">
        <v>0.4904371963502655</v>
      </c>
      <c r="D6" s="261">
        <v>0.41870780296636673</v>
      </c>
      <c r="E6" s="261">
        <v>0.34312713830743302</v>
      </c>
      <c r="F6" s="261">
        <v>0.23981605620605739</v>
      </c>
      <c r="G6" s="261">
        <v>0.24469798919421809</v>
      </c>
      <c r="H6" s="261">
        <v>0.2226949374613359</v>
      </c>
      <c r="I6" s="261">
        <v>0.1871518356010172</v>
      </c>
      <c r="J6" s="261">
        <v>0.17192667665487471</v>
      </c>
      <c r="K6" s="261">
        <v>0.12945952432958541</v>
      </c>
      <c r="L6" s="261">
        <v>8.8713782928064228E-2</v>
      </c>
      <c r="M6" s="261">
        <v>0.1026271058210324</v>
      </c>
      <c r="N6" s="261">
        <v>7.0908941980738341E-2</v>
      </c>
      <c r="O6" s="261">
        <v>9.7165962346443646E-2</v>
      </c>
      <c r="P6" s="261">
        <v>0.102427342536606</v>
      </c>
      <c r="Q6" s="261">
        <v>6.0078878830424648E-2</v>
      </c>
      <c r="R6" s="261">
        <v>9.5719089341614119E-2</v>
      </c>
      <c r="S6" s="261">
        <v>8.5912286954583902E-2</v>
      </c>
      <c r="T6" s="261">
        <v>8.7777092898490963E-2</v>
      </c>
      <c r="U6" s="261">
        <v>7.7407962183788953E-2</v>
      </c>
      <c r="V6" s="261">
        <v>0.1055041277047732</v>
      </c>
      <c r="W6" s="261">
        <v>0.1260341678196879</v>
      </c>
      <c r="DA6" s="67" t="s">
        <v>2762</v>
      </c>
    </row>
    <row r="7" spans="1:105" ht="12" customHeight="1" x14ac:dyDescent="0.25">
      <c r="A7" s="202" t="s">
        <v>93</v>
      </c>
      <c r="B7" s="226">
        <v>0.1176128739306761</v>
      </c>
      <c r="C7" s="226">
        <v>0.1033697644942892</v>
      </c>
      <c r="D7" s="226">
        <v>8.8251313943249851E-2</v>
      </c>
      <c r="E7" s="226">
        <v>7.2321128459243378E-2</v>
      </c>
      <c r="F7" s="226">
        <v>5.0546184988515409E-2</v>
      </c>
      <c r="G7" s="226">
        <v>5.1575153156139142E-2</v>
      </c>
      <c r="H7" s="226">
        <v>4.6937555737530452E-2</v>
      </c>
      <c r="I7" s="226">
        <v>3.9446113212290822E-2</v>
      </c>
      <c r="J7" s="226">
        <v>3.6237096632058041E-2</v>
      </c>
      <c r="K7" s="226">
        <v>2.7286267520244319E-2</v>
      </c>
      <c r="L7" s="226">
        <v>1.8698261300152549E-2</v>
      </c>
      <c r="M7" s="226">
        <v>2.163078134855434E-2</v>
      </c>
      <c r="N7" s="226">
        <v>1.4945523479122969E-2</v>
      </c>
      <c r="O7" s="226">
        <v>2.0479732612775772E-2</v>
      </c>
      <c r="P7" s="226">
        <v>2.158867711213135E-2</v>
      </c>
      <c r="Q7" s="226">
        <v>1.266286407719076E-2</v>
      </c>
      <c r="R7" s="226">
        <v>2.0174774255466429E-2</v>
      </c>
      <c r="S7" s="226">
        <v>1.8107788185214631E-2</v>
      </c>
      <c r="T7" s="226">
        <v>1.8500834537905131E-2</v>
      </c>
      <c r="U7" s="226">
        <v>1.631532616299847E-2</v>
      </c>
      <c r="V7" s="226">
        <v>2.2237173108356371E-2</v>
      </c>
      <c r="W7" s="226">
        <v>2.656430291728994E-2</v>
      </c>
      <c r="DA7" s="174" t="s">
        <v>2763</v>
      </c>
    </row>
    <row r="8" spans="1:105" ht="12" customHeight="1" x14ac:dyDescent="0.25">
      <c r="A8" s="202" t="s">
        <v>94</v>
      </c>
      <c r="B8" s="226">
        <v>0.45574112053822657</v>
      </c>
      <c r="C8" s="226">
        <v>0.40055013304213288</v>
      </c>
      <c r="D8" s="226">
        <v>0.34196726396783739</v>
      </c>
      <c r="E8" s="226">
        <v>0.28023898252866319</v>
      </c>
      <c r="F8" s="226">
        <v>0.19586269951346019</v>
      </c>
      <c r="G8" s="226">
        <v>0.19984987447176811</v>
      </c>
      <c r="H8" s="226">
        <v>0.18187953012487551</v>
      </c>
      <c r="I8" s="226">
        <v>0.15285074869306711</v>
      </c>
      <c r="J8" s="226">
        <v>0.14041604861964621</v>
      </c>
      <c r="K8" s="226">
        <v>0.1057322529361177</v>
      </c>
      <c r="L8" s="226">
        <v>7.2454368916032949E-2</v>
      </c>
      <c r="M8" s="226">
        <v>8.381766553649643E-2</v>
      </c>
      <c r="N8" s="226">
        <v>5.7912789559250277E-2</v>
      </c>
      <c r="O8" s="226">
        <v>7.9357437475518697E-2</v>
      </c>
      <c r="P8" s="226">
        <v>8.3654514758477586E-2</v>
      </c>
      <c r="Q8" s="226">
        <v>4.9067654508329887E-2</v>
      </c>
      <c r="R8" s="226">
        <v>7.8175746570154275E-2</v>
      </c>
      <c r="S8" s="226">
        <v>7.0166329604893246E-2</v>
      </c>
      <c r="T8" s="226">
        <v>7.1689354926969928E-2</v>
      </c>
      <c r="U8" s="226">
        <v>6.3220672864896327E-2</v>
      </c>
      <c r="V8" s="226">
        <v>8.6167388410033297E-2</v>
      </c>
      <c r="W8" s="226">
        <v>0.10293469390926049</v>
      </c>
      <c r="DA8" s="174" t="s">
        <v>2764</v>
      </c>
    </row>
    <row r="9" spans="1:105" ht="12" customHeight="1" x14ac:dyDescent="0.25">
      <c r="A9" s="202" t="s">
        <v>95</v>
      </c>
      <c r="B9" s="226">
        <v>0.64098862548277558</v>
      </c>
      <c r="C9" s="226">
        <v>0.56336386524086812</v>
      </c>
      <c r="D9" s="226">
        <v>0.48096850736659352</v>
      </c>
      <c r="E9" s="226">
        <v>0.39414920471867398</v>
      </c>
      <c r="F9" s="226">
        <v>0.27547604744599341</v>
      </c>
      <c r="G9" s="226">
        <v>0.28108391050883669</v>
      </c>
      <c r="H9" s="226">
        <v>0.25580906520024738</v>
      </c>
      <c r="I9" s="226">
        <v>0.21498080136607789</v>
      </c>
      <c r="J9" s="226">
        <v>0.19749170295218091</v>
      </c>
      <c r="K9" s="226">
        <v>0.14870980129833281</v>
      </c>
      <c r="L9" s="226">
        <v>0.1019052796615363</v>
      </c>
      <c r="M9" s="226">
        <v>0.1178874755913262</v>
      </c>
      <c r="N9" s="226">
        <v>8.1452907592838963E-2</v>
      </c>
      <c r="O9" s="226">
        <v>0.11161427502788041</v>
      </c>
      <c r="P9" s="226">
        <v>0.1176580080532089</v>
      </c>
      <c r="Q9" s="226">
        <v>6.9012443691308267E-2</v>
      </c>
      <c r="R9" s="226">
        <v>0.10995225596697029</v>
      </c>
      <c r="S9" s="226">
        <v>9.8687208903808846E-2</v>
      </c>
      <c r="T9" s="226">
        <v>0.10082930638805709</v>
      </c>
      <c r="U9" s="226">
        <v>8.8918314313854094E-2</v>
      </c>
      <c r="V9" s="226">
        <v>0.12119230275547389</v>
      </c>
      <c r="W9" s="226">
        <v>0.14477510364977669</v>
      </c>
      <c r="DA9" s="174" t="s">
        <v>2765</v>
      </c>
    </row>
    <row r="10" spans="1:105" ht="12" customHeight="1" x14ac:dyDescent="0.25">
      <c r="A10" s="56" t="s">
        <v>96</v>
      </c>
      <c r="B10" s="262">
        <v>2.737036422185124</v>
      </c>
      <c r="C10" s="262">
        <v>2.490187156948684</v>
      </c>
      <c r="D10" s="262">
        <v>2.00993920595509</v>
      </c>
      <c r="E10" s="262">
        <v>1.7425380387521621</v>
      </c>
      <c r="F10" s="262">
        <v>1.2781841550695809</v>
      </c>
      <c r="G10" s="262">
        <v>1.233528790412818</v>
      </c>
      <c r="H10" s="262">
        <v>0.81158263269411268</v>
      </c>
      <c r="I10" s="262">
        <v>0.59819626701141382</v>
      </c>
      <c r="J10" s="262">
        <v>0.55548004087427949</v>
      </c>
      <c r="K10" s="262">
        <v>0.63772919978001719</v>
      </c>
      <c r="L10" s="262">
        <v>0.54892098189896743</v>
      </c>
      <c r="M10" s="262">
        <v>0.49531699478851632</v>
      </c>
      <c r="N10" s="262">
        <v>0.42824464934522488</v>
      </c>
      <c r="O10" s="262">
        <v>0.4639385028814984</v>
      </c>
      <c r="P10" s="262">
        <v>1.8453261906326639</v>
      </c>
      <c r="Q10" s="262">
        <v>1.775763112268909</v>
      </c>
      <c r="R10" s="262">
        <v>2.2906026163958551</v>
      </c>
      <c r="S10" s="262">
        <v>2.5094589554214699</v>
      </c>
      <c r="T10" s="262">
        <v>0.52641046990480556</v>
      </c>
      <c r="U10" s="262">
        <v>0.57878223050751465</v>
      </c>
      <c r="V10" s="262">
        <v>0.57752641543944638</v>
      </c>
      <c r="W10" s="262">
        <v>1.832274154582535</v>
      </c>
      <c r="DA10" s="68" t="s">
        <v>2766</v>
      </c>
    </row>
    <row r="11" spans="1:105" ht="12" customHeight="1" x14ac:dyDescent="0.25">
      <c r="A11" s="37" t="s">
        <v>160</v>
      </c>
      <c r="B11" s="228">
        <v>1.372970108676689</v>
      </c>
      <c r="C11" s="228">
        <v>1.2436664477177579</v>
      </c>
      <c r="D11" s="228">
        <v>0.98285539610527362</v>
      </c>
      <c r="E11" s="228">
        <v>0.87918495575323696</v>
      </c>
      <c r="F11" s="228">
        <v>0.60832707298502886</v>
      </c>
      <c r="G11" s="228">
        <v>0.53741236906866852</v>
      </c>
      <c r="H11" s="228">
        <v>0.29526930482716662</v>
      </c>
      <c r="I11" s="228">
        <v>2.4338150553665141E-2</v>
      </c>
      <c r="J11" s="228">
        <v>7.8276409672969921E-2</v>
      </c>
      <c r="K11" s="228">
        <v>0.19436310198914261</v>
      </c>
      <c r="L11" s="228">
        <v>0.11354591265350961</v>
      </c>
      <c r="M11" s="228">
        <v>6.1903483924729913E-2</v>
      </c>
      <c r="N11" s="228">
        <v>4.757831477216478E-2</v>
      </c>
      <c r="O11" s="228">
        <v>7.1398507166068423E-2</v>
      </c>
      <c r="P11" s="228">
        <v>6.5109264300361194E-2</v>
      </c>
      <c r="Q11" s="228">
        <v>4.8356467353095393E-2</v>
      </c>
      <c r="R11" s="228">
        <v>4.5741628086033118E-2</v>
      </c>
      <c r="S11" s="228">
        <v>3.3047791039090897E-2</v>
      </c>
      <c r="T11" s="228">
        <v>5.3402128553029643E-2</v>
      </c>
      <c r="U11" s="228">
        <v>3.6687826861095327E-2</v>
      </c>
      <c r="V11" s="228">
        <v>0.10048665601304289</v>
      </c>
      <c r="W11" s="228">
        <v>3.9436650578573998E-2</v>
      </c>
      <c r="DA11" s="69" t="s">
        <v>2767</v>
      </c>
    </row>
    <row r="12" spans="1:105" ht="12" customHeight="1" x14ac:dyDescent="0.25">
      <c r="A12" s="37" t="s">
        <v>162</v>
      </c>
      <c r="B12" s="228">
        <v>0.659243590232651</v>
      </c>
      <c r="C12" s="228">
        <v>0.62994800618346092</v>
      </c>
      <c r="D12" s="228">
        <v>0.47437347060073992</v>
      </c>
      <c r="E12" s="228">
        <v>0.44896851838680601</v>
      </c>
      <c r="F12" s="228">
        <v>0.4018308098915615</v>
      </c>
      <c r="G12" s="228">
        <v>0.39073148938919161</v>
      </c>
      <c r="H12" s="228">
        <v>4.6446648624865063E-2</v>
      </c>
      <c r="I12" s="228">
        <v>8.0528174957267169E-3</v>
      </c>
      <c r="J12" s="228">
        <v>7.4986350122056997E-2</v>
      </c>
      <c r="K12" s="228">
        <v>0.28821321737723438</v>
      </c>
      <c r="L12" s="228">
        <v>0.34621334055384212</v>
      </c>
      <c r="M12" s="228">
        <v>0.30069576558315658</v>
      </c>
      <c r="N12" s="228">
        <v>0.32417766092570588</v>
      </c>
      <c r="O12" s="228">
        <v>0.27490227375271442</v>
      </c>
      <c r="P12" s="228">
        <v>1.7701292666660451</v>
      </c>
      <c r="Q12" s="228">
        <v>1.7251374132120769</v>
      </c>
      <c r="R12" s="228">
        <v>2.239622030604921</v>
      </c>
      <c r="S12" s="228">
        <v>2.473242796297503</v>
      </c>
      <c r="T12" s="228">
        <v>0.39807478945788433</v>
      </c>
      <c r="U12" s="228">
        <v>0.49142726266397352</v>
      </c>
      <c r="V12" s="228">
        <v>0.3767254112325879</v>
      </c>
      <c r="W12" s="228">
        <v>1.7746753657217531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0.70482272327578432</v>
      </c>
      <c r="C15" s="228">
        <v>0.61657270304746492</v>
      </c>
      <c r="D15" s="228">
        <v>0.55271033924907642</v>
      </c>
      <c r="E15" s="228">
        <v>0.41438456461211892</v>
      </c>
      <c r="F15" s="228">
        <v>0.26802627219299102</v>
      </c>
      <c r="G15" s="228">
        <v>0.30538493195495819</v>
      </c>
      <c r="H15" s="228">
        <v>0.46986667924208109</v>
      </c>
      <c r="I15" s="228">
        <v>0.56580529896202192</v>
      </c>
      <c r="J15" s="228">
        <v>0.40221728107925248</v>
      </c>
      <c r="K15" s="228">
        <v>0.1551528804136402</v>
      </c>
      <c r="L15" s="228">
        <v>8.9161728691615788E-2</v>
      </c>
      <c r="M15" s="228">
        <v>0.13271774528062991</v>
      </c>
      <c r="N15" s="228">
        <v>5.6488673647354132E-2</v>
      </c>
      <c r="O15" s="228">
        <v>0.1176377219627156</v>
      </c>
      <c r="P15" s="228">
        <v>1.0087659666257369E-2</v>
      </c>
      <c r="Q15" s="228">
        <v>2.2692317037366892E-3</v>
      </c>
      <c r="R15" s="228">
        <v>5.2389577049017444E-3</v>
      </c>
      <c r="S15" s="228">
        <v>3.1683680848753749E-3</v>
      </c>
      <c r="T15" s="228">
        <v>7.4933551893891642E-2</v>
      </c>
      <c r="U15" s="228">
        <v>5.0667140982445853E-2</v>
      </c>
      <c r="V15" s="228">
        <v>0.1003143481938156</v>
      </c>
      <c r="W15" s="228">
        <v>1.8162138282207911E-2</v>
      </c>
      <c r="DA15" s="69" t="s">
        <v>2771</v>
      </c>
    </row>
    <row r="16" spans="1:105" ht="12" customHeight="1" x14ac:dyDescent="0.25">
      <c r="A16" s="57" t="s">
        <v>2709</v>
      </c>
      <c r="B16" s="263">
        <v>1.5344228859843909</v>
      </c>
      <c r="C16" s="263">
        <v>1.557910088548349</v>
      </c>
      <c r="D16" s="263">
        <v>1.1423551223094981</v>
      </c>
      <c r="E16" s="263">
        <v>0.98016824808951974</v>
      </c>
      <c r="F16" s="263">
        <v>0.69422883572055749</v>
      </c>
      <c r="G16" s="263">
        <v>0.69754087452278346</v>
      </c>
      <c r="H16" s="263">
        <v>0.35895211766142671</v>
      </c>
      <c r="I16" s="263">
        <v>0.1052287993266588</v>
      </c>
      <c r="J16" s="263">
        <v>0.1620817450599199</v>
      </c>
      <c r="K16" s="263">
        <v>0.32847040331403021</v>
      </c>
      <c r="L16" s="263">
        <v>0.37881006564283398</v>
      </c>
      <c r="M16" s="263">
        <v>0.2573512459734007</v>
      </c>
      <c r="N16" s="263">
        <v>0.19782430166309339</v>
      </c>
      <c r="O16" s="263">
        <v>0.21905305029588529</v>
      </c>
      <c r="P16" s="263">
        <v>0.67461038290541075</v>
      </c>
      <c r="Q16" s="263">
        <v>0.61773826579637736</v>
      </c>
      <c r="R16" s="263">
        <v>0.80514896277129178</v>
      </c>
      <c r="S16" s="263">
        <v>0.8684265123880045</v>
      </c>
      <c r="T16" s="263">
        <v>0.25786627767605552</v>
      </c>
      <c r="U16" s="263">
        <v>0.30152683439864642</v>
      </c>
      <c r="V16" s="263">
        <v>0.27745093442125363</v>
      </c>
      <c r="W16" s="263">
        <v>0.68464218202171134</v>
      </c>
      <c r="DA16" s="70" t="s">
        <v>2772</v>
      </c>
    </row>
    <row r="17" spans="1:105" ht="12" customHeight="1" x14ac:dyDescent="0.25">
      <c r="A17" s="46" t="s">
        <v>30</v>
      </c>
      <c r="B17" s="231">
        <v>0.38049209550106511</v>
      </c>
      <c r="C17" s="231">
        <v>0.31385234556595992</v>
      </c>
      <c r="D17" s="231">
        <v>0.25614724397993871</v>
      </c>
      <c r="E17" s="231">
        <v>0.42769884331714508</v>
      </c>
      <c r="F17" s="231">
        <v>0.42664466115007621</v>
      </c>
      <c r="G17" s="231">
        <v>0.34476738688936021</v>
      </c>
      <c r="H17" s="231">
        <v>0</v>
      </c>
      <c r="I17" s="231">
        <v>0</v>
      </c>
      <c r="J17" s="231">
        <v>0</v>
      </c>
      <c r="K17" s="231">
        <v>9.5625599548745405E-3</v>
      </c>
      <c r="L17" s="231">
        <v>6.2702777089741722E-3</v>
      </c>
      <c r="M17" s="231">
        <v>2.7751435310712381E-3</v>
      </c>
      <c r="N17" s="231">
        <v>2.3171495760271731E-3</v>
      </c>
      <c r="O17" s="231">
        <v>5.2764632592162334E-4</v>
      </c>
      <c r="P17" s="231">
        <v>0</v>
      </c>
      <c r="Q17" s="231">
        <v>1.2723033679500509E-4</v>
      </c>
      <c r="R17" s="231">
        <v>0</v>
      </c>
      <c r="S17" s="231">
        <v>1.272310224405839E-4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0.48507021507339682</v>
      </c>
      <c r="C19" s="231">
        <v>0.63025803669333347</v>
      </c>
      <c r="D19" s="231">
        <v>0.40003783245668872</v>
      </c>
      <c r="E19" s="231">
        <v>0.2116632371740266</v>
      </c>
      <c r="F19" s="231">
        <v>4.3616006018427689E-2</v>
      </c>
      <c r="G19" s="231">
        <v>0.13206174715339489</v>
      </c>
      <c r="H19" s="231">
        <v>1.5023395260263269E-2</v>
      </c>
      <c r="I19" s="231">
        <v>1.4194095710219521E-2</v>
      </c>
      <c r="J19" s="231">
        <v>1.9569345321307899E-2</v>
      </c>
      <c r="K19" s="231">
        <v>0.19665715332185341</v>
      </c>
      <c r="L19" s="231">
        <v>0.29253585161074491</v>
      </c>
      <c r="M19" s="231">
        <v>0.1908766479413338</v>
      </c>
      <c r="N19" s="231">
        <v>0.1180959142549618</v>
      </c>
      <c r="O19" s="231">
        <v>0.12862878434989469</v>
      </c>
      <c r="P19" s="231">
        <v>0.21049122043670171</v>
      </c>
      <c r="Q19" s="231">
        <v>0.1426638717083471</v>
      </c>
      <c r="R19" s="231">
        <v>0.18147244561633019</v>
      </c>
      <c r="S19" s="231">
        <v>0.1780764930763388</v>
      </c>
      <c r="T19" s="231">
        <v>0.18678239593880891</v>
      </c>
      <c r="U19" s="231">
        <v>0.24300633680966621</v>
      </c>
      <c r="V19" s="231">
        <v>0.18992170920433921</v>
      </c>
      <c r="W19" s="231">
        <v>0.23753781065850951</v>
      </c>
      <c r="DA19" s="73" t="s">
        <v>2775</v>
      </c>
    </row>
    <row r="20" spans="1:105" ht="12" customHeight="1" x14ac:dyDescent="0.25">
      <c r="A20" s="46" t="s">
        <v>160</v>
      </c>
      <c r="B20" s="231">
        <v>0.14522112736168069</v>
      </c>
      <c r="C20" s="231">
        <v>0.1012750222658063</v>
      </c>
      <c r="D20" s="231">
        <v>0.1024107317565818</v>
      </c>
      <c r="E20" s="231">
        <v>8.6492158520590473E-2</v>
      </c>
      <c r="F20" s="231">
        <v>5.9725315699150613E-2</v>
      </c>
      <c r="G20" s="231">
        <v>5.103577740488599E-2</v>
      </c>
      <c r="H20" s="231">
        <v>5.4884509425771291E-2</v>
      </c>
      <c r="I20" s="231">
        <v>2.9974808774347071E-2</v>
      </c>
      <c r="J20" s="231">
        <v>4.3259649822002921E-2</v>
      </c>
      <c r="K20" s="231">
        <v>2.80488098069368E-2</v>
      </c>
      <c r="L20" s="231">
        <v>7.0333344854080822E-3</v>
      </c>
      <c r="M20" s="231">
        <v>8.8972506316889327E-3</v>
      </c>
      <c r="N20" s="231">
        <v>8.5915501939581012E-3</v>
      </c>
      <c r="O20" s="231">
        <v>1.318995759106489E-2</v>
      </c>
      <c r="P20" s="231">
        <v>1.638056345767263E-2</v>
      </c>
      <c r="Q20" s="231">
        <v>1.293788069350461E-2</v>
      </c>
      <c r="R20" s="231">
        <v>1.2720789192891289E-2</v>
      </c>
      <c r="S20" s="231">
        <v>9.4801798969736083E-3</v>
      </c>
      <c r="T20" s="231">
        <v>8.3163968647317829E-3</v>
      </c>
      <c r="U20" s="231">
        <v>4.2094231692408604E-3</v>
      </c>
      <c r="V20" s="231">
        <v>1.7538873367746101E-2</v>
      </c>
      <c r="W20" s="231">
        <v>1.0110888426877891E-2</v>
      </c>
      <c r="DA20" s="73" t="s">
        <v>2776</v>
      </c>
    </row>
    <row r="21" spans="1:105" ht="12" customHeight="1" x14ac:dyDescent="0.25">
      <c r="A21" s="46" t="s">
        <v>70</v>
      </c>
      <c r="B21" s="231">
        <v>0.4231945047007219</v>
      </c>
      <c r="C21" s="231">
        <v>0.4229642092832045</v>
      </c>
      <c r="D21" s="231">
        <v>0.30764647953946289</v>
      </c>
      <c r="E21" s="231">
        <v>0.1924171490710157</v>
      </c>
      <c r="F21" s="231">
        <v>0.1155150309065015</v>
      </c>
      <c r="G21" s="231">
        <v>0.1153510855938988</v>
      </c>
      <c r="H21" s="231">
        <v>0.26894066419745088</v>
      </c>
      <c r="I21" s="231">
        <v>4.413097156499049E-2</v>
      </c>
      <c r="J21" s="231">
        <v>5.1862936551490907E-2</v>
      </c>
      <c r="K21" s="231">
        <v>4.7589870010880379E-2</v>
      </c>
      <c r="L21" s="231">
        <v>4.6819731544589682E-2</v>
      </c>
      <c r="M21" s="231">
        <v>1.190938653302962E-2</v>
      </c>
      <c r="N21" s="231">
        <v>1.0708051866571051E-2</v>
      </c>
      <c r="O21" s="231">
        <v>2.4794800938145269E-2</v>
      </c>
      <c r="P21" s="231">
        <v>1.8814501474833479E-2</v>
      </c>
      <c r="Q21" s="231">
        <v>1.893321298480365E-2</v>
      </c>
      <c r="R21" s="231">
        <v>1.4502669662326171E-2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3.3816000145796402E-2</v>
      </c>
      <c r="C22" s="231">
        <v>4.0542944819871619E-2</v>
      </c>
      <c r="D22" s="231">
        <v>2.8882119224411661E-2</v>
      </c>
      <c r="E22" s="231">
        <v>1.9692174889343932E-2</v>
      </c>
      <c r="F22" s="231">
        <v>1.103029768164227E-2</v>
      </c>
      <c r="G22" s="231">
        <v>1.886854780272201E-2</v>
      </c>
      <c r="H22" s="231">
        <v>1.185392476762334E-2</v>
      </c>
      <c r="I22" s="231">
        <v>7.4520517770573867E-3</v>
      </c>
      <c r="J22" s="231">
        <v>7.790960526180649E-3</v>
      </c>
      <c r="K22" s="231">
        <v>6.8688134538660338E-3</v>
      </c>
      <c r="L22" s="231">
        <v>5.6589880207126037E-3</v>
      </c>
      <c r="M22" s="231">
        <v>1.5960237801702251E-3</v>
      </c>
      <c r="N22" s="231">
        <v>2.1753213002609719E-3</v>
      </c>
      <c r="O22" s="231">
        <v>3.3851467337687648E-3</v>
      </c>
      <c r="P22" s="231">
        <v>3.3851467339792709E-3</v>
      </c>
      <c r="Q22" s="231">
        <v>2.0334525200699761E-3</v>
      </c>
      <c r="R22" s="231">
        <v>1.304404620428794E-3</v>
      </c>
      <c r="S22" s="231">
        <v>2.8058492138011092E-3</v>
      </c>
      <c r="T22" s="231">
        <v>3.5309563137909659E-3</v>
      </c>
      <c r="U22" s="231">
        <v>4.3348794029760392E-4</v>
      </c>
      <c r="V22" s="231">
        <v>7.1604326135511244E-3</v>
      </c>
      <c r="W22" s="231">
        <v>2.226551693480407E-3</v>
      </c>
      <c r="DA22" s="73" t="s">
        <v>2778</v>
      </c>
    </row>
    <row r="23" spans="1:105" ht="12" customHeight="1" x14ac:dyDescent="0.25">
      <c r="A23" s="46" t="s">
        <v>162</v>
      </c>
      <c r="B23" s="231">
        <v>6.6628943201730059E-2</v>
      </c>
      <c r="C23" s="231">
        <v>4.9017529920173102E-2</v>
      </c>
      <c r="D23" s="231">
        <v>4.7230715352414562E-2</v>
      </c>
      <c r="E23" s="231">
        <v>4.2204685117397903E-2</v>
      </c>
      <c r="F23" s="231">
        <v>3.7697524264759127E-2</v>
      </c>
      <c r="G23" s="231">
        <v>3.5456329678521609E-2</v>
      </c>
      <c r="H23" s="231">
        <v>8.2496240103179016E-3</v>
      </c>
      <c r="I23" s="231">
        <v>9.4768715000443024E-3</v>
      </c>
      <c r="J23" s="231">
        <v>3.9598852838937548E-2</v>
      </c>
      <c r="K23" s="231">
        <v>3.9743196765619049E-2</v>
      </c>
      <c r="L23" s="231">
        <v>2.0491882272404671E-2</v>
      </c>
      <c r="M23" s="231">
        <v>4.1296793556106853E-2</v>
      </c>
      <c r="N23" s="231">
        <v>5.5936314471314308E-2</v>
      </c>
      <c r="O23" s="231">
        <v>4.8526714357090092E-2</v>
      </c>
      <c r="P23" s="231">
        <v>0.42553895080222359</v>
      </c>
      <c r="Q23" s="231">
        <v>0.44104261755285701</v>
      </c>
      <c r="R23" s="231">
        <v>0.59514865367931524</v>
      </c>
      <c r="S23" s="231">
        <v>0.67793675917845042</v>
      </c>
      <c r="T23" s="231">
        <v>5.9236528558723807E-2</v>
      </c>
      <c r="U23" s="231">
        <v>5.38775864794417E-2</v>
      </c>
      <c r="V23" s="231">
        <v>6.2829919235617121E-2</v>
      </c>
      <c r="W23" s="231">
        <v>0.43476693124284349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2782</v>
      </c>
    </row>
    <row r="27" spans="1:105" ht="12" customHeight="1" x14ac:dyDescent="0.25">
      <c r="A27" s="57" t="s">
        <v>2721</v>
      </c>
      <c r="B27" s="263">
        <v>11.53767977730571</v>
      </c>
      <c r="C27" s="263">
        <v>11.714285473507781</v>
      </c>
      <c r="D27" s="263">
        <v>8.5896317850579553</v>
      </c>
      <c r="E27" s="263">
        <v>7.3701112500577359</v>
      </c>
      <c r="F27" s="263">
        <v>5.2200668224372677</v>
      </c>
      <c r="G27" s="263">
        <v>5.244970806507852</v>
      </c>
      <c r="H27" s="263">
        <v>2.6990438078003431</v>
      </c>
      <c r="I27" s="263">
        <v>0.79123962570622264</v>
      </c>
      <c r="J27" s="263">
        <v>1.218730044585167</v>
      </c>
      <c r="K27" s="263">
        <v>2.4698447633804959</v>
      </c>
      <c r="L27" s="263">
        <v>2.848360301275926</v>
      </c>
      <c r="M27" s="263">
        <v>1.93508340722307</v>
      </c>
      <c r="N27" s="263">
        <v>1.487486575966722</v>
      </c>
      <c r="O27" s="263">
        <v>1.647110435878675</v>
      </c>
      <c r="P27" s="263">
        <v>5.0725511483849157</v>
      </c>
      <c r="Q27" s="263">
        <v>4.6449165755073736</v>
      </c>
      <c r="R27" s="263">
        <v>6.0541008546841351</v>
      </c>
      <c r="S27" s="263">
        <v>6.5298993527636462</v>
      </c>
      <c r="T27" s="263">
        <v>1.9389560494488021</v>
      </c>
      <c r="U27" s="263">
        <v>2.2672498509590531</v>
      </c>
      <c r="V27" s="263">
        <v>2.086217603052118</v>
      </c>
      <c r="W27" s="263">
        <v>5.1479825609709433</v>
      </c>
      <c r="DA27" s="70" t="s">
        <v>2783</v>
      </c>
    </row>
    <row r="28" spans="1:105" ht="12" customHeight="1" x14ac:dyDescent="0.25">
      <c r="A28" s="46" t="s">
        <v>30</v>
      </c>
      <c r="B28" s="231">
        <v>2.8610078719407008</v>
      </c>
      <c r="C28" s="231">
        <v>2.3599282137748139</v>
      </c>
      <c r="D28" s="231">
        <v>1.9260302383876149</v>
      </c>
      <c r="E28" s="231">
        <v>3.215966302634687</v>
      </c>
      <c r="F28" s="231">
        <v>3.2080396636476878</v>
      </c>
      <c r="G28" s="231">
        <v>2.5923855437257659</v>
      </c>
      <c r="H28" s="231">
        <v>0</v>
      </c>
      <c r="I28" s="231">
        <v>0</v>
      </c>
      <c r="J28" s="231">
        <v>0</v>
      </c>
      <c r="K28" s="231">
        <v>7.1903095045306661E-2</v>
      </c>
      <c r="L28" s="231">
        <v>4.7147665080940412E-2</v>
      </c>
      <c r="M28" s="231">
        <v>2.086694462786258E-2</v>
      </c>
      <c r="N28" s="231">
        <v>1.742318238897355E-2</v>
      </c>
      <c r="O28" s="231">
        <v>3.9674944891414368E-3</v>
      </c>
      <c r="P28" s="231">
        <v>0</v>
      </c>
      <c r="Q28" s="231">
        <v>9.5667426320859611E-4</v>
      </c>
      <c r="R28" s="231">
        <v>0</v>
      </c>
      <c r="S28" s="231">
        <v>9.5667941873592906E-4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3.647354886417272</v>
      </c>
      <c r="C30" s="231">
        <v>4.7390556220594888</v>
      </c>
      <c r="D30" s="231">
        <v>3.007976778664716</v>
      </c>
      <c r="E30" s="231">
        <v>1.591544725673931</v>
      </c>
      <c r="F30" s="231">
        <v>0.32795881448471592</v>
      </c>
      <c r="G30" s="231">
        <v>0.99300275263418047</v>
      </c>
      <c r="H30" s="231">
        <v>0.1129643758992873</v>
      </c>
      <c r="I30" s="231">
        <v>0.106728681205689</v>
      </c>
      <c r="J30" s="231">
        <v>0.14714642347368051</v>
      </c>
      <c r="K30" s="231">
        <v>1.4787105182470131</v>
      </c>
      <c r="L30" s="231">
        <v>2.1996445765346389</v>
      </c>
      <c r="M30" s="231">
        <v>1.4352455643281059</v>
      </c>
      <c r="N30" s="231">
        <v>0.88799043218634743</v>
      </c>
      <c r="O30" s="231">
        <v>0.96718951309247703</v>
      </c>
      <c r="P30" s="231">
        <v>1.582732061360584</v>
      </c>
      <c r="Q30" s="231">
        <v>1.0727225738069941</v>
      </c>
      <c r="R30" s="231">
        <v>1.364533196845868</v>
      </c>
      <c r="S30" s="231">
        <v>1.3389982460163159</v>
      </c>
      <c r="T30" s="231">
        <v>1.404459938693736</v>
      </c>
      <c r="U30" s="231">
        <v>1.827220724857298</v>
      </c>
      <c r="V30" s="231">
        <v>1.428065159594166</v>
      </c>
      <c r="W30" s="231">
        <v>1.7861016147591771</v>
      </c>
      <c r="DA30" s="73" t="s">
        <v>2786</v>
      </c>
    </row>
    <row r="31" spans="1:105" ht="12" customHeight="1" x14ac:dyDescent="0.25">
      <c r="A31" s="46" t="s">
        <v>160</v>
      </c>
      <c r="B31" s="231">
        <v>1.0919511692003301</v>
      </c>
      <c r="C31" s="231">
        <v>0.76151026357558171</v>
      </c>
      <c r="D31" s="231">
        <v>0.7700499253235279</v>
      </c>
      <c r="E31" s="231">
        <v>0.65035449964520908</v>
      </c>
      <c r="F31" s="231">
        <v>0.44908843150707461</v>
      </c>
      <c r="G31" s="231">
        <v>0.38374978779443097</v>
      </c>
      <c r="H31" s="231">
        <v>0.4126892920283956</v>
      </c>
      <c r="I31" s="231">
        <v>0.22538750443787889</v>
      </c>
      <c r="J31" s="231">
        <v>0.32527929000775269</v>
      </c>
      <c r="K31" s="231">
        <v>0.21090547374062091</v>
      </c>
      <c r="L31" s="231">
        <v>5.2885265072972323E-2</v>
      </c>
      <c r="M31" s="231">
        <v>6.6900480711353322E-2</v>
      </c>
      <c r="N31" s="231">
        <v>6.460184857380033E-2</v>
      </c>
      <c r="O31" s="231">
        <v>9.9178334963584067E-2</v>
      </c>
      <c r="P31" s="231">
        <v>0.1231692367682692</v>
      </c>
      <c r="Q31" s="231">
        <v>9.7282910599236549E-2</v>
      </c>
      <c r="R31" s="231">
        <v>9.5650549508086463E-2</v>
      </c>
      <c r="S31" s="231">
        <v>7.128366037916696E-2</v>
      </c>
      <c r="T31" s="231">
        <v>6.2532907194425502E-2</v>
      </c>
      <c r="U31" s="231">
        <v>3.1651624214868779E-2</v>
      </c>
      <c r="V31" s="231">
        <v>0.1318788362843985</v>
      </c>
      <c r="W31" s="231">
        <v>7.6026103363639491E-2</v>
      </c>
      <c r="DA31" s="73" t="s">
        <v>2787</v>
      </c>
    </row>
    <row r="32" spans="1:105" ht="12" customHeight="1" x14ac:dyDescent="0.25">
      <c r="A32" s="46" t="s">
        <v>70</v>
      </c>
      <c r="B32" s="231">
        <v>3.1820971411150429</v>
      </c>
      <c r="C32" s="231">
        <v>3.1803654967256332</v>
      </c>
      <c r="D32" s="231">
        <v>2.3132648749986529</v>
      </c>
      <c r="E32" s="231">
        <v>1.446828947822445</v>
      </c>
      <c r="F32" s="231">
        <v>0.86858417470080951</v>
      </c>
      <c r="G32" s="231">
        <v>0.86735143206181597</v>
      </c>
      <c r="H32" s="231">
        <v>2.022226917330832</v>
      </c>
      <c r="I32" s="231">
        <v>0.33183095926752459</v>
      </c>
      <c r="J32" s="231">
        <v>0.38996938830063349</v>
      </c>
      <c r="K32" s="231">
        <v>0.35783921488950438</v>
      </c>
      <c r="L32" s="231">
        <v>0.3520483660372033</v>
      </c>
      <c r="M32" s="231">
        <v>8.9549425661818852E-2</v>
      </c>
      <c r="N32" s="231">
        <v>8.0516313073639989E-2</v>
      </c>
      <c r="O32" s="231">
        <v>0.18643783013105381</v>
      </c>
      <c r="P32" s="231">
        <v>0.14147057839730559</v>
      </c>
      <c r="Q32" s="231">
        <v>0.14236319763573521</v>
      </c>
      <c r="R32" s="231">
        <v>0.10904891996095251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0.25427030878858442</v>
      </c>
      <c r="C33" s="231">
        <v>0.30485175816480392</v>
      </c>
      <c r="D33" s="231">
        <v>0.2171713195527876</v>
      </c>
      <c r="E33" s="231">
        <v>0.1480700073410284</v>
      </c>
      <c r="F33" s="231">
        <v>8.2939353721579373E-2</v>
      </c>
      <c r="G33" s="231">
        <v>0.1418769652089289</v>
      </c>
      <c r="H33" s="231">
        <v>8.9132395848860096E-2</v>
      </c>
      <c r="I33" s="231">
        <v>5.6033697015950741E-2</v>
      </c>
      <c r="J33" s="231">
        <v>5.8582030110319858E-2</v>
      </c>
      <c r="K33" s="231">
        <v>5.1648193470415771E-2</v>
      </c>
      <c r="L33" s="231">
        <v>4.2551236848050553E-2</v>
      </c>
      <c r="M33" s="231">
        <v>1.2000871116279959E-2</v>
      </c>
      <c r="N33" s="231">
        <v>1.635674285388539E-2</v>
      </c>
      <c r="O33" s="231">
        <v>2.545369947891514E-2</v>
      </c>
      <c r="P33" s="231">
        <v>2.5453699480497981E-2</v>
      </c>
      <c r="Q33" s="231">
        <v>1.5289998756680009E-2</v>
      </c>
      <c r="R33" s="231">
        <v>9.8081193574549707E-3</v>
      </c>
      <c r="S33" s="231">
        <v>2.1097827742235259E-2</v>
      </c>
      <c r="T33" s="231">
        <v>2.6550075359466688E-2</v>
      </c>
      <c r="U33" s="231">
        <v>3.2594958587762149E-3</v>
      </c>
      <c r="V33" s="231">
        <v>5.3840945228817098E-2</v>
      </c>
      <c r="W33" s="231">
        <v>1.6741956002900741E-2</v>
      </c>
      <c r="DA33" s="73" t="s">
        <v>2789</v>
      </c>
    </row>
    <row r="34" spans="1:105" ht="12" customHeight="1" x14ac:dyDescent="0.25">
      <c r="A34" s="46" t="s">
        <v>162</v>
      </c>
      <c r="B34" s="231">
        <v>0.50099839984377781</v>
      </c>
      <c r="C34" s="231">
        <v>0.36857411920745542</v>
      </c>
      <c r="D34" s="231">
        <v>0.35513864813065549</v>
      </c>
      <c r="E34" s="231">
        <v>0.31734676694043429</v>
      </c>
      <c r="F34" s="231">
        <v>0.28345638437540033</v>
      </c>
      <c r="G34" s="231">
        <v>0.26660432508272991</v>
      </c>
      <c r="H34" s="231">
        <v>6.2030826692967278E-2</v>
      </c>
      <c r="I34" s="231">
        <v>7.1258783779179269E-2</v>
      </c>
      <c r="J34" s="231">
        <v>0.29775291269278042</v>
      </c>
      <c r="K34" s="231">
        <v>0.29883826798763552</v>
      </c>
      <c r="L34" s="231">
        <v>0.15408319170211979</v>
      </c>
      <c r="M34" s="231">
        <v>0.31052012077764951</v>
      </c>
      <c r="N34" s="231">
        <v>0.42059805689007479</v>
      </c>
      <c r="O34" s="231">
        <v>0.36488356372350422</v>
      </c>
      <c r="P34" s="231">
        <v>3.1997255723782581</v>
      </c>
      <c r="Q34" s="231">
        <v>3.3163012204455198</v>
      </c>
      <c r="R34" s="231">
        <v>4.4750600690117732</v>
      </c>
      <c r="S34" s="231">
        <v>5.0975629392071928</v>
      </c>
      <c r="T34" s="231">
        <v>0.44541312820117318</v>
      </c>
      <c r="U34" s="231">
        <v>0.40511800602810971</v>
      </c>
      <c r="V34" s="231">
        <v>0.47243266194473632</v>
      </c>
      <c r="W34" s="231">
        <v>3.2691128868452259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2793</v>
      </c>
    </row>
    <row r="38" spans="1:105" ht="12" customHeight="1" x14ac:dyDescent="0.25">
      <c r="A38" s="57" t="s">
        <v>2733</v>
      </c>
      <c r="B38" s="263">
        <v>2.482944865840663</v>
      </c>
      <c r="C38" s="263">
        <v>2.1822562229500169</v>
      </c>
      <c r="D38" s="263">
        <v>1.8630881087749049</v>
      </c>
      <c r="E38" s="263">
        <v>1.5267833239541779</v>
      </c>
      <c r="F38" s="263">
        <v>1.067088885006257</v>
      </c>
      <c r="G38" s="263">
        <v>1.0888116024565659</v>
      </c>
      <c r="H38" s="263">
        <v>0.99090651506657901</v>
      </c>
      <c r="I38" s="263">
        <v>0.83275343084938735</v>
      </c>
      <c r="J38" s="263">
        <v>0.76500735020363342</v>
      </c>
      <c r="K38" s="263">
        <v>0.57604491398857538</v>
      </c>
      <c r="L38" s="263">
        <v>0.39474209194757021</v>
      </c>
      <c r="M38" s="263">
        <v>0.45665100850415241</v>
      </c>
      <c r="N38" s="263">
        <v>0.31551742211199052</v>
      </c>
      <c r="O38" s="263">
        <v>0.43235102795509811</v>
      </c>
      <c r="P38" s="263">
        <v>0.45576213899384471</v>
      </c>
      <c r="Q38" s="263">
        <v>0.26732782132193439</v>
      </c>
      <c r="R38" s="263">
        <v>0.42591300155313538</v>
      </c>
      <c r="S38" s="263">
        <v>0.3822765161976211</v>
      </c>
      <c r="T38" s="263">
        <v>0.39057418286313861</v>
      </c>
      <c r="U38" s="263">
        <v>0.3444355534991051</v>
      </c>
      <c r="V38" s="263">
        <v>0.46945264540298359</v>
      </c>
      <c r="W38" s="263">
        <v>0.56080339965162529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5.8043967375903911</v>
      </c>
      <c r="C39" s="263">
        <f t="shared" si="0"/>
        <v>5.5026291484363874</v>
      </c>
      <c r="D39" s="263">
        <f t="shared" si="0"/>
        <v>4.3376636136020483</v>
      </c>
      <c r="E39" s="263">
        <f t="shared" si="0"/>
        <v>3.6403007617278913</v>
      </c>
      <c r="F39" s="263">
        <f t="shared" si="0"/>
        <v>2.5630467397257295</v>
      </c>
      <c r="G39" s="263">
        <f t="shared" si="0"/>
        <v>2.593086782827748</v>
      </c>
      <c r="H39" s="263">
        <f t="shared" si="0"/>
        <v>1.831202753852698</v>
      </c>
      <c r="I39" s="263">
        <f t="shared" si="0"/>
        <v>1.161475844680335</v>
      </c>
      <c r="J39" s="263">
        <f t="shared" si="0"/>
        <v>1.1920504089648454</v>
      </c>
      <c r="K39" s="263">
        <f t="shared" si="0"/>
        <v>1.2929909264147952</v>
      </c>
      <c r="L39" s="263">
        <f t="shared" si="0"/>
        <v>1.1806853734303193</v>
      </c>
      <c r="M39" s="263">
        <f t="shared" si="0"/>
        <v>1.0192212038647819</v>
      </c>
      <c r="N39" s="263">
        <f t="shared" si="0"/>
        <v>0.74254566629548013</v>
      </c>
      <c r="O39" s="263">
        <f t="shared" si="0"/>
        <v>0.91794861106318271</v>
      </c>
      <c r="P39" s="263">
        <f t="shared" si="0"/>
        <v>1.8175434359215199</v>
      </c>
      <c r="Q39" s="263">
        <f t="shared" si="0"/>
        <v>1.491534763355995</v>
      </c>
      <c r="R39" s="263">
        <f t="shared" si="0"/>
        <v>2.0334270796679168</v>
      </c>
      <c r="S39" s="263">
        <f t="shared" si="0"/>
        <v>2.1042694662978283</v>
      </c>
      <c r="T39" s="263">
        <f t="shared" si="0"/>
        <v>0.94386249417665824</v>
      </c>
      <c r="U39" s="263">
        <f t="shared" si="0"/>
        <v>0.97427268258049604</v>
      </c>
      <c r="V39" s="263">
        <f t="shared" si="0"/>
        <v>1.0720985315289759</v>
      </c>
      <c r="W39" s="263">
        <f t="shared" si="0"/>
        <v>1.9578114461143783</v>
      </c>
      <c r="DA39" s="70"/>
    </row>
    <row r="40" spans="1:105" ht="12" customHeight="1" x14ac:dyDescent="0.25">
      <c r="A40" s="60" t="s">
        <v>2736</v>
      </c>
      <c r="B40" s="331">
        <v>1.7573551816815041</v>
      </c>
      <c r="C40" s="331">
        <v>1.784255143166166</v>
      </c>
      <c r="D40" s="331">
        <v>1.307894791505299</v>
      </c>
      <c r="E40" s="331">
        <v>1.12348250333474</v>
      </c>
      <c r="F40" s="331">
        <v>0.79693186870688593</v>
      </c>
      <c r="G40" s="331">
        <v>0.79936468708080533</v>
      </c>
      <c r="H40" s="331">
        <v>0.41154156936331471</v>
      </c>
      <c r="I40" s="331">
        <v>0.1199041154779793</v>
      </c>
      <c r="J40" s="331">
        <v>0.1847602617664828</v>
      </c>
      <c r="K40" s="331">
        <v>0.37529768929134688</v>
      </c>
      <c r="L40" s="331">
        <v>0.4332617567318402</v>
      </c>
      <c r="M40" s="331">
        <v>0.2940773302363221</v>
      </c>
      <c r="N40" s="331">
        <v>0.22608256284015271</v>
      </c>
      <c r="O40" s="331">
        <v>0.25036850250672987</v>
      </c>
      <c r="P40" s="331">
        <v>0.77160020830148746</v>
      </c>
      <c r="Q40" s="331">
        <v>0.70677639795291369</v>
      </c>
      <c r="R40" s="331">
        <v>0.92122665928993475</v>
      </c>
      <c r="S40" s="331">
        <v>0.99358996254287102</v>
      </c>
      <c r="T40" s="331">
        <v>0.29452748044478638</v>
      </c>
      <c r="U40" s="331">
        <v>0.34447453099752628</v>
      </c>
      <c r="V40" s="331">
        <v>0.31668806087928719</v>
      </c>
      <c r="W40" s="331">
        <v>0.78298727624702591</v>
      </c>
      <c r="DA40" s="72" t="s">
        <v>2795</v>
      </c>
    </row>
    <row r="41" spans="1:105" ht="12" customHeight="1" x14ac:dyDescent="0.25">
      <c r="A41" s="59" t="s">
        <v>30</v>
      </c>
      <c r="B41" s="232">
        <v>0.44811703301374151</v>
      </c>
      <c r="C41" s="232">
        <v>0.37113658213630762</v>
      </c>
      <c r="D41" s="232">
        <v>0.30264323516213459</v>
      </c>
      <c r="E41" s="232">
        <v>0.50260078765630978</v>
      </c>
      <c r="F41" s="232">
        <v>0.49923740227936841</v>
      </c>
      <c r="G41" s="232">
        <v>0.40773550058716829</v>
      </c>
      <c r="H41" s="232">
        <v>0</v>
      </c>
      <c r="I41" s="232">
        <v>0</v>
      </c>
      <c r="J41" s="232">
        <v>0</v>
      </c>
      <c r="K41" s="232">
        <v>1.126165141736366E-2</v>
      </c>
      <c r="L41" s="232">
        <v>7.3420316882622334E-3</v>
      </c>
      <c r="M41" s="232">
        <v>3.221429645401278E-3</v>
      </c>
      <c r="N41" s="232">
        <v>2.7025012501997328E-3</v>
      </c>
      <c r="O41" s="232">
        <v>6.1813534212700014E-4</v>
      </c>
      <c r="P41" s="232">
        <v>0</v>
      </c>
      <c r="Q41" s="232">
        <v>1.4725332281725881E-4</v>
      </c>
      <c r="R41" s="232">
        <v>0</v>
      </c>
      <c r="S41" s="232">
        <v>1.4724809908705171E-4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0.56564372602122293</v>
      </c>
      <c r="C42" s="297">
        <v>0.73793707547415144</v>
      </c>
      <c r="D42" s="297">
        <v>0.46798819919305801</v>
      </c>
      <c r="E42" s="297">
        <v>0.24627655862337461</v>
      </c>
      <c r="F42" s="297">
        <v>5.0533484602125013E-2</v>
      </c>
      <c r="G42" s="297">
        <v>0.15464003551014871</v>
      </c>
      <c r="H42" s="297">
        <v>1.7696138232786179E-2</v>
      </c>
      <c r="I42" s="297">
        <v>1.7405691640603609E-2</v>
      </c>
      <c r="J42" s="297">
        <v>2.3445680881282079E-2</v>
      </c>
      <c r="K42" s="297">
        <v>0.22931381043493199</v>
      </c>
      <c r="L42" s="297">
        <v>0.33915726954898789</v>
      </c>
      <c r="M42" s="297">
        <v>0.21938582021146941</v>
      </c>
      <c r="N42" s="297">
        <v>0.1363764120289358</v>
      </c>
      <c r="O42" s="297">
        <v>0.14920087677582</v>
      </c>
      <c r="P42" s="297">
        <v>0.24162634825573581</v>
      </c>
      <c r="Q42" s="297">
        <v>0.1634861573104763</v>
      </c>
      <c r="R42" s="297">
        <v>0.20761743261204119</v>
      </c>
      <c r="S42" s="297">
        <v>0.20405903441883749</v>
      </c>
      <c r="T42" s="297">
        <v>0.21630995926698141</v>
      </c>
      <c r="U42" s="297">
        <v>0.2779711529064145</v>
      </c>
      <c r="V42" s="297">
        <v>0.2226683076116498</v>
      </c>
      <c r="W42" s="297">
        <v>0.27220280991472062</v>
      </c>
      <c r="DA42" s="122" t="s">
        <v>2797</v>
      </c>
    </row>
    <row r="43" spans="1:105" ht="12" customHeight="1" x14ac:dyDescent="0.25">
      <c r="A43" s="59" t="s">
        <v>160</v>
      </c>
      <c r="B43" s="297">
        <v>0.1661830811767146</v>
      </c>
      <c r="C43" s="297">
        <v>0.1163648791294699</v>
      </c>
      <c r="D43" s="297">
        <v>0.11757038566595431</v>
      </c>
      <c r="E43" s="297">
        <v>9.8758165697661451E-2</v>
      </c>
      <c r="F43" s="297">
        <v>6.7906358747686538E-2</v>
      </c>
      <c r="G43" s="297">
        <v>5.8645983469439451E-2</v>
      </c>
      <c r="H43" s="297">
        <v>6.3442287284730323E-2</v>
      </c>
      <c r="I43" s="297">
        <v>3.6071035845663638E-2</v>
      </c>
      <c r="J43" s="297">
        <v>5.0861385811239453E-2</v>
      </c>
      <c r="K43" s="297">
        <v>3.2096194056273022E-2</v>
      </c>
      <c r="L43" s="297">
        <v>8.0020625240475162E-3</v>
      </c>
      <c r="M43" s="297">
        <v>1.0035296670106549E-2</v>
      </c>
      <c r="N43" s="297">
        <v>9.7363136548668412E-3</v>
      </c>
      <c r="O43" s="297">
        <v>1.5013959712182161E-2</v>
      </c>
      <c r="P43" s="297">
        <v>1.8452608925121149E-2</v>
      </c>
      <c r="Q43" s="297">
        <v>1.4549523116854059E-2</v>
      </c>
      <c r="R43" s="297">
        <v>1.42818943729301E-2</v>
      </c>
      <c r="S43" s="297">
        <v>1.066066873535489E-2</v>
      </c>
      <c r="T43" s="297">
        <v>9.451362411980694E-3</v>
      </c>
      <c r="U43" s="297">
        <v>4.7252343641177429E-3</v>
      </c>
      <c r="V43" s="297">
        <v>2.017920849647924E-2</v>
      </c>
      <c r="W43" s="297">
        <v>1.1370192295191249E-2</v>
      </c>
      <c r="DA43" s="122" t="s">
        <v>2798</v>
      </c>
    </row>
    <row r="44" spans="1:105" ht="12" customHeight="1" x14ac:dyDescent="0.25">
      <c r="A44" s="59" t="s">
        <v>70</v>
      </c>
      <c r="B44" s="297">
        <v>0.49952776551869171</v>
      </c>
      <c r="C44" s="297">
        <v>0.50128626472488913</v>
      </c>
      <c r="D44" s="297">
        <v>0.36430659512872632</v>
      </c>
      <c r="E44" s="297">
        <v>0.2266223116225598</v>
      </c>
      <c r="F44" s="297">
        <v>0.1354731092134695</v>
      </c>
      <c r="G44" s="297">
        <v>0.13672496957095939</v>
      </c>
      <c r="H44" s="297">
        <v>0.32066246653288483</v>
      </c>
      <c r="I44" s="297">
        <v>5.4778267420937207E-2</v>
      </c>
      <c r="J44" s="297">
        <v>6.2896271802834774E-2</v>
      </c>
      <c r="K44" s="297">
        <v>5.6171526760170509E-2</v>
      </c>
      <c r="L44" s="297">
        <v>5.4945508645682317E-2</v>
      </c>
      <c r="M44" s="297">
        <v>1.3855633671443679E-2</v>
      </c>
      <c r="N44" s="297">
        <v>1.251688035199817E-2</v>
      </c>
      <c r="O44" s="297">
        <v>2.911220381980505E-2</v>
      </c>
      <c r="P44" s="297">
        <v>2.1861716931774879E-2</v>
      </c>
      <c r="Q44" s="297">
        <v>2.1962033392398789E-2</v>
      </c>
      <c r="R44" s="297">
        <v>1.6795089643421399E-2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7.7883575951133682E-2</v>
      </c>
      <c r="C45" s="297">
        <v>5.753034170134852E-2</v>
      </c>
      <c r="D45" s="297">
        <v>5.5386376355426183E-2</v>
      </c>
      <c r="E45" s="297">
        <v>4.922467973483461E-2</v>
      </c>
      <c r="F45" s="297">
        <v>4.3781513864236538E-2</v>
      </c>
      <c r="G45" s="297">
        <v>4.1618197943089463E-2</v>
      </c>
      <c r="H45" s="297">
        <v>9.7406773129134639E-3</v>
      </c>
      <c r="I45" s="297">
        <v>1.1649120570774871E-2</v>
      </c>
      <c r="J45" s="297">
        <v>4.7556923271126497E-2</v>
      </c>
      <c r="K45" s="297">
        <v>4.6454506622607673E-2</v>
      </c>
      <c r="L45" s="297">
        <v>2.3814884324860189E-2</v>
      </c>
      <c r="M45" s="297">
        <v>4.7579150037901169E-2</v>
      </c>
      <c r="N45" s="297">
        <v>6.4750455554152125E-2</v>
      </c>
      <c r="O45" s="297">
        <v>5.6423326856795637E-2</v>
      </c>
      <c r="P45" s="297">
        <v>0.48965953418885572</v>
      </c>
      <c r="Q45" s="297">
        <v>0.50663143081036732</v>
      </c>
      <c r="R45" s="297">
        <v>0.682532242661542</v>
      </c>
      <c r="S45" s="297">
        <v>0.77872301128959165</v>
      </c>
      <c r="T45" s="297">
        <v>6.8766158765824328E-2</v>
      </c>
      <c r="U45" s="297">
        <v>6.1778143726994077E-2</v>
      </c>
      <c r="V45" s="297">
        <v>7.3840544771158159E-2</v>
      </c>
      <c r="W45" s="297">
        <v>0.49941427403711403</v>
      </c>
      <c r="DA45" s="122" t="s">
        <v>2800</v>
      </c>
    </row>
    <row r="46" spans="1:105" ht="12" customHeight="1" x14ac:dyDescent="0.25">
      <c r="A46" s="60" t="s">
        <v>2743</v>
      </c>
      <c r="B46" s="331">
        <v>1.183472831036166</v>
      </c>
      <c r="C46" s="331">
        <v>1.201588088808573</v>
      </c>
      <c r="D46" s="331">
        <v>0.88107800202742848</v>
      </c>
      <c r="E46" s="331">
        <v>0.75598617698801962</v>
      </c>
      <c r="F46" s="331">
        <v>0.5354462404737016</v>
      </c>
      <c r="G46" s="331">
        <v>0.53800075655500845</v>
      </c>
      <c r="H46" s="331">
        <v>0.27685332562194143</v>
      </c>
      <c r="I46" s="331">
        <v>8.1161084198612746E-2</v>
      </c>
      <c r="J46" s="331">
        <v>0.12501074080518959</v>
      </c>
      <c r="K46" s="331">
        <v>0.25334332645348778</v>
      </c>
      <c r="L46" s="331">
        <v>0.2921694044752936</v>
      </c>
      <c r="M46" s="331">
        <v>0.19849039689435621</v>
      </c>
      <c r="N46" s="331">
        <v>0.15257833318014999</v>
      </c>
      <c r="O46" s="331">
        <v>0.1689516859718008</v>
      </c>
      <c r="P46" s="331">
        <v>0.52031487994345538</v>
      </c>
      <c r="Q46" s="331">
        <v>0.47645043679884691</v>
      </c>
      <c r="R46" s="331">
        <v>0.62099694359385782</v>
      </c>
      <c r="S46" s="331">
        <v>0.66980178186233763</v>
      </c>
      <c r="T46" s="331">
        <v>0.19888763160245509</v>
      </c>
      <c r="U46" s="331">
        <v>0.23256223535157139</v>
      </c>
      <c r="V46" s="331">
        <v>0.2139929258305463</v>
      </c>
      <c r="W46" s="331">
        <v>0.52805222654392514</v>
      </c>
      <c r="DA46" s="72" t="s">
        <v>2801</v>
      </c>
    </row>
    <row r="47" spans="1:105" ht="12" customHeight="1" x14ac:dyDescent="0.25">
      <c r="A47" s="64" t="s">
        <v>30</v>
      </c>
      <c r="B47" s="231">
        <v>0.29346672391466772</v>
      </c>
      <c r="C47" s="231">
        <v>0.24206868088779679</v>
      </c>
      <c r="D47" s="231">
        <v>0.19756177176709111</v>
      </c>
      <c r="E47" s="231">
        <v>0.32987644120460852</v>
      </c>
      <c r="F47" s="231">
        <v>0.3290633694203664</v>
      </c>
      <c r="G47" s="231">
        <v>0.26591289737517831</v>
      </c>
      <c r="H47" s="231">
        <v>0</v>
      </c>
      <c r="I47" s="231">
        <v>0</v>
      </c>
      <c r="J47" s="231">
        <v>0</v>
      </c>
      <c r="K47" s="231">
        <v>7.3754308575032347E-3</v>
      </c>
      <c r="L47" s="231">
        <v>4.8361526534857202E-3</v>
      </c>
      <c r="M47" s="231">
        <v>2.1404183952467388E-3</v>
      </c>
      <c r="N47" s="231">
        <v>1.7871758781255729E-3</v>
      </c>
      <c r="O47" s="231">
        <v>4.069641406082676E-4</v>
      </c>
      <c r="P47" s="231">
        <v>0</v>
      </c>
      <c r="Q47" s="231">
        <v>9.8130475148557798E-5</v>
      </c>
      <c r="R47" s="231">
        <v>0</v>
      </c>
      <c r="S47" s="231">
        <v>9.8131003974686262E-5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0.37412595049763542</v>
      </c>
      <c r="C49" s="231">
        <v>0.48610671137783279</v>
      </c>
      <c r="D49" s="231">
        <v>0.30854200000762039</v>
      </c>
      <c r="E49" s="231">
        <v>0.16325205574858259</v>
      </c>
      <c r="F49" s="231">
        <v>3.3640242590623197E-2</v>
      </c>
      <c r="G49" s="231">
        <v>0.101856855240362</v>
      </c>
      <c r="H49" s="231">
        <v>1.1587275113556899E-2</v>
      </c>
      <c r="I49" s="231">
        <v>1.0947651255471881E-2</v>
      </c>
      <c r="J49" s="231">
        <v>1.5093484801665171E-2</v>
      </c>
      <c r="K49" s="231">
        <v>0.15167813261336791</v>
      </c>
      <c r="L49" s="231">
        <v>0.22562765170387711</v>
      </c>
      <c r="M49" s="231">
        <v>0.14721973256603391</v>
      </c>
      <c r="N49" s="231">
        <v>9.1085258994596185E-2</v>
      </c>
      <c r="O49" s="231">
        <v>9.9209072647303387E-2</v>
      </c>
      <c r="P49" s="231">
        <v>0.16234810027528179</v>
      </c>
      <c r="Q49" s="231">
        <v>0.1100340836150533</v>
      </c>
      <c r="R49" s="231">
        <v>0.13996644010613371</v>
      </c>
      <c r="S49" s="231">
        <v>0.13734720286503249</v>
      </c>
      <c r="T49" s="231">
        <v>0.1440619094830608</v>
      </c>
      <c r="U49" s="231">
        <v>0.1874264259290965</v>
      </c>
      <c r="V49" s="231">
        <v>0.14648320545811591</v>
      </c>
      <c r="W49" s="231">
        <v>0.18320864986174279</v>
      </c>
      <c r="DA49" s="73" t="s">
        <v>2804</v>
      </c>
    </row>
    <row r="50" spans="1:105" ht="12" customHeight="1" x14ac:dyDescent="0.25">
      <c r="A50" s="64" t="s">
        <v>160</v>
      </c>
      <c r="B50" s="231">
        <v>0.1120064490010091</v>
      </c>
      <c r="C50" s="231">
        <v>7.8111606916806506E-2</v>
      </c>
      <c r="D50" s="231">
        <v>7.8987559262512316E-2</v>
      </c>
      <c r="E50" s="231">
        <v>6.6709849443573388E-2</v>
      </c>
      <c r="F50" s="231">
        <v>4.6065064005908957E-2</v>
      </c>
      <c r="G50" s="231">
        <v>3.9362979085614633E-2</v>
      </c>
      <c r="H50" s="231">
        <v>4.2331437013517957E-2</v>
      </c>
      <c r="I50" s="231">
        <v>2.3119031998265649E-2</v>
      </c>
      <c r="J50" s="231">
        <v>3.3365391452457642E-2</v>
      </c>
      <c r="K50" s="231">
        <v>2.163354356391433E-2</v>
      </c>
      <c r="L50" s="231">
        <v>5.4246846492583363E-3</v>
      </c>
      <c r="M50" s="231">
        <v>6.8622897179795653E-3</v>
      </c>
      <c r="N50" s="231">
        <v>6.6265084572887101E-3</v>
      </c>
      <c r="O50" s="231">
        <v>1.01731775471598E-2</v>
      </c>
      <c r="P50" s="231">
        <v>1.2634034584789559E-2</v>
      </c>
      <c r="Q50" s="231">
        <v>9.9787551605286864E-3</v>
      </c>
      <c r="R50" s="231">
        <v>9.8113163826197471E-3</v>
      </c>
      <c r="S50" s="231">
        <v>7.311892597460669E-3</v>
      </c>
      <c r="T50" s="231">
        <v>6.4142876331059499E-3</v>
      </c>
      <c r="U50" s="231">
        <v>3.2466525366862849E-3</v>
      </c>
      <c r="V50" s="231">
        <v>1.3527418228251349E-2</v>
      </c>
      <c r="W50" s="231">
        <v>7.7983467661663338E-3</v>
      </c>
      <c r="DA50" s="73" t="s">
        <v>2805</v>
      </c>
    </row>
    <row r="51" spans="1:105" ht="12" customHeight="1" x14ac:dyDescent="0.25">
      <c r="A51" s="64" t="s">
        <v>70</v>
      </c>
      <c r="B51" s="231">
        <v>0.32640232567686461</v>
      </c>
      <c r="C51" s="231">
        <v>0.32622470295484091</v>
      </c>
      <c r="D51" s="231">
        <v>0.23728220780889861</v>
      </c>
      <c r="E51" s="231">
        <v>0.14840789343733729</v>
      </c>
      <c r="F51" s="231">
        <v>8.9094669991476028E-2</v>
      </c>
      <c r="G51" s="231">
        <v>8.8968221914473761E-2</v>
      </c>
      <c r="H51" s="231">
        <v>0.20742910715536719</v>
      </c>
      <c r="I51" s="231">
        <v>3.4037426273715761E-2</v>
      </c>
      <c r="J51" s="231">
        <v>4.0000952088944802E-2</v>
      </c>
      <c r="K51" s="231">
        <v>3.6705212562238E-2</v>
      </c>
      <c r="L51" s="231">
        <v>3.6111218586186107E-2</v>
      </c>
      <c r="M51" s="231">
        <v>9.1854960747059216E-3</v>
      </c>
      <c r="N51" s="231">
        <v>8.2589282088835186E-3</v>
      </c>
      <c r="O51" s="231">
        <v>1.912378492870281E-2</v>
      </c>
      <c r="P51" s="231">
        <v>1.4511287291358751E-2</v>
      </c>
      <c r="Q51" s="231">
        <v>1.4602847348279329E-2</v>
      </c>
      <c r="R51" s="231">
        <v>1.1185648806224901E-2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2.6081673958604001E-2</v>
      </c>
      <c r="C52" s="231">
        <v>3.1270045645685612E-2</v>
      </c>
      <c r="D52" s="231">
        <v>2.2276260160776992E-2</v>
      </c>
      <c r="E52" s="231">
        <v>1.518822104285809E-2</v>
      </c>
      <c r="F52" s="231">
        <v>8.507470622148702E-3</v>
      </c>
      <c r="G52" s="231">
        <v>1.455297225399687E-2</v>
      </c>
      <c r="H52" s="231">
        <v>9.1427194105156394E-3</v>
      </c>
      <c r="I52" s="231">
        <v>5.7476337808688768E-3</v>
      </c>
      <c r="J52" s="231">
        <v>6.0090280160901011E-3</v>
      </c>
      <c r="K52" s="231">
        <v>5.2977925305715467E-3</v>
      </c>
      <c r="L52" s="231">
        <v>4.3646758887957724E-3</v>
      </c>
      <c r="M52" s="231">
        <v>1.230984495064625E-3</v>
      </c>
      <c r="N52" s="231">
        <v>1.6777862746628219E-3</v>
      </c>
      <c r="O52" s="231">
        <v>2.6109029167119091E-3</v>
      </c>
      <c r="P52" s="231">
        <v>2.6109029168742688E-3</v>
      </c>
      <c r="Q52" s="231">
        <v>1.5683654308642271E-3</v>
      </c>
      <c r="R52" s="231">
        <v>1.006063871346105E-3</v>
      </c>
      <c r="S52" s="231">
        <v>2.1641011372086501E-3</v>
      </c>
      <c r="T52" s="231">
        <v>2.7233632286880081E-3</v>
      </c>
      <c r="U52" s="231">
        <v>3.3434146779876738E-4</v>
      </c>
      <c r="V52" s="231">
        <v>5.5227131542466097E-3</v>
      </c>
      <c r="W52" s="231">
        <v>1.7172993574330929E-3</v>
      </c>
      <c r="DA52" s="73" t="s">
        <v>2807</v>
      </c>
    </row>
    <row r="53" spans="1:105" ht="12" customHeight="1" x14ac:dyDescent="0.25">
      <c r="A53" s="64" t="s">
        <v>162</v>
      </c>
      <c r="B53" s="231">
        <v>5.1389707987385659E-2</v>
      </c>
      <c r="C53" s="231">
        <v>3.7806341025610438E-2</v>
      </c>
      <c r="D53" s="231">
        <v>3.6428203020528967E-2</v>
      </c>
      <c r="E53" s="231">
        <v>3.2551716111059732E-2</v>
      </c>
      <c r="F53" s="231">
        <v>2.9075423843178311E-2</v>
      </c>
      <c r="G53" s="231">
        <v>2.7346830685382819E-2</v>
      </c>
      <c r="H53" s="231">
        <v>6.3627869289836544E-3</v>
      </c>
      <c r="I53" s="231">
        <v>7.3093408902905827E-3</v>
      </c>
      <c r="J53" s="231">
        <v>3.0541884446031831E-2</v>
      </c>
      <c r="K53" s="231">
        <v>3.0653214325892839E-2</v>
      </c>
      <c r="L53" s="231">
        <v>1.5805020993690581E-2</v>
      </c>
      <c r="M53" s="231">
        <v>3.1851475645325478E-2</v>
      </c>
      <c r="N53" s="231">
        <v>4.3142675366593178E-2</v>
      </c>
      <c r="O53" s="231">
        <v>3.742778379131461E-2</v>
      </c>
      <c r="P53" s="231">
        <v>0.32821055487515099</v>
      </c>
      <c r="Q53" s="231">
        <v>0.34016825476897272</v>
      </c>
      <c r="R53" s="231">
        <v>0.45902747442753339</v>
      </c>
      <c r="S53" s="231">
        <v>0.52288045425866114</v>
      </c>
      <c r="T53" s="231">
        <v>4.568807125760032E-2</v>
      </c>
      <c r="U53" s="231">
        <v>4.1554815417989922E-2</v>
      </c>
      <c r="V53" s="231">
        <v>4.8459588989932377E-2</v>
      </c>
      <c r="W53" s="231">
        <v>0.33532793055858301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2.8635687248727208</v>
      </c>
      <c r="C58" s="331">
        <v>2.516785916461648</v>
      </c>
      <c r="D58" s="331">
        <v>2.1486908200693211</v>
      </c>
      <c r="E58" s="331">
        <v>1.7608320814051319</v>
      </c>
      <c r="F58" s="331">
        <v>1.230668630545142</v>
      </c>
      <c r="G58" s="331">
        <v>1.255721339191934</v>
      </c>
      <c r="H58" s="331">
        <v>1.142807858867442</v>
      </c>
      <c r="I58" s="331">
        <v>0.96041064500374296</v>
      </c>
      <c r="J58" s="331">
        <v>0.88227940639317293</v>
      </c>
      <c r="K58" s="331">
        <v>0.66434991066996041</v>
      </c>
      <c r="L58" s="331">
        <v>0.45525421222318552</v>
      </c>
      <c r="M58" s="331">
        <v>0.52665347673410368</v>
      </c>
      <c r="N58" s="331">
        <v>0.3638847702751774</v>
      </c>
      <c r="O58" s="331">
        <v>0.49862842258465201</v>
      </c>
      <c r="P58" s="331">
        <v>0.52562834767657707</v>
      </c>
      <c r="Q58" s="331">
        <v>0.30830792860423462</v>
      </c>
      <c r="R58" s="331">
        <v>0.49120347678412429</v>
      </c>
      <c r="S58" s="331">
        <v>0.44087772189261959</v>
      </c>
      <c r="T58" s="331">
        <v>0.45044738212941682</v>
      </c>
      <c r="U58" s="331">
        <v>0.39723591623139842</v>
      </c>
      <c r="V58" s="331">
        <v>0.54141754481914262</v>
      </c>
      <c r="W58" s="331">
        <v>0.64677194332342725</v>
      </c>
      <c r="DA58" s="72" t="s">
        <v>2813</v>
      </c>
    </row>
    <row r="59" spans="1:105" ht="12" customHeight="1" x14ac:dyDescent="0.25">
      <c r="A59" s="132" t="s">
        <v>2759</v>
      </c>
      <c r="B59" s="318">
        <v>0.7208233437782261</v>
      </c>
      <c r="C59" s="318">
        <v>0.63353046990638173</v>
      </c>
      <c r="D59" s="318">
        <v>0.5408728235557847</v>
      </c>
      <c r="E59" s="318">
        <v>0.44324023297427079</v>
      </c>
      <c r="F59" s="318">
        <v>0.30978641079827729</v>
      </c>
      <c r="G59" s="318">
        <v>0.3160927295747839</v>
      </c>
      <c r="H59" s="318">
        <v>0.2876699186472218</v>
      </c>
      <c r="I59" s="318">
        <v>0.24175652098678771</v>
      </c>
      <c r="J59" s="318">
        <v>0.22208916668876619</v>
      </c>
      <c r="K59" s="318">
        <v>0.16723151076779949</v>
      </c>
      <c r="L59" s="318">
        <v>0.11459751626475261</v>
      </c>
      <c r="M59" s="318">
        <v>0.13257028434991661</v>
      </c>
      <c r="N59" s="318">
        <v>9.1597814496798408E-2</v>
      </c>
      <c r="O59" s="318">
        <v>0.1255157607178807</v>
      </c>
      <c r="P59" s="318">
        <v>0.1323122367784956</v>
      </c>
      <c r="Q59" s="318">
        <v>7.7607898870917041E-2</v>
      </c>
      <c r="R59" s="318">
        <v>0.1236467382590095</v>
      </c>
      <c r="S59" s="318">
        <v>0.11097863687769199</v>
      </c>
      <c r="T59" s="318">
        <v>0.1133875312167011</v>
      </c>
      <c r="U59" s="318">
        <v>9.999303279143433E-2</v>
      </c>
      <c r="V59" s="318">
        <v>0.13628672559764679</v>
      </c>
      <c r="W59" s="318">
        <v>0.16280674907463791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1.0000000000000002</v>
      </c>
      <c r="D63" s="234">
        <f t="shared" si="1"/>
        <v>1.0000000000000002</v>
      </c>
      <c r="E63" s="234">
        <f t="shared" si="1"/>
        <v>1.0000000000000002</v>
      </c>
      <c r="F63" s="234">
        <f t="shared" si="1"/>
        <v>0.99999999999999967</v>
      </c>
      <c r="G63" s="234">
        <f t="shared" si="1"/>
        <v>1</v>
      </c>
      <c r="H63" s="234">
        <f t="shared" si="1"/>
        <v>1.0000000000000002</v>
      </c>
      <c r="I63" s="234">
        <f t="shared" si="1"/>
        <v>0.99999999999999989</v>
      </c>
      <c r="J63" s="234">
        <f t="shared" si="1"/>
        <v>1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1.0000000000000004</v>
      </c>
      <c r="O63" s="234">
        <f t="shared" si="1"/>
        <v>0.99999999999999989</v>
      </c>
      <c r="P63" s="234">
        <f t="shared" si="1"/>
        <v>1.0000000000000004</v>
      </c>
      <c r="Q63" s="234">
        <f t="shared" si="1"/>
        <v>1</v>
      </c>
      <c r="R63" s="234">
        <f t="shared" si="1"/>
        <v>0.99999999999999978</v>
      </c>
      <c r="S63" s="234">
        <f t="shared" si="1"/>
        <v>1.0000000000000002</v>
      </c>
      <c r="T63" s="234">
        <f t="shared" si="1"/>
        <v>1</v>
      </c>
      <c r="U63" s="234">
        <f t="shared" si="1"/>
        <v>1</v>
      </c>
      <c r="V63" s="234">
        <f t="shared" si="1"/>
        <v>1.0000000000000002</v>
      </c>
      <c r="W63" s="234">
        <f t="shared" si="1"/>
        <v>0.99999999999999967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2.0986110213603346E-2</v>
      </c>
      <c r="C64" s="301">
        <f t="shared" si="2"/>
        <v>1.9128920294273755E-2</v>
      </c>
      <c r="D64" s="301">
        <f t="shared" si="2"/>
        <v>2.1132508324338981E-2</v>
      </c>
      <c r="E64" s="301">
        <f t="shared" si="2"/>
        <v>2.0432774459780971E-2</v>
      </c>
      <c r="F64" s="301">
        <f t="shared" si="2"/>
        <v>2.0162601542490579E-2</v>
      </c>
      <c r="G64" s="301">
        <f t="shared" si="2"/>
        <v>2.0474697155033438E-2</v>
      </c>
      <c r="H64" s="301">
        <f t="shared" si="2"/>
        <v>2.8971541840562633E-2</v>
      </c>
      <c r="I64" s="301">
        <f t="shared" si="2"/>
        <v>4.3271300448730766E-2</v>
      </c>
      <c r="J64" s="301">
        <f t="shared" si="2"/>
        <v>3.6882183301612616E-2</v>
      </c>
      <c r="K64" s="301">
        <f t="shared" si="2"/>
        <v>2.2003830021109283E-2</v>
      </c>
      <c r="L64" s="301">
        <f t="shared" si="2"/>
        <v>1.5434152956524351E-2</v>
      </c>
      <c r="M64" s="301">
        <f t="shared" si="2"/>
        <v>2.2203292094975392E-2</v>
      </c>
      <c r="N64" s="301">
        <f t="shared" si="2"/>
        <v>2.0326854194044241E-2</v>
      </c>
      <c r="O64" s="301">
        <f t="shared" si="2"/>
        <v>2.3615297271246009E-2</v>
      </c>
      <c r="P64" s="301">
        <f t="shared" si="2"/>
        <v>9.921828509949342E-3</v>
      </c>
      <c r="Q64" s="301">
        <f t="shared" si="2"/>
        <v>6.6270459772692775E-3</v>
      </c>
      <c r="R64" s="301">
        <f t="shared" si="2"/>
        <v>7.9521636406372481E-3</v>
      </c>
      <c r="S64" s="301">
        <f t="shared" si="2"/>
        <v>6.7233570370879179E-3</v>
      </c>
      <c r="T64" s="301">
        <f t="shared" si="2"/>
        <v>1.9725838399740753E-2</v>
      </c>
      <c r="U64" s="301">
        <f t="shared" si="2"/>
        <v>1.6086033309214213E-2</v>
      </c>
      <c r="V64" s="301">
        <f t="shared" si="2"/>
        <v>2.1296180312062981E-2</v>
      </c>
      <c r="W64" s="301">
        <f t="shared" si="2"/>
        <v>1.1727786511101131E-2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4.4232559980667916E-3</v>
      </c>
      <c r="C65" s="235">
        <f t="shared" si="3"/>
        <v>4.0318148797932963E-3</v>
      </c>
      <c r="D65" s="235">
        <f t="shared" si="3"/>
        <v>4.4541124223791608E-3</v>
      </c>
      <c r="E65" s="235">
        <f t="shared" si="3"/>
        <v>4.3066290640076596E-3</v>
      </c>
      <c r="F65" s="235">
        <f t="shared" si="3"/>
        <v>4.2496845438104273E-3</v>
      </c>
      <c r="G65" s="235">
        <f t="shared" si="3"/>
        <v>4.31546513755074E-3</v>
      </c>
      <c r="H65" s="235">
        <f t="shared" si="3"/>
        <v>6.1063505773664064E-3</v>
      </c>
      <c r="I65" s="235">
        <f t="shared" si="3"/>
        <v>9.1203199309385086E-3</v>
      </c>
      <c r="J65" s="235">
        <f t="shared" si="3"/>
        <v>7.7736815851137979E-3</v>
      </c>
      <c r="K65" s="235">
        <f t="shared" si="3"/>
        <v>4.6377614589208022E-3</v>
      </c>
      <c r="L65" s="235">
        <f t="shared" si="3"/>
        <v>3.2530663827246118E-3</v>
      </c>
      <c r="M65" s="235">
        <f t="shared" si="3"/>
        <v>4.6798022089995471E-3</v>
      </c>
      <c r="N65" s="235">
        <f t="shared" si="3"/>
        <v>4.2843041812176547E-3</v>
      </c>
      <c r="O65" s="235">
        <f t="shared" si="3"/>
        <v>4.9774114515733292E-3</v>
      </c>
      <c r="P65" s="235">
        <f t="shared" si="3"/>
        <v>2.0912302004387558E-3</v>
      </c>
      <c r="Q65" s="235">
        <f t="shared" si="3"/>
        <v>1.3967867589592554E-3</v>
      </c>
      <c r="R65" s="235">
        <f t="shared" si="3"/>
        <v>1.6760826643451552E-3</v>
      </c>
      <c r="S65" s="235">
        <f t="shared" si="3"/>
        <v>1.4170863032143327E-3</v>
      </c>
      <c r="T65" s="235">
        <f t="shared" si="3"/>
        <v>4.157627694244736E-3</v>
      </c>
      <c r="U65" s="235">
        <f t="shared" si="3"/>
        <v>3.3904636255060912E-3</v>
      </c>
      <c r="V65" s="235">
        <f t="shared" si="3"/>
        <v>4.4886096728961461E-3</v>
      </c>
      <c r="W65" s="235">
        <f t="shared" si="3"/>
        <v>2.4718731342432952E-3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1.713978731762467E-2</v>
      </c>
      <c r="C66" s="235">
        <f t="shared" si="4"/>
        <v>1.5622982159272268E-2</v>
      </c>
      <c r="D66" s="235">
        <f t="shared" si="4"/>
        <v>1.7259353662038721E-2</v>
      </c>
      <c r="E66" s="235">
        <f t="shared" si="4"/>
        <v>1.6687866640604433E-2</v>
      </c>
      <c r="F66" s="235">
        <f t="shared" si="4"/>
        <v>1.6467210869039021E-2</v>
      </c>
      <c r="G66" s="235">
        <f t="shared" si="4"/>
        <v>1.6722105767012104E-2</v>
      </c>
      <c r="H66" s="235">
        <f t="shared" si="4"/>
        <v>2.3661653367713215E-2</v>
      </c>
      <c r="I66" s="235">
        <f t="shared" si="4"/>
        <v>3.5340559975117869E-2</v>
      </c>
      <c r="J66" s="235">
        <f t="shared" si="4"/>
        <v>3.0122436752930176E-2</v>
      </c>
      <c r="K66" s="235">
        <f t="shared" si="4"/>
        <v>1.7970979990875713E-2</v>
      </c>
      <c r="L66" s="235">
        <f t="shared" si="4"/>
        <v>1.2605389774949337E-2</v>
      </c>
      <c r="M66" s="235">
        <f t="shared" si="4"/>
        <v>1.813388476404236E-2</v>
      </c>
      <c r="N66" s="235">
        <f t="shared" si="4"/>
        <v>1.6601359383715212E-2</v>
      </c>
      <c r="O66" s="235">
        <f t="shared" si="4"/>
        <v>1.9287098397552011E-2</v>
      </c>
      <c r="P66" s="235">
        <f t="shared" si="4"/>
        <v>8.1033611627677367E-3</v>
      </c>
      <c r="Q66" s="235">
        <f t="shared" si="4"/>
        <v>5.4124445854138439E-3</v>
      </c>
      <c r="R66" s="235">
        <f t="shared" si="4"/>
        <v>6.494695402253288E-3</v>
      </c>
      <c r="S66" s="235">
        <f t="shared" si="4"/>
        <v>5.4911038064331102E-3</v>
      </c>
      <c r="T66" s="235">
        <f t="shared" si="4"/>
        <v>1.6110497438169072E-2</v>
      </c>
      <c r="U66" s="235">
        <f t="shared" si="4"/>
        <v>1.3137793850212411E-2</v>
      </c>
      <c r="V66" s="235">
        <f t="shared" si="4"/>
        <v>1.7393027936636971E-2</v>
      </c>
      <c r="W66" s="235">
        <f t="shared" si="4"/>
        <v>9.578324161115077E-3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2.4106687368514141E-2</v>
      </c>
      <c r="C67" s="235">
        <f t="shared" si="5"/>
        <v>2.197333839085493E-2</v>
      </c>
      <c r="D67" s="235">
        <f t="shared" si="5"/>
        <v>2.4274854477660344E-2</v>
      </c>
      <c r="E67" s="235">
        <f t="shared" si="5"/>
        <v>2.3471072102443036E-2</v>
      </c>
      <c r="F67" s="235">
        <f t="shared" si="5"/>
        <v>2.3160725211748775E-2</v>
      </c>
      <c r="G67" s="235">
        <f t="shared" si="5"/>
        <v>2.3519228587747371E-2</v>
      </c>
      <c r="H67" s="235">
        <f t="shared" si="5"/>
        <v>3.3279530824228569E-2</v>
      </c>
      <c r="I67" s="235">
        <f t="shared" si="5"/>
        <v>4.9705624402488657E-2</v>
      </c>
      <c r="J67" s="235">
        <f t="shared" si="5"/>
        <v>4.2366463021045318E-2</v>
      </c>
      <c r="K67" s="235">
        <f t="shared" si="5"/>
        <v>2.5275739326145959E-2</v>
      </c>
      <c r="L67" s="235">
        <f t="shared" si="5"/>
        <v>1.7729169261656925E-2</v>
      </c>
      <c r="M67" s="235">
        <f t="shared" si="5"/>
        <v>2.5504860864517032E-2</v>
      </c>
      <c r="N67" s="235">
        <f t="shared" si="5"/>
        <v>2.3349401783069119E-2</v>
      </c>
      <c r="O67" s="235">
        <f t="shared" si="5"/>
        <v>2.7126827346186193E-2</v>
      </c>
      <c r="P67" s="235">
        <f t="shared" si="5"/>
        <v>1.1397177255760319E-2</v>
      </c>
      <c r="Q67" s="235">
        <f t="shared" si="5"/>
        <v>7.6124695774848631E-3</v>
      </c>
      <c r="R67" s="235">
        <f t="shared" si="5"/>
        <v>9.1346286108726239E-3</v>
      </c>
      <c r="S67" s="235">
        <f t="shared" si="5"/>
        <v>7.7231018283187101E-3</v>
      </c>
      <c r="T67" s="235">
        <f t="shared" si="5"/>
        <v>2.2659016584985984E-2</v>
      </c>
      <c r="U67" s="235">
        <f t="shared" si="5"/>
        <v>1.8477982438754644E-2</v>
      </c>
      <c r="V67" s="235">
        <f t="shared" si="5"/>
        <v>2.446286404202869E-2</v>
      </c>
      <c r="W67" s="235">
        <f t="shared" si="5"/>
        <v>1.3471676269217928E-2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0.10293611886819086</v>
      </c>
      <c r="C68" s="302">
        <f t="shared" si="6"/>
        <v>9.7126792171520732E-2</v>
      </c>
      <c r="D68" s="302">
        <f t="shared" si="6"/>
        <v>0.1014431942761599</v>
      </c>
      <c r="E68" s="302">
        <f t="shared" si="6"/>
        <v>0.10376587205851071</v>
      </c>
      <c r="F68" s="302">
        <f t="shared" si="6"/>
        <v>0.10746368789606507</v>
      </c>
      <c r="G68" s="302">
        <f t="shared" si="6"/>
        <v>0.10321346938274691</v>
      </c>
      <c r="H68" s="302">
        <f t="shared" si="6"/>
        <v>0.10558300277595549</v>
      </c>
      <c r="I68" s="302">
        <f t="shared" si="6"/>
        <v>0.13830871769990469</v>
      </c>
      <c r="J68" s="302">
        <f t="shared" si="6"/>
        <v>0.11916310538031655</v>
      </c>
      <c r="K68" s="302">
        <f t="shared" si="6"/>
        <v>0.10839283539875247</v>
      </c>
      <c r="L68" s="302">
        <f t="shared" si="6"/>
        <v>9.5499595621393291E-2</v>
      </c>
      <c r="M68" s="302">
        <f t="shared" si="6"/>
        <v>0.10716143485594591</v>
      </c>
      <c r="N68" s="302">
        <f t="shared" si="6"/>
        <v>0.12276119630983316</v>
      </c>
      <c r="O68" s="302">
        <f t="shared" si="6"/>
        <v>0.11275600422769247</v>
      </c>
      <c r="P68" s="302">
        <f t="shared" si="6"/>
        <v>0.1787511962621896</v>
      </c>
      <c r="Q68" s="302">
        <f t="shared" si="6"/>
        <v>0.19587688749919482</v>
      </c>
      <c r="R68" s="302">
        <f t="shared" si="6"/>
        <v>0.1902989985230934</v>
      </c>
      <c r="S68" s="302">
        <f t="shared" si="6"/>
        <v>0.19638621116133634</v>
      </c>
      <c r="T68" s="302">
        <f t="shared" si="6"/>
        <v>0.11829837966133307</v>
      </c>
      <c r="U68" s="302">
        <f t="shared" si="6"/>
        <v>0.12027587312813896</v>
      </c>
      <c r="V68" s="302">
        <f t="shared" si="6"/>
        <v>0.11657464921745814</v>
      </c>
      <c r="W68" s="302">
        <f t="shared" si="6"/>
        <v>0.17049757606600027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5.7707502649768795E-2</v>
      </c>
      <c r="C69" s="303">
        <f t="shared" si="7"/>
        <v>6.0764432492601252E-2</v>
      </c>
      <c r="D69" s="303">
        <f t="shared" si="7"/>
        <v>5.7655551103966141E-2</v>
      </c>
      <c r="E69" s="303">
        <f t="shared" si="7"/>
        <v>5.8367743352050541E-2</v>
      </c>
      <c r="F69" s="303">
        <f t="shared" si="7"/>
        <v>5.8367482208587819E-2</v>
      </c>
      <c r="G69" s="303">
        <f t="shared" si="7"/>
        <v>5.8365572214716978E-2</v>
      </c>
      <c r="H69" s="303">
        <f t="shared" si="7"/>
        <v>4.669794659069032E-2</v>
      </c>
      <c r="I69" s="303">
        <f t="shared" si="7"/>
        <v>2.4329908263524946E-2</v>
      </c>
      <c r="J69" s="303">
        <f t="shared" si="7"/>
        <v>3.4770221512193208E-2</v>
      </c>
      <c r="K69" s="303">
        <f t="shared" si="7"/>
        <v>5.5829086032223321E-2</v>
      </c>
      <c r="L69" s="303">
        <f t="shared" si="7"/>
        <v>6.5904218055309396E-2</v>
      </c>
      <c r="M69" s="303">
        <f t="shared" si="7"/>
        <v>5.567773581491995E-2</v>
      </c>
      <c r="N69" s="303">
        <f t="shared" si="7"/>
        <v>5.670858461033905E-2</v>
      </c>
      <c r="O69" s="303">
        <f t="shared" si="7"/>
        <v>5.3238837716301078E-2</v>
      </c>
      <c r="P69" s="303">
        <f t="shared" si="7"/>
        <v>6.5347478168015893E-2</v>
      </c>
      <c r="Q69" s="303">
        <f t="shared" si="7"/>
        <v>6.8140084652812197E-2</v>
      </c>
      <c r="R69" s="303">
        <f t="shared" si="7"/>
        <v>6.6890276026300224E-2</v>
      </c>
      <c r="S69" s="303">
        <f t="shared" si="7"/>
        <v>6.7961658456888258E-2</v>
      </c>
      <c r="T69" s="303">
        <f t="shared" si="7"/>
        <v>5.7949384676739449E-2</v>
      </c>
      <c r="U69" s="303">
        <f t="shared" si="7"/>
        <v>6.2659842281370962E-2</v>
      </c>
      <c r="V69" s="303">
        <f t="shared" si="7"/>
        <v>5.6003923786936922E-2</v>
      </c>
      <c r="W69" s="303">
        <f t="shared" si="7"/>
        <v>6.3707623782880266E-2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0.43391602953960773</v>
      </c>
      <c r="C70" s="303">
        <f t="shared" si="8"/>
        <v>0.45690179047321339</v>
      </c>
      <c r="D70" s="303">
        <f t="shared" si="8"/>
        <v>0.43352539387789918</v>
      </c>
      <c r="E70" s="303">
        <f t="shared" si="8"/>
        <v>0.43888053174330316</v>
      </c>
      <c r="F70" s="303">
        <f t="shared" si="8"/>
        <v>0.43887856814534293</v>
      </c>
      <c r="G70" s="303">
        <f t="shared" si="8"/>
        <v>0.43886420646066027</v>
      </c>
      <c r="H70" s="303">
        <f t="shared" si="8"/>
        <v>0.35113263686461377</v>
      </c>
      <c r="I70" s="303">
        <f t="shared" si="8"/>
        <v>0.18294219482765867</v>
      </c>
      <c r="J70" s="303">
        <f t="shared" si="8"/>
        <v>0.26144531944745281</v>
      </c>
      <c r="K70" s="303">
        <f t="shared" si="8"/>
        <v>0.4197917815115253</v>
      </c>
      <c r="L70" s="303">
        <f t="shared" si="8"/>
        <v>0.49554902422357666</v>
      </c>
      <c r="M70" s="303">
        <f t="shared" si="8"/>
        <v>0.41865374430064795</v>
      </c>
      <c r="N70" s="303">
        <f t="shared" si="8"/>
        <v>0.42640493428158799</v>
      </c>
      <c r="O70" s="303">
        <f t="shared" si="8"/>
        <v>0.40031510667449444</v>
      </c>
      <c r="P70" s="303">
        <f t="shared" si="8"/>
        <v>0.4913627685325811</v>
      </c>
      <c r="Q70" s="303">
        <f t="shared" si="8"/>
        <v>0.51236102113941451</v>
      </c>
      <c r="R70" s="303">
        <f t="shared" si="8"/>
        <v>0.50296342165929586</v>
      </c>
      <c r="S70" s="303">
        <f t="shared" si="8"/>
        <v>0.51101939339698643</v>
      </c>
      <c r="T70" s="303">
        <f t="shared" si="8"/>
        <v>0.43573479631932932</v>
      </c>
      <c r="U70" s="303">
        <f t="shared" si="8"/>
        <v>0.47115381407723173</v>
      </c>
      <c r="V70" s="303">
        <f t="shared" si="8"/>
        <v>0.42110642693639094</v>
      </c>
      <c r="W70" s="303">
        <f t="shared" si="8"/>
        <v>0.47903232498281106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9.338009015214041E-2</v>
      </c>
      <c r="C71" s="303">
        <f t="shared" si="9"/>
        <v>8.5116311856330854E-2</v>
      </c>
      <c r="D71" s="303">
        <f t="shared" si="9"/>
        <v>9.4031505237616109E-2</v>
      </c>
      <c r="E71" s="303">
        <f t="shared" si="9"/>
        <v>9.0917959626263201E-2</v>
      </c>
      <c r="F71" s="303">
        <f t="shared" si="9"/>
        <v>8.9715794426688034E-2</v>
      </c>
      <c r="G71" s="303">
        <f t="shared" si="9"/>
        <v>9.1104499438655812E-2</v>
      </c>
      <c r="H71" s="303">
        <f t="shared" si="9"/>
        <v>0.12891217864493115</v>
      </c>
      <c r="I71" s="303">
        <f t="shared" si="9"/>
        <v>0.19254058497623053</v>
      </c>
      <c r="J71" s="303">
        <f t="shared" si="9"/>
        <v>0.16411147976721718</v>
      </c>
      <c r="K71" s="303">
        <f t="shared" si="9"/>
        <v>9.7908550472191602E-2</v>
      </c>
      <c r="L71" s="303">
        <f t="shared" si="9"/>
        <v>6.8676023323652649E-2</v>
      </c>
      <c r="M71" s="303">
        <f t="shared" si="9"/>
        <v>9.8796079711768195E-2</v>
      </c>
      <c r="N71" s="303">
        <f t="shared" si="9"/>
        <v>9.0446655327240583E-2</v>
      </c>
      <c r="O71" s="303">
        <f t="shared" si="9"/>
        <v>0.10507895773506053</v>
      </c>
      <c r="P71" s="303">
        <f t="shared" si="9"/>
        <v>4.4148307204285128E-2</v>
      </c>
      <c r="Q71" s="303">
        <f t="shared" si="9"/>
        <v>2.9487796666513851E-2</v>
      </c>
      <c r="R71" s="303">
        <f t="shared" si="9"/>
        <v>3.5384058794561087E-2</v>
      </c>
      <c r="S71" s="303">
        <f t="shared" si="9"/>
        <v>2.991634370819872E-2</v>
      </c>
      <c r="T71" s="303">
        <f t="shared" si="9"/>
        <v>8.7772367024945272E-2</v>
      </c>
      <c r="U71" s="303">
        <f t="shared" si="9"/>
        <v>7.157663927787225E-2</v>
      </c>
      <c r="V71" s="303">
        <f t="shared" si="9"/>
        <v>9.4759782408253543E-2</v>
      </c>
      <c r="W71" s="303">
        <f t="shared" si="9"/>
        <v>5.2184123238893571E-2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0.21829525822010859</v>
      </c>
      <c r="C72" s="303">
        <f t="shared" si="10"/>
        <v>0.21462351382135358</v>
      </c>
      <c r="D72" s="303">
        <f t="shared" si="10"/>
        <v>0.21892525473185595</v>
      </c>
      <c r="E72" s="303">
        <f t="shared" si="10"/>
        <v>0.21677517201659238</v>
      </c>
      <c r="F72" s="303">
        <f t="shared" si="10"/>
        <v>0.21548886661477898</v>
      </c>
      <c r="G72" s="303">
        <f t="shared" si="10"/>
        <v>0.21697222257506238</v>
      </c>
      <c r="H72" s="303">
        <f t="shared" si="10"/>
        <v>0.23823068367240244</v>
      </c>
      <c r="I72" s="303">
        <f t="shared" si="10"/>
        <v>0.26854436173551993</v>
      </c>
      <c r="J72" s="303">
        <f t="shared" si="10"/>
        <v>0.25572193067199112</v>
      </c>
      <c r="K72" s="303">
        <f t="shared" si="10"/>
        <v>0.21976561949382908</v>
      </c>
      <c r="L72" s="303">
        <f t="shared" si="10"/>
        <v>0.20541203458577675</v>
      </c>
      <c r="M72" s="303">
        <f t="shared" si="10"/>
        <v>0.22050769061212683</v>
      </c>
      <c r="N72" s="303">
        <f t="shared" si="10"/>
        <v>0.2128591552713856</v>
      </c>
      <c r="O72" s="303">
        <f t="shared" si="10"/>
        <v>0.22309900305101915</v>
      </c>
      <c r="P72" s="303">
        <f t="shared" si="10"/>
        <v>0.17605996440015584</v>
      </c>
      <c r="Q72" s="303">
        <f t="shared" si="10"/>
        <v>0.16452486540827421</v>
      </c>
      <c r="R72" s="303">
        <f t="shared" si="10"/>
        <v>0.16893333398850441</v>
      </c>
      <c r="S72" s="303">
        <f t="shared" si="10"/>
        <v>0.16467673514082701</v>
      </c>
      <c r="T72" s="303">
        <f t="shared" si="10"/>
        <v>0.21211090977045893</v>
      </c>
      <c r="U72" s="303">
        <f t="shared" si="10"/>
        <v>0.20246215482377686</v>
      </c>
      <c r="V72" s="303">
        <f t="shared" si="10"/>
        <v>0.21640483776736694</v>
      </c>
      <c r="W72" s="303">
        <f t="shared" si="10"/>
        <v>0.182179127027432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6.609167507196706E-2</v>
      </c>
      <c r="C73" s="304">
        <f t="shared" si="11"/>
        <v>6.9592752491590484E-2</v>
      </c>
      <c r="D73" s="304">
        <f t="shared" si="11"/>
        <v>6.6010466900865164E-2</v>
      </c>
      <c r="E73" s="304">
        <f t="shared" si="11"/>
        <v>6.6901920708996809E-2</v>
      </c>
      <c r="F73" s="304">
        <f t="shared" si="11"/>
        <v>6.7002268236131132E-2</v>
      </c>
      <c r="G73" s="304">
        <f t="shared" si="11"/>
        <v>6.6885510331746875E-2</v>
      </c>
      <c r="H73" s="304">
        <f t="shared" si="11"/>
        <v>5.3539581689009616E-2</v>
      </c>
      <c r="I73" s="304">
        <f t="shared" si="11"/>
        <v>2.7722982193708983E-2</v>
      </c>
      <c r="J73" s="304">
        <f t="shared" si="11"/>
        <v>3.9635279259218656E-2</v>
      </c>
      <c r="K73" s="304">
        <f t="shared" si="11"/>
        <v>6.3788173216659069E-2</v>
      </c>
      <c r="L73" s="304">
        <f t="shared" si="11"/>
        <v>7.5377556935363785E-2</v>
      </c>
      <c r="M73" s="304">
        <f t="shared" si="11"/>
        <v>6.3623394711472464E-2</v>
      </c>
      <c r="N73" s="304">
        <f t="shared" si="11"/>
        <v>6.4809136369796072E-2</v>
      </c>
      <c r="O73" s="304">
        <f t="shared" si="11"/>
        <v>6.0849771579188507E-2</v>
      </c>
      <c r="P73" s="304">
        <f t="shared" si="11"/>
        <v>7.4742590751805574E-2</v>
      </c>
      <c r="Q73" s="304">
        <f t="shared" si="11"/>
        <v>7.7961502878625216E-2</v>
      </c>
      <c r="R73" s="304">
        <f t="shared" si="11"/>
        <v>7.6533794827969084E-2</v>
      </c>
      <c r="S73" s="304">
        <f t="shared" si="11"/>
        <v>7.7756748230598735E-2</v>
      </c>
      <c r="T73" s="304">
        <f t="shared" si="11"/>
        <v>6.6188128265484411E-2</v>
      </c>
      <c r="U73" s="304">
        <f t="shared" si="11"/>
        <v>7.1584739133755612E-2</v>
      </c>
      <c r="V73" s="304">
        <f t="shared" si="11"/>
        <v>6.3924001779674028E-2</v>
      </c>
      <c r="W73" s="304">
        <f t="shared" si="11"/>
        <v>7.2858874506721238E-2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4.4508761018078082E-2</v>
      </c>
      <c r="C74" s="304">
        <f t="shared" si="12"/>
        <v>4.6866516137883237E-2</v>
      </c>
      <c r="D74" s="304">
        <f t="shared" si="12"/>
        <v>4.4468691723264155E-2</v>
      </c>
      <c r="E74" s="304">
        <f t="shared" si="12"/>
        <v>4.5017992821273868E-2</v>
      </c>
      <c r="F74" s="304">
        <f t="shared" si="12"/>
        <v>4.5017791406008228E-2</v>
      </c>
      <c r="G74" s="304">
        <f t="shared" si="12"/>
        <v>4.5016318262017616E-2</v>
      </c>
      <c r="H74" s="304">
        <f t="shared" si="12"/>
        <v>3.6017288037127303E-2</v>
      </c>
      <c r="I74" s="304">
        <f t="shared" si="12"/>
        <v>1.8765221552995651E-2</v>
      </c>
      <c r="J74" s="304">
        <f t="shared" si="12"/>
        <v>2.6817647771455705E-2</v>
      </c>
      <c r="K74" s="304">
        <f t="shared" si="12"/>
        <v>4.3059971996135302E-2</v>
      </c>
      <c r="L74" s="304">
        <f t="shared" si="12"/>
        <v>5.0830740489838655E-2</v>
      </c>
      <c r="M74" s="304">
        <f t="shared" si="12"/>
        <v>4.2943238290071586E-2</v>
      </c>
      <c r="N74" s="304">
        <f t="shared" si="12"/>
        <v>4.373831346356407E-2</v>
      </c>
      <c r="O74" s="304">
        <f t="shared" si="12"/>
        <v>4.1062159961700942E-2</v>
      </c>
      <c r="P74" s="304">
        <f t="shared" si="12"/>
        <v>5.0401337007536379E-2</v>
      </c>
      <c r="Q74" s="304">
        <f t="shared" si="12"/>
        <v>5.2555224265553611E-2</v>
      </c>
      <c r="R74" s="304">
        <f t="shared" si="12"/>
        <v>5.1591269304387448E-2</v>
      </c>
      <c r="S74" s="304">
        <f t="shared" si="12"/>
        <v>5.241760734315893E-2</v>
      </c>
      <c r="T74" s="304">
        <f t="shared" si="12"/>
        <v>4.4695320284008265E-2</v>
      </c>
      <c r="U74" s="304">
        <f t="shared" si="12"/>
        <v>4.8328411687785608E-2</v>
      </c>
      <c r="V74" s="304">
        <f t="shared" si="12"/>
        <v>4.3194821218232357E-2</v>
      </c>
      <c r="W74" s="304">
        <f t="shared" si="12"/>
        <v>4.9136546753565095E-2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0.10769482213006344</v>
      </c>
      <c r="C76" s="304">
        <f t="shared" si="14"/>
        <v>9.8164245191879856E-2</v>
      </c>
      <c r="D76" s="304">
        <f t="shared" si="14"/>
        <v>0.10844609610772665</v>
      </c>
      <c r="E76" s="304">
        <f t="shared" si="14"/>
        <v>0.10485525848632171</v>
      </c>
      <c r="F76" s="304">
        <f t="shared" si="14"/>
        <v>0.10346880697263963</v>
      </c>
      <c r="G76" s="304">
        <f t="shared" si="14"/>
        <v>0.10507039398129789</v>
      </c>
      <c r="H76" s="304">
        <f t="shared" si="14"/>
        <v>0.14867381394626553</v>
      </c>
      <c r="I76" s="304">
        <f t="shared" si="14"/>
        <v>0.22205615798881531</v>
      </c>
      <c r="J76" s="304">
        <f t="shared" si="14"/>
        <v>0.18926900364131677</v>
      </c>
      <c r="K76" s="304">
        <f t="shared" si="14"/>
        <v>0.11291747428103469</v>
      </c>
      <c r="L76" s="304">
        <f t="shared" si="14"/>
        <v>7.92037371605743E-2</v>
      </c>
      <c r="M76" s="304">
        <f t="shared" si="14"/>
        <v>0.1139410576105828</v>
      </c>
      <c r="N76" s="304">
        <f t="shared" si="14"/>
        <v>0.10431170543802545</v>
      </c>
      <c r="O76" s="304">
        <f t="shared" si="14"/>
        <v>0.12118707151012968</v>
      </c>
      <c r="P76" s="304">
        <f t="shared" si="14"/>
        <v>5.09160366408139E-2</v>
      </c>
      <c r="Q76" s="304">
        <f t="shared" si="14"/>
        <v>3.4008138264095419E-2</v>
      </c>
      <c r="R76" s="304">
        <f t="shared" si="14"/>
        <v>4.0808269856147869E-2</v>
      </c>
      <c r="S76" s="304">
        <f t="shared" si="14"/>
        <v>3.4502379567069343E-2</v>
      </c>
      <c r="T76" s="304">
        <f t="shared" si="14"/>
        <v>0.10122746122096625</v>
      </c>
      <c r="U76" s="304">
        <f t="shared" si="14"/>
        <v>8.2549004002235665E-2</v>
      </c>
      <c r="V76" s="304">
        <f t="shared" si="14"/>
        <v>0.10928601476946059</v>
      </c>
      <c r="W76" s="304">
        <f t="shared" si="14"/>
        <v>6.0183705767145664E-2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2.7109159672374917E-2</v>
      </c>
      <c r="C77" s="237">
        <f t="shared" si="15"/>
        <v>2.4710103460786195E-2</v>
      </c>
      <c r="D77" s="237">
        <f t="shared" si="15"/>
        <v>2.7298271886085388E-2</v>
      </c>
      <c r="E77" s="237">
        <f t="shared" si="15"/>
        <v>2.6394378936444089E-2</v>
      </c>
      <c r="F77" s="237">
        <f t="shared" si="15"/>
        <v>2.604537854144813E-2</v>
      </c>
      <c r="G77" s="237">
        <f t="shared" si="15"/>
        <v>2.6448533280814163E-2</v>
      </c>
      <c r="H77" s="237">
        <f t="shared" si="15"/>
        <v>3.7424474841536166E-2</v>
      </c>
      <c r="I77" s="237">
        <f t="shared" si="15"/>
        <v>5.5896427739885429E-2</v>
      </c>
      <c r="J77" s="237">
        <f t="shared" si="15"/>
        <v>4.7643178560127342E-2</v>
      </c>
      <c r="K77" s="237">
        <f t="shared" si="15"/>
        <v>2.8423816294426446E-2</v>
      </c>
      <c r="L77" s="237">
        <f t="shared" si="15"/>
        <v>1.9937325814436135E-2</v>
      </c>
      <c r="M77" s="237">
        <f t="shared" si="15"/>
        <v>2.8681474772056788E-2</v>
      </c>
      <c r="N77" s="237">
        <f t="shared" si="15"/>
        <v>2.6257554657567687E-2</v>
      </c>
      <c r="O77" s="237">
        <f t="shared" si="15"/>
        <v>3.0505456128874776E-2</v>
      </c>
      <c r="P77" s="237">
        <f t="shared" si="15"/>
        <v>1.2816688303856735E-2</v>
      </c>
      <c r="Q77" s="237">
        <f t="shared" si="15"/>
        <v>8.5605977346630922E-3</v>
      </c>
      <c r="R77" s="237">
        <f t="shared" si="15"/>
        <v>1.0272340690136628E-2</v>
      </c>
      <c r="S77" s="237">
        <f t="shared" si="15"/>
        <v>8.6850091607093925E-3</v>
      </c>
      <c r="T77" s="237">
        <f t="shared" si="15"/>
        <v>2.5481182430053546E-2</v>
      </c>
      <c r="U77" s="237">
        <f t="shared" si="15"/>
        <v>2.0779403187921895E-2</v>
      </c>
      <c r="V77" s="237">
        <f t="shared" si="15"/>
        <v>2.7509697919968927E-2</v>
      </c>
      <c r="W77" s="237">
        <f t="shared" si="15"/>
        <v>1.5149564826304997E-2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0.46239222586953654</v>
      </c>
      <c r="C81" s="324">
        <f>IF(C$5=0,0,C$5/TEL_fec!C$5)</f>
        <v>0.46222958013231569</v>
      </c>
      <c r="D81" s="324">
        <f>IF(D$5=0,0,D$5/TEL_fec!D$5)</f>
        <v>0.46368085036676532</v>
      </c>
      <c r="E81" s="324">
        <f>IF(E$5=0,0,E$5/TEL_fec!E$5)</f>
        <v>0.45610180719781318</v>
      </c>
      <c r="F81" s="324">
        <f>IF(F$5=0,0,F$5/TEL_fec!F$5)</f>
        <v>0.44958533539158585</v>
      </c>
      <c r="G81" s="324">
        <f>IF(G$5=0,0,G$5/TEL_fec!G$5)</f>
        <v>0.45473489536819939</v>
      </c>
      <c r="H81" s="324">
        <f>IF(H$5=0,0,H$5/TEL_fec!H$5)</f>
        <v>0.46649137601317775</v>
      </c>
      <c r="I81" s="324">
        <f>IF(I$5=0,0,I$5/TEL_fec!I$5)</f>
        <v>0.49978320089272993</v>
      </c>
      <c r="J81" s="324">
        <f>IF(J$5=0,0,J$5/TEL_fec!J$5)</f>
        <v>0.49093412573479223</v>
      </c>
      <c r="K81" s="324">
        <f>IF(K$5=0,0,K$5/TEL_fec!K$5)</f>
        <v>0.48118578579742632</v>
      </c>
      <c r="L81" s="324">
        <f>IF(L$5=0,0,L$5/TEL_fec!L$5)</f>
        <v>0.47739660999089767</v>
      </c>
      <c r="M81" s="324">
        <f>IF(M$5=0,0,M$5/TEL_fec!M$5)</f>
        <v>0.4880314478883368</v>
      </c>
      <c r="N81" s="324">
        <f>IF(N$5=0,0,N$5/TEL_fec!N$5)</f>
        <v>0.48975141624927099</v>
      </c>
      <c r="O81" s="324">
        <f>IF(O$5=0,0,O$5/TEL_fec!O$5)</f>
        <v>0.48723210687536944</v>
      </c>
      <c r="P81" s="324">
        <f>IF(P$5=0,0,P$5/TEL_fec!P$5)</f>
        <v>0.50151437482676819</v>
      </c>
      <c r="Q81" s="324">
        <f>IF(Q$5=0,0,Q$5/TEL_fec!Q$5)</f>
        <v>0.50464858627361131</v>
      </c>
      <c r="R81" s="324">
        <f>IF(R$5=0,0,R$5/TEL_fec!R$5)</f>
        <v>0.50514274978397744</v>
      </c>
      <c r="S81" s="324">
        <f>IF(S$5=0,0,S$5/TEL_fec!S$5)</f>
        <v>0.50743088665647018</v>
      </c>
      <c r="T81" s="324">
        <f>IF(T$5=0,0,T$5/TEL_fec!T$5)</f>
        <v>0.49129276518119869</v>
      </c>
      <c r="U81" s="324">
        <f>IF(U$5=0,0,U$5/TEL_fec!U$5)</f>
        <v>0.49036602627592113</v>
      </c>
      <c r="V81" s="324">
        <f>IF(V$5=0,0,V$5/TEL_fec!V$5)</f>
        <v>0.49069628715790559</v>
      </c>
      <c r="W81" s="324">
        <f>IF(W$5=0,0,W$5/TEL_fec!W$5)</f>
        <v>0.5022414717524899</v>
      </c>
      <c r="DA81" s="95"/>
    </row>
    <row r="82" spans="1:105" ht="12" customHeight="1" x14ac:dyDescent="0.25">
      <c r="A82" s="55" t="s">
        <v>92</v>
      </c>
      <c r="B82" s="336">
        <f>IF(B$6=0,0,B$6/TEL_fec!B$6)</f>
        <v>0.49539104424396385</v>
      </c>
      <c r="C82" s="336">
        <f>IF(C$6=0,0,C$6/TEL_fec!C$6)</f>
        <v>0.49539104424396374</v>
      </c>
      <c r="D82" s="336">
        <f>IF(D$6=0,0,D$6/TEL_fec!D$6)</f>
        <v>0.49539104424396385</v>
      </c>
      <c r="E82" s="336">
        <f>IF(E$6=0,0,E$6/TEL_fec!E$6)</f>
        <v>0.4953910442439638</v>
      </c>
      <c r="F82" s="336">
        <f>IF(F$6=0,0,F$6/TEL_fec!F$6)</f>
        <v>0.49539104424396369</v>
      </c>
      <c r="G82" s="336">
        <f>IF(G$6=0,0,G$6/TEL_fec!G$6)</f>
        <v>0.49539104424396374</v>
      </c>
      <c r="H82" s="336">
        <f>IF(H$6=0,0,H$6/TEL_fec!H$6)</f>
        <v>0.49539104424396369</v>
      </c>
      <c r="I82" s="336">
        <f>IF(I$6=0,0,I$6/TEL_fec!I$6)</f>
        <v>0.49539104424396357</v>
      </c>
      <c r="J82" s="336">
        <f>IF(J$6=0,0,J$6/TEL_fec!J$6)</f>
        <v>0.49539104424396374</v>
      </c>
      <c r="K82" s="336">
        <f>IF(K$6=0,0,K$6/TEL_fec!K$6)</f>
        <v>0.49539104424396385</v>
      </c>
      <c r="L82" s="336">
        <f>IF(L$6=0,0,L$6/TEL_fec!L$6)</f>
        <v>0.4953910442439638</v>
      </c>
      <c r="M82" s="336">
        <f>IF(M$6=0,0,M$6/TEL_fec!M$6)</f>
        <v>0.49539104424396396</v>
      </c>
      <c r="N82" s="336">
        <f>IF(N$6=0,0,N$6/TEL_fec!N$6)</f>
        <v>0.49539104424396363</v>
      </c>
      <c r="O82" s="336">
        <f>IF(O$6=0,0,O$6/TEL_fec!O$6)</f>
        <v>0.49539104424396374</v>
      </c>
      <c r="P82" s="336">
        <f>IF(P$6=0,0,P$6/TEL_fec!P$6)</f>
        <v>0.49539104424396396</v>
      </c>
      <c r="Q82" s="336">
        <f>IF(Q$6=0,0,Q$6/TEL_fec!Q$6)</f>
        <v>0.49539104424396357</v>
      </c>
      <c r="R82" s="336">
        <f>IF(R$6=0,0,R$6/TEL_fec!R$6)</f>
        <v>0.49539104424396369</v>
      </c>
      <c r="S82" s="336">
        <f>IF(S$6=0,0,S$6/TEL_fec!S$6)</f>
        <v>0.49539104424396391</v>
      </c>
      <c r="T82" s="336">
        <f>IF(T$6=0,0,T$6/TEL_fec!T$6)</f>
        <v>0.49539104424396369</v>
      </c>
      <c r="U82" s="336">
        <f>IF(U$6=0,0,U$6/TEL_fec!U$6)</f>
        <v>0.4953910442439638</v>
      </c>
      <c r="V82" s="336">
        <f>IF(V$6=0,0,V$6/TEL_fec!V$6)</f>
        <v>0.49539104424396369</v>
      </c>
      <c r="W82" s="336">
        <f>IF(W$6=0,0,W$6/TEL_fec!W$6)</f>
        <v>0.49539104424396385</v>
      </c>
      <c r="DA82" s="67"/>
    </row>
    <row r="83" spans="1:105" ht="12" customHeight="1" x14ac:dyDescent="0.25">
      <c r="A83" s="202" t="s">
        <v>93</v>
      </c>
      <c r="B83" s="337">
        <f>IF(B$7=0,0,B$7/TEL_fec!B$7)</f>
        <v>0.12725442869706979</v>
      </c>
      <c r="C83" s="337">
        <f>IF(C$7=0,0,C$7/TEL_fec!C$7)</f>
        <v>0.12725442869706985</v>
      </c>
      <c r="D83" s="337">
        <f>IF(D$7=0,0,D$7/TEL_fec!D$7)</f>
        <v>0.12725442869706979</v>
      </c>
      <c r="E83" s="337">
        <f>IF(E$7=0,0,E$7/TEL_fec!E$7)</f>
        <v>0.12725442869706977</v>
      </c>
      <c r="F83" s="337">
        <f>IF(F$7=0,0,F$7/TEL_fec!F$7)</f>
        <v>0.12725442869706982</v>
      </c>
      <c r="G83" s="337">
        <f>IF(G$7=0,0,G$7/TEL_fec!G$7)</f>
        <v>0.12725442869706977</v>
      </c>
      <c r="H83" s="337">
        <f>IF(H$7=0,0,H$7/TEL_fec!H$7)</f>
        <v>0.12725442869706985</v>
      </c>
      <c r="I83" s="337">
        <f>IF(I$7=0,0,I$7/TEL_fec!I$7)</f>
        <v>0.12725442869706982</v>
      </c>
      <c r="J83" s="337">
        <f>IF(J$7=0,0,J$7/TEL_fec!J$7)</f>
        <v>0.12725442869706979</v>
      </c>
      <c r="K83" s="337">
        <f>IF(K$7=0,0,K$7/TEL_fec!K$7)</f>
        <v>0.12725442869706974</v>
      </c>
      <c r="L83" s="337">
        <f>IF(L$7=0,0,L$7/TEL_fec!L$7)</f>
        <v>0.12725442869706977</v>
      </c>
      <c r="M83" s="337">
        <f>IF(M$7=0,0,M$7/TEL_fec!M$7)</f>
        <v>0.12725442869706977</v>
      </c>
      <c r="N83" s="337">
        <f>IF(N$7=0,0,N$7/TEL_fec!N$7)</f>
        <v>0.12725442869706979</v>
      </c>
      <c r="O83" s="337">
        <f>IF(O$7=0,0,O$7/TEL_fec!O$7)</f>
        <v>0.12725442869706982</v>
      </c>
      <c r="P83" s="337">
        <f>IF(P$7=0,0,P$7/TEL_fec!P$7)</f>
        <v>0.12725442869706985</v>
      </c>
      <c r="Q83" s="337">
        <f>IF(Q$7=0,0,Q$7/TEL_fec!Q$7)</f>
        <v>0.12725442869706977</v>
      </c>
      <c r="R83" s="337">
        <f>IF(R$7=0,0,R$7/TEL_fec!R$7)</f>
        <v>0.12725442869706974</v>
      </c>
      <c r="S83" s="337">
        <f>IF(S$7=0,0,S$7/TEL_fec!S$7)</f>
        <v>0.12725442869706985</v>
      </c>
      <c r="T83" s="337">
        <f>IF(T$7=0,0,T$7/TEL_fec!T$7)</f>
        <v>0.12725442869706982</v>
      </c>
      <c r="U83" s="337">
        <f>IF(U$7=0,0,U$7/TEL_fec!U$7)</f>
        <v>0.12725442869706982</v>
      </c>
      <c r="V83" s="337">
        <f>IF(V$7=0,0,V$7/TEL_fec!V$7)</f>
        <v>0.12725442869706979</v>
      </c>
      <c r="W83" s="337">
        <f>IF(W$7=0,0,W$7/TEL_fec!W$7)</f>
        <v>0.12725442869706979</v>
      </c>
      <c r="DA83" s="174"/>
    </row>
    <row r="84" spans="1:105" ht="12" customHeight="1" x14ac:dyDescent="0.25">
      <c r="A84" s="202" t="s">
        <v>94</v>
      </c>
      <c r="B84" s="337">
        <f>IF(B$8=0,0,B$8/TEL_fec!B$8)</f>
        <v>0.68605415882012954</v>
      </c>
      <c r="C84" s="337">
        <f>IF(C$8=0,0,C$8/TEL_fec!C$8)</f>
        <v>0.68605415882012954</v>
      </c>
      <c r="D84" s="337">
        <f>IF(D$8=0,0,D$8/TEL_fec!D$8)</f>
        <v>0.68605415882012932</v>
      </c>
      <c r="E84" s="337">
        <f>IF(E$8=0,0,E$8/TEL_fec!E$8)</f>
        <v>0.68605415882012932</v>
      </c>
      <c r="F84" s="337">
        <f>IF(F$8=0,0,F$8/TEL_fec!F$8)</f>
        <v>0.68605415882012943</v>
      </c>
      <c r="G84" s="337">
        <f>IF(G$8=0,0,G$8/TEL_fec!G$8)</f>
        <v>0.68605415882012943</v>
      </c>
      <c r="H84" s="337">
        <f>IF(H$8=0,0,H$8/TEL_fec!H$8)</f>
        <v>0.68605415882012943</v>
      </c>
      <c r="I84" s="337">
        <f>IF(I$8=0,0,I$8/TEL_fec!I$8)</f>
        <v>0.68605415882012921</v>
      </c>
      <c r="J84" s="337">
        <f>IF(J$8=0,0,J$8/TEL_fec!J$8)</f>
        <v>0.68605415882012966</v>
      </c>
      <c r="K84" s="337">
        <f>IF(K$8=0,0,K$8/TEL_fec!K$8)</f>
        <v>0.68605415882012966</v>
      </c>
      <c r="L84" s="337">
        <f>IF(L$8=0,0,L$8/TEL_fec!L$8)</f>
        <v>0.68605415882012943</v>
      </c>
      <c r="M84" s="337">
        <f>IF(M$8=0,0,M$8/TEL_fec!M$8)</f>
        <v>0.68605415882012943</v>
      </c>
      <c r="N84" s="337">
        <f>IF(N$8=0,0,N$8/TEL_fec!N$8)</f>
        <v>0.68605415882012943</v>
      </c>
      <c r="O84" s="337">
        <f>IF(O$8=0,0,O$8/TEL_fec!O$8)</f>
        <v>0.68605415882012921</v>
      </c>
      <c r="P84" s="337">
        <f>IF(P$8=0,0,P$8/TEL_fec!P$8)</f>
        <v>0.68605415882012932</v>
      </c>
      <c r="Q84" s="337">
        <f>IF(Q$8=0,0,Q$8/TEL_fec!Q$8)</f>
        <v>0.68605415882012932</v>
      </c>
      <c r="R84" s="337">
        <f>IF(R$8=0,0,R$8/TEL_fec!R$8)</f>
        <v>0.68605415882012966</v>
      </c>
      <c r="S84" s="337">
        <f>IF(S$8=0,0,S$8/TEL_fec!S$8)</f>
        <v>0.68605415882012954</v>
      </c>
      <c r="T84" s="337">
        <f>IF(T$8=0,0,T$8/TEL_fec!T$8)</f>
        <v>0.68605415882012943</v>
      </c>
      <c r="U84" s="337">
        <f>IF(U$8=0,0,U$8/TEL_fec!U$8)</f>
        <v>0.68605415882012943</v>
      </c>
      <c r="V84" s="337">
        <f>IF(V$8=0,0,V$8/TEL_fec!V$8)</f>
        <v>0.68605415882012932</v>
      </c>
      <c r="W84" s="337">
        <f>IF(W$8=0,0,W$8/TEL_fec!W$8)</f>
        <v>0.68605415882012921</v>
      </c>
      <c r="DA84" s="174"/>
    </row>
    <row r="85" spans="1:105" ht="12" customHeight="1" x14ac:dyDescent="0.25">
      <c r="A85" s="202" t="s">
        <v>95</v>
      </c>
      <c r="B85" s="337">
        <f>IF(B$9=0,0,B$9/TEL_fec!B$9)</f>
        <v>0.49318042519103683</v>
      </c>
      <c r="C85" s="337">
        <f>IF(C$9=0,0,C$9/TEL_fec!C$9)</f>
        <v>0.49318042519103705</v>
      </c>
      <c r="D85" s="337">
        <f>IF(D$9=0,0,D$9/TEL_fec!D$9)</f>
        <v>0.49318042519103694</v>
      </c>
      <c r="E85" s="337">
        <f>IF(E$9=0,0,E$9/TEL_fec!E$9)</f>
        <v>0.49318042519103683</v>
      </c>
      <c r="F85" s="337">
        <f>IF(F$9=0,0,F$9/TEL_fec!F$9)</f>
        <v>0.493180425191037</v>
      </c>
      <c r="G85" s="337">
        <f>IF(G$9=0,0,G$9/TEL_fec!G$9)</f>
        <v>0.49318042519103689</v>
      </c>
      <c r="H85" s="337">
        <f>IF(H$9=0,0,H$9/TEL_fec!H$9)</f>
        <v>0.49318042519103689</v>
      </c>
      <c r="I85" s="337">
        <f>IF(I$9=0,0,I$9/TEL_fec!I$9)</f>
        <v>0.49318042519103694</v>
      </c>
      <c r="J85" s="337">
        <f>IF(J$9=0,0,J$9/TEL_fec!J$9)</f>
        <v>0.49318042519103683</v>
      </c>
      <c r="K85" s="337">
        <f>IF(K$9=0,0,K$9/TEL_fec!K$9)</f>
        <v>0.49318042519103689</v>
      </c>
      <c r="L85" s="337">
        <f>IF(L$9=0,0,L$9/TEL_fec!L$9)</f>
        <v>0.49318042519103716</v>
      </c>
      <c r="M85" s="337">
        <f>IF(M$9=0,0,M$9/TEL_fec!M$9)</f>
        <v>0.49318042519103689</v>
      </c>
      <c r="N85" s="337">
        <f>IF(N$9=0,0,N$9/TEL_fec!N$9)</f>
        <v>0.493180425191037</v>
      </c>
      <c r="O85" s="337">
        <f>IF(O$9=0,0,O$9/TEL_fec!O$9)</f>
        <v>0.493180425191037</v>
      </c>
      <c r="P85" s="337">
        <f>IF(P$9=0,0,P$9/TEL_fec!P$9)</f>
        <v>0.49318042519103716</v>
      </c>
      <c r="Q85" s="337">
        <f>IF(Q$9=0,0,Q$9/TEL_fec!Q$9)</f>
        <v>0.49318042519103689</v>
      </c>
      <c r="R85" s="337">
        <f>IF(R$9=0,0,R$9/TEL_fec!R$9)</f>
        <v>0.49318042519103672</v>
      </c>
      <c r="S85" s="337">
        <f>IF(S$9=0,0,S$9/TEL_fec!S$9)</f>
        <v>0.49318042519103694</v>
      </c>
      <c r="T85" s="337">
        <f>IF(T$9=0,0,T$9/TEL_fec!T$9)</f>
        <v>0.49318042519103722</v>
      </c>
      <c r="U85" s="337">
        <f>IF(U$9=0,0,U$9/TEL_fec!U$9)</f>
        <v>0.49318042519103683</v>
      </c>
      <c r="V85" s="337">
        <f>IF(V$9=0,0,V$9/TEL_fec!V$9)</f>
        <v>0.49318042519103672</v>
      </c>
      <c r="W85" s="337">
        <f>IF(W$9=0,0,W$9/TEL_fec!W$9)</f>
        <v>0.493180425191037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0.68600648917142382</v>
      </c>
      <c r="C86" s="338">
        <f>IF(C$10=0,0,C$10/TEL_fec!C$10)</f>
        <v>0.68483579157555396</v>
      </c>
      <c r="D86" s="338">
        <f>IF(D$10=0,0,D$10/TEL_fec!D$10)</f>
        <v>0.6893240168699668</v>
      </c>
      <c r="E86" s="338">
        <f>IF(E$10=0,0,E$10/TEL_fec!E$10)</f>
        <v>0.68314190184758494</v>
      </c>
      <c r="F86" s="338">
        <f>IF(F$10=0,0,F$10/TEL_fec!F$10)</f>
        <v>0.68150630401891421</v>
      </c>
      <c r="G86" s="338">
        <f>IF(G$10=0,0,G$10/TEL_fec!G$10)</f>
        <v>0.68961487157718382</v>
      </c>
      <c r="H86" s="338">
        <f>IF(H$10=0,0,H$10/TEL_fec!H$10)</f>
        <v>0.74422485297368768</v>
      </c>
      <c r="I86" s="338">
        <f>IF(I$10=0,0,I$10/TEL_fec!I$10)</f>
        <v>0.84233559895717824</v>
      </c>
      <c r="J86" s="338">
        <f>IF(J$10=0,0,J$10/TEL_fec!J$10)</f>
        <v>0.78947399077821023</v>
      </c>
      <c r="K86" s="338">
        <f>IF(K$10=0,0,K$10/TEL_fec!K$10)</f>
        <v>0.69904756899641207</v>
      </c>
      <c r="L86" s="338">
        <f>IF(L$10=0,0,L$10/TEL_fec!L$10)</f>
        <v>0.69534230896035887</v>
      </c>
      <c r="M86" s="338">
        <f>IF(M$10=0,0,M$10/TEL_fec!M$10)</f>
        <v>0.71690325886878803</v>
      </c>
      <c r="N86" s="338">
        <f>IF(N$10=0,0,N$10/TEL_fec!N$10)</f>
        <v>0.698480487011236</v>
      </c>
      <c r="O86" s="338">
        <f>IF(O$10=0,0,O$10/TEL_fec!O$10)</f>
        <v>0.71245119345208852</v>
      </c>
      <c r="P86" s="338">
        <f>IF(P$10=0,0,P$10/TEL_fec!P$10)</f>
        <v>0.68687005390549749</v>
      </c>
      <c r="Q86" s="338">
        <f>IF(Q$10=0,0,Q$10/TEL_fec!Q$10)</f>
        <v>0.68690705212589021</v>
      </c>
      <c r="R86" s="338">
        <f>IF(R$10=0,0,R$10/TEL_fec!R$10)</f>
        <v>0.68758856950499647</v>
      </c>
      <c r="S86" s="338">
        <f>IF(S$10=0,0,S$10/TEL_fec!S$10)</f>
        <v>0.68796062355257848</v>
      </c>
      <c r="T86" s="338">
        <f>IF(T$10=0,0,T$10/TEL_fec!T$10)</f>
        <v>0.70069590165258022</v>
      </c>
      <c r="U86" s="338">
        <f>IF(U$10=0,0,U$10/TEL_fec!U$10)</f>
        <v>0.69598266370883011</v>
      </c>
      <c r="V86" s="338">
        <f>IF(V$10=0,0,V$10/TEL_fec!V$10)</f>
        <v>0.69945157397837598</v>
      </c>
      <c r="W86" s="338">
        <f>IF(W$10=0,0,W$10/TEL_fec!W$10)</f>
        <v>0.68850645877747829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0.49942145541291993</v>
      </c>
      <c r="C87" s="351">
        <f>IF(C$16=0,0,C$16/TEL_fec!C$16)</f>
        <v>0.50338582519787678</v>
      </c>
      <c r="D87" s="351">
        <f>IF(D$16=0,0,D$16/TEL_fec!D$16)</f>
        <v>0.50157614232901038</v>
      </c>
      <c r="E87" s="351">
        <f>IF(E$16=0,0,E$16/TEL_fec!E$16)</f>
        <v>0.48981931604738549</v>
      </c>
      <c r="F87" s="351">
        <f>IF(F$16=0,0,F$16/TEL_fec!F$16)</f>
        <v>0.47868171866908343</v>
      </c>
      <c r="G87" s="351">
        <f>IF(G$16=0,0,G$16/TEL_fec!G$16)</f>
        <v>0.48720072496562733</v>
      </c>
      <c r="H87" s="351">
        <f>IF(H$16=0,0,H$16/TEL_fec!H$16)</f>
        <v>0.48809905205870197</v>
      </c>
      <c r="I87" s="351">
        <f>IF(I$16=0,0,I$16/TEL_fec!I$16)</f>
        <v>0.50588807701079619</v>
      </c>
      <c r="J87" s="351">
        <f>IF(J$16=0,0,J$16/TEL_fec!J$16)</f>
        <v>0.51628292507831364</v>
      </c>
      <c r="K87" s="351">
        <f>IF(K$16=0,0,K$16/TEL_fec!K$16)</f>
        <v>0.52781971296859953</v>
      </c>
      <c r="L87" s="351">
        <f>IF(L$16=0,0,L$16/TEL_fec!L$16)</f>
        <v>0.53062559762441308</v>
      </c>
      <c r="M87" s="351">
        <f>IF(M$16=0,0,M$16/TEL_fec!M$16)</f>
        <v>0.53879570116284337</v>
      </c>
      <c r="N87" s="351">
        <f>IF(N$16=0,0,N$16/TEL_fec!N$16)</f>
        <v>0.53978233877399939</v>
      </c>
      <c r="O87" s="351">
        <f>IF(O$16=0,0,O$16/TEL_fec!O$16)</f>
        <v>0.53480543936876401</v>
      </c>
      <c r="P87" s="351">
        <f>IF(P$16=0,0,P$16/TEL_fec!P$16)</f>
        <v>0.54953373417367701</v>
      </c>
      <c r="Q87" s="351">
        <f>IF(Q$16=0,0,Q$16/TEL_fec!Q$16)</f>
        <v>0.55093738954411686</v>
      </c>
      <c r="R87" s="351">
        <f>IF(R$16=0,0,R$16/TEL_fec!R$16)</f>
        <v>0.55255917194880144</v>
      </c>
      <c r="S87" s="351">
        <f>IF(S$16=0,0,S$16/TEL_fec!S$16)</f>
        <v>0.55463914363808464</v>
      </c>
      <c r="T87" s="351">
        <f>IF(T$16=0,0,T$16/TEL_fec!T$16)</f>
        <v>0.543947345279022</v>
      </c>
      <c r="U87" s="351">
        <f>IF(U$16=0,0,U$16/TEL_fec!U$16)</f>
        <v>0.54412091588969413</v>
      </c>
      <c r="V87" s="351">
        <f>IF(V$16=0,0,V$16/TEL_fec!V$16)</f>
        <v>0.54266385417512464</v>
      </c>
      <c r="W87" s="351">
        <f>IF(W$16=0,0,W$16/TEL_fec!W$16)</f>
        <v>0.5519915286022411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0.44179590286527537</v>
      </c>
      <c r="C88" s="351">
        <f>IF(C$27=0,0,C$27/TEL_fec!C$27)</f>
        <v>0.44530284536735254</v>
      </c>
      <c r="D88" s="351">
        <f>IF(D$27=0,0,D$27/TEL_fec!D$27)</f>
        <v>0.44370197206027845</v>
      </c>
      <c r="E88" s="351">
        <f>IF(E$27=0,0,E$27/TEL_fec!E$27)</f>
        <v>0.43330170265730267</v>
      </c>
      <c r="F88" s="351">
        <f>IF(F$27=0,0,F$27/TEL_fec!F$27)</f>
        <v>0.42344921266880453</v>
      </c>
      <c r="G88" s="351">
        <f>IF(G$27=0,0,G$27/TEL_fec!G$27)</f>
        <v>0.43098525670036247</v>
      </c>
      <c r="H88" s="351">
        <f>IF(H$27=0,0,H$27/TEL_fec!H$27)</f>
        <v>0.43177993066731324</v>
      </c>
      <c r="I88" s="351">
        <f>IF(I$27=0,0,I$27/TEL_fec!I$27)</f>
        <v>0.44751637581724274</v>
      </c>
      <c r="J88" s="351">
        <f>IF(J$27=0,0,J$27/TEL_fec!J$27)</f>
        <v>0.45671181833850827</v>
      </c>
      <c r="K88" s="351">
        <f>IF(K$27=0,0,K$27/TEL_fec!K$27)</f>
        <v>0.46691743839529937</v>
      </c>
      <c r="L88" s="351">
        <f>IF(L$27=0,0,L$27/TEL_fec!L$27)</f>
        <v>0.46939956712928865</v>
      </c>
      <c r="M88" s="351">
        <f>IF(M$27=0,0,M$27/TEL_fec!M$27)</f>
        <v>0.47662696641328439</v>
      </c>
      <c r="N88" s="351">
        <f>IF(N$27=0,0,N$27/TEL_fec!N$27)</f>
        <v>0.47749976122315335</v>
      </c>
      <c r="O88" s="351">
        <f>IF(O$27=0,0,O$27/TEL_fec!O$27)</f>
        <v>0.4730971194415986</v>
      </c>
      <c r="P88" s="351">
        <f>IF(P$27=0,0,P$27/TEL_fec!P$27)</f>
        <v>0.48612599561517611</v>
      </c>
      <c r="Q88" s="351">
        <f>IF(Q$27=0,0,Q$27/TEL_fec!Q$27)</f>
        <v>0.48736769075056485</v>
      </c>
      <c r="R88" s="351">
        <f>IF(R$27=0,0,R$27/TEL_fec!R$27)</f>
        <v>0.4888023444162472</v>
      </c>
      <c r="S88" s="351">
        <f>IF(S$27=0,0,S$27/TEL_fec!S$27)</f>
        <v>0.49064231937215158</v>
      </c>
      <c r="T88" s="351">
        <f>IF(T$27=0,0,T$27/TEL_fec!T$27)</f>
        <v>0.4811841900545194</v>
      </c>
      <c r="U88" s="351">
        <f>IF(U$27=0,0,U$27/TEL_fec!U$27)</f>
        <v>0.48133773328703705</v>
      </c>
      <c r="V88" s="351">
        <f>IF(V$27=0,0,V$27/TEL_fec!V$27)</f>
        <v>0.48004879407799472</v>
      </c>
      <c r="W88" s="351">
        <f>IF(W$27=0,0,W$27/TEL_fec!W$27)</f>
        <v>0.4883001983789057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0.60540604524582542</v>
      </c>
      <c r="C89" s="351">
        <f>IF(C$38=0,0,C$38/TEL_fec!C$38)</f>
        <v>0.60540604524582553</v>
      </c>
      <c r="D89" s="351">
        <f>IF(D$38=0,0,D$38/TEL_fec!D$38)</f>
        <v>0.60540604524582531</v>
      </c>
      <c r="E89" s="351">
        <f>IF(E$38=0,0,E$38/TEL_fec!E$38)</f>
        <v>0.60540604524582531</v>
      </c>
      <c r="F89" s="351">
        <f>IF(F$38=0,0,F$38/TEL_fec!F$38)</f>
        <v>0.60540604524582531</v>
      </c>
      <c r="G89" s="351">
        <f>IF(G$38=0,0,G$38/TEL_fec!G$38)</f>
        <v>0.60540604524582509</v>
      </c>
      <c r="H89" s="351">
        <f>IF(H$38=0,0,H$38/TEL_fec!H$38)</f>
        <v>0.60540604524582553</v>
      </c>
      <c r="I89" s="351">
        <f>IF(I$38=0,0,I$38/TEL_fec!I$38)</f>
        <v>0.60540604524582542</v>
      </c>
      <c r="J89" s="351">
        <f>IF(J$38=0,0,J$38/TEL_fec!J$38)</f>
        <v>0.60540604524582542</v>
      </c>
      <c r="K89" s="351">
        <f>IF(K$38=0,0,K$38/TEL_fec!K$38)</f>
        <v>0.60540604524582542</v>
      </c>
      <c r="L89" s="351">
        <f>IF(L$38=0,0,L$38/TEL_fec!L$38)</f>
        <v>0.60540604524582542</v>
      </c>
      <c r="M89" s="351">
        <f>IF(M$38=0,0,M$38/TEL_fec!M$38)</f>
        <v>0.60540604524582553</v>
      </c>
      <c r="N89" s="351">
        <f>IF(N$38=0,0,N$38/TEL_fec!N$38)</f>
        <v>0.60540604524582542</v>
      </c>
      <c r="O89" s="351">
        <f>IF(O$38=0,0,O$38/TEL_fec!O$38)</f>
        <v>0.60540604524582542</v>
      </c>
      <c r="P89" s="351">
        <f>IF(P$38=0,0,P$38/TEL_fec!P$38)</f>
        <v>0.60540604524582542</v>
      </c>
      <c r="Q89" s="351">
        <f>IF(Q$38=0,0,Q$38/TEL_fec!Q$38)</f>
        <v>0.60540604524582542</v>
      </c>
      <c r="R89" s="351">
        <f>IF(R$38=0,0,R$38/TEL_fec!R$38)</f>
        <v>0.60540604524582542</v>
      </c>
      <c r="S89" s="351">
        <f>IF(S$38=0,0,S$38/TEL_fec!S$38)</f>
        <v>0.60540604524582542</v>
      </c>
      <c r="T89" s="351">
        <f>IF(T$38=0,0,T$38/TEL_fec!T$38)</f>
        <v>0.60540604524582542</v>
      </c>
      <c r="U89" s="351">
        <f>IF(U$38=0,0,U$38/TEL_fec!U$38)</f>
        <v>0.60540604524582553</v>
      </c>
      <c r="V89" s="351">
        <f>IF(V$38=0,0,V$38/TEL_fec!V$38)</f>
        <v>0.60540604524582553</v>
      </c>
      <c r="W89" s="351">
        <f>IF(W$38=0,0,W$38/TEL_fec!W$38)</f>
        <v>0.60540604524582542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0.39469561890004007</v>
      </c>
      <c r="C90" s="351">
        <f>IF(C$39=0,0,C$39/TEL_fec!C$39)</f>
        <v>0.3937799265179785</v>
      </c>
      <c r="D90" s="351">
        <f>IF(D$39=0,0,D$39/TEL_fec!D$39)</f>
        <v>0.3957967122468688</v>
      </c>
      <c r="E90" s="351">
        <f>IF(E$39=0,0,E$39/TEL_fec!E$39)</f>
        <v>0.38969313140171874</v>
      </c>
      <c r="F90" s="351">
        <f>IF(F$39=0,0,F$39/TEL_fec!F$39)</f>
        <v>0.38440078219099133</v>
      </c>
      <c r="G90" s="351">
        <f>IF(G$39=0,0,G$39/TEL_fec!G$39)</f>
        <v>0.38861355358084121</v>
      </c>
      <c r="H90" s="351">
        <f>IF(H$39=0,0,H$39/TEL_fec!H$39)</f>
        <v>0.40147508769246038</v>
      </c>
      <c r="I90" s="351">
        <f>IF(I$39=0,0,I$39/TEL_fec!I$39)</f>
        <v>0.42375500931855042</v>
      </c>
      <c r="J90" s="351">
        <f>IF(J$39=0,0,J$39/TEL_fec!J$39)</f>
        <v>0.4190140198654424</v>
      </c>
      <c r="K90" s="351">
        <f>IF(K$39=0,0,K$39/TEL_fec!K$39)</f>
        <v>0.40778810839661606</v>
      </c>
      <c r="L90" s="351">
        <f>IF(L$39=0,0,L$39/TEL_fec!L$39)</f>
        <v>0.40171560199718231</v>
      </c>
      <c r="M90" s="351">
        <f>IF(M$39=0,0,M$39/TEL_fec!M$39)</f>
        <v>0.41212596218478487</v>
      </c>
      <c r="N90" s="351">
        <f>IF(N$39=0,0,N$39/TEL_fec!N$39)</f>
        <v>0.41125771936353223</v>
      </c>
      <c r="O90" s="351">
        <f>IF(O$39=0,0,O$39/TEL_fec!O$39)</f>
        <v>0.41217087585799267</v>
      </c>
      <c r="P90" s="351">
        <f>IF(P$39=0,0,P$39/TEL_fec!P$39)</f>
        <v>0.40663543803458324</v>
      </c>
      <c r="Q90" s="351">
        <f>IF(Q$39=0,0,Q$39/TEL_fec!Q$39)</f>
        <v>0.40404233062179723</v>
      </c>
      <c r="R90" s="351">
        <f>IF(R$39=0,0,R$39/TEL_fec!R$39)</f>
        <v>0.40634098556583115</v>
      </c>
      <c r="S90" s="351">
        <f>IF(S$39=0,0,S$39/TEL_fec!S$39)</f>
        <v>0.40634259729383687</v>
      </c>
      <c r="T90" s="351">
        <f>IF(T$39=0,0,T$39/TEL_fec!T$39)</f>
        <v>0.41231920174651593</v>
      </c>
      <c r="U90" s="351">
        <f>IF(U$39=0,0,U$39/TEL_fec!U$39)</f>
        <v>0.40890500051801698</v>
      </c>
      <c r="V90" s="351">
        <f>IF(V$39=0,0,V$39/TEL_fec!V$39)</f>
        <v>0.41325360597945965</v>
      </c>
      <c r="W90" s="351">
        <f>IF(W$39=0,0,W$39/TEL_fec!W$39)</f>
        <v>0.40957304190415333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0.47895221076216726</v>
      </c>
      <c r="C91" s="339">
        <f>IF(C$59=0,0,C$59/TEL_fec!C$59)</f>
        <v>0.47895221076216737</v>
      </c>
      <c r="D91" s="339">
        <f>IF(D$59=0,0,D$59/TEL_fec!D$59)</f>
        <v>0.4789522107621671</v>
      </c>
      <c r="E91" s="339">
        <f>IF(E$59=0,0,E$59/TEL_fec!E$59)</f>
        <v>0.47895221076216721</v>
      </c>
      <c r="F91" s="339">
        <f>IF(F$59=0,0,F$59/TEL_fec!F$59)</f>
        <v>0.47895221076216732</v>
      </c>
      <c r="G91" s="339">
        <f>IF(G$59=0,0,G$59/TEL_fec!G$59)</f>
        <v>0.47895221076216726</v>
      </c>
      <c r="H91" s="339">
        <f>IF(H$59=0,0,H$59/TEL_fec!H$59)</f>
        <v>0.47895221076216732</v>
      </c>
      <c r="I91" s="339">
        <f>IF(I$59=0,0,I$59/TEL_fec!I$59)</f>
        <v>0.47895221076216721</v>
      </c>
      <c r="J91" s="339">
        <f>IF(J$59=0,0,J$59/TEL_fec!J$59)</f>
        <v>0.47895221076216721</v>
      </c>
      <c r="K91" s="339">
        <f>IF(K$59=0,0,K$59/TEL_fec!K$59)</f>
        <v>0.47895221076216715</v>
      </c>
      <c r="L91" s="339">
        <f>IF(L$59=0,0,L$59/TEL_fec!L$59)</f>
        <v>0.47895221076216721</v>
      </c>
      <c r="M91" s="339">
        <f>IF(M$59=0,0,M$59/TEL_fec!M$59)</f>
        <v>0.47895221076216737</v>
      </c>
      <c r="N91" s="339">
        <f>IF(N$59=0,0,N$59/TEL_fec!N$59)</f>
        <v>0.47895221076216732</v>
      </c>
      <c r="O91" s="339">
        <f>IF(O$59=0,0,O$59/TEL_fec!O$59)</f>
        <v>0.47895221076216715</v>
      </c>
      <c r="P91" s="339">
        <f>IF(P$59=0,0,P$59/TEL_fec!P$59)</f>
        <v>0.47895221076216715</v>
      </c>
      <c r="Q91" s="339">
        <f>IF(Q$59=0,0,Q$59/TEL_fec!Q$59)</f>
        <v>0.47895221076216721</v>
      </c>
      <c r="R91" s="339">
        <f>IF(R$59=0,0,R$59/TEL_fec!R$59)</f>
        <v>0.47895221076216743</v>
      </c>
      <c r="S91" s="339">
        <f>IF(S$59=0,0,S$59/TEL_fec!S$59)</f>
        <v>0.47895221076216743</v>
      </c>
      <c r="T91" s="339">
        <f>IF(T$59=0,0,T$59/TEL_fec!T$59)</f>
        <v>0.47895221076216749</v>
      </c>
      <c r="U91" s="339">
        <f>IF(U$59=0,0,U$59/TEL_fec!U$59)</f>
        <v>0.47895221076216726</v>
      </c>
      <c r="V91" s="339">
        <f>IF(V$59=0,0,V$59/TEL_fec!V$59)</f>
        <v>0.47895221076216726</v>
      </c>
      <c r="W91" s="339">
        <f>IF(W$59=0,0,W$59/TEL_fec!W$59)</f>
        <v>0.4789522107621671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IE: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128.97063287822729</v>
      </c>
      <c r="C5" s="225">
        <v>126.3245014780599</v>
      </c>
      <c r="D5" s="225">
        <v>94.37714315733831</v>
      </c>
      <c r="E5" s="225">
        <v>88.882457397253006</v>
      </c>
      <c r="F5" s="225">
        <v>68.121295917753969</v>
      </c>
      <c r="G5" s="225">
        <v>64.277791918027148</v>
      </c>
      <c r="H5" s="225">
        <v>30.0180596375153</v>
      </c>
      <c r="I5" s="225">
        <v>7.8314292026596766</v>
      </c>
      <c r="J5" s="225">
        <v>11.800190157678969</v>
      </c>
      <c r="K5" s="225">
        <v>23.113129317301901</v>
      </c>
      <c r="L5" s="225">
        <v>25.614398157870301</v>
      </c>
      <c r="M5" s="225">
        <v>16.808521678159579</v>
      </c>
      <c r="N5" s="225">
        <v>13.11715655784133</v>
      </c>
      <c r="O5" s="225">
        <v>14.712139798482641</v>
      </c>
      <c r="P5" s="225">
        <v>43.589331717922043</v>
      </c>
      <c r="Q5" s="225">
        <v>39.795485038251798</v>
      </c>
      <c r="R5" s="225">
        <v>51.270737757604913</v>
      </c>
      <c r="S5" s="225">
        <v>54.72486971878638</v>
      </c>
      <c r="T5" s="225">
        <v>16.596995038729339</v>
      </c>
      <c r="U5" s="225">
        <v>19.375248598007801</v>
      </c>
      <c r="V5" s="225">
        <v>18.05598467751669</v>
      </c>
      <c r="W5" s="225">
        <v>43.464331797964213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9.1088890198533754</v>
      </c>
      <c r="C10" s="262">
        <v>8.3628503517156663</v>
      </c>
      <c r="D10" s="262">
        <v>6.5290400287737276</v>
      </c>
      <c r="E10" s="262">
        <v>5.9243595181159998</v>
      </c>
      <c r="F10" s="262">
        <v>4.4101225521818224</v>
      </c>
      <c r="G10" s="262">
        <v>4.0179078125959133</v>
      </c>
      <c r="H10" s="262">
        <v>1.633865795527391</v>
      </c>
      <c r="I10" s="262">
        <v>0.14907998792956659</v>
      </c>
      <c r="J10" s="262">
        <v>0.64686137266823707</v>
      </c>
      <c r="K10" s="262">
        <v>1.9540739792989079</v>
      </c>
      <c r="L10" s="262">
        <v>1.748010370136676</v>
      </c>
      <c r="M10" s="262">
        <v>1.3347314710892191</v>
      </c>
      <c r="N10" s="262">
        <v>1.343222794101796</v>
      </c>
      <c r="O10" s="262">
        <v>1.294220884458203</v>
      </c>
      <c r="P10" s="262">
        <v>6.3616332677639704</v>
      </c>
      <c r="Q10" s="262">
        <v>6.1244927843070327</v>
      </c>
      <c r="R10" s="262">
        <v>7.8658587548140044</v>
      </c>
      <c r="S10" s="262">
        <v>8.5990918072195051</v>
      </c>
      <c r="T10" s="262">
        <v>1.6243196995227289</v>
      </c>
      <c r="U10" s="262">
        <v>1.859136472980853</v>
      </c>
      <c r="V10" s="262">
        <v>1.786800980522764</v>
      </c>
      <c r="W10" s="262">
        <v>6.2488481677242103</v>
      </c>
      <c r="DA10" s="68" t="s">
        <v>2820</v>
      </c>
    </row>
    <row r="11" spans="1:105" ht="12" customHeight="1" x14ac:dyDescent="0.25">
      <c r="A11" s="37" t="s">
        <v>160</v>
      </c>
      <c r="B11" s="228">
        <v>6.8608171993930274</v>
      </c>
      <c r="C11" s="228">
        <v>6.2146787471097786</v>
      </c>
      <c r="D11" s="228">
        <v>4.9113896679182654</v>
      </c>
      <c r="E11" s="228">
        <v>4.3933420165229702</v>
      </c>
      <c r="F11" s="228">
        <v>3.0398482959070159</v>
      </c>
      <c r="G11" s="228">
        <v>2.6854831008860081</v>
      </c>
      <c r="H11" s="228">
        <v>1.4754791180148601</v>
      </c>
      <c r="I11" s="228">
        <v>0.1216192551205232</v>
      </c>
      <c r="J11" s="228">
        <v>0.39115209748350799</v>
      </c>
      <c r="K11" s="228">
        <v>0.97124453375008235</v>
      </c>
      <c r="L11" s="228">
        <v>0.56739600194560558</v>
      </c>
      <c r="M11" s="228">
        <v>0.30933556712497112</v>
      </c>
      <c r="N11" s="228">
        <v>0.23775180409544611</v>
      </c>
      <c r="O11" s="228">
        <v>0.35678279001141783</v>
      </c>
      <c r="P11" s="228">
        <v>0.32535505145286109</v>
      </c>
      <c r="Q11" s="228">
        <v>0.24164028103843391</v>
      </c>
      <c r="R11" s="228">
        <v>0.22857376625873471</v>
      </c>
      <c r="S11" s="228">
        <v>0.16514187142899689</v>
      </c>
      <c r="T11" s="228">
        <v>0.2668537645105426</v>
      </c>
      <c r="U11" s="228">
        <v>0.18333135728611069</v>
      </c>
      <c r="V11" s="228">
        <v>0.50213808263332149</v>
      </c>
      <c r="W11" s="228">
        <v>0.19706740071472861</v>
      </c>
      <c r="DA11" s="69" t="s">
        <v>2821</v>
      </c>
    </row>
    <row r="12" spans="1:105" ht="12" customHeight="1" x14ac:dyDescent="0.25">
      <c r="A12" s="37" t="s">
        <v>162</v>
      </c>
      <c r="B12" s="228">
        <v>2.248071820460348</v>
      </c>
      <c r="C12" s="228">
        <v>2.1481716046058872</v>
      </c>
      <c r="D12" s="228">
        <v>1.6176503608554631</v>
      </c>
      <c r="E12" s="228">
        <v>1.5310175015930301</v>
      </c>
      <c r="F12" s="228">
        <v>1.370274256274806</v>
      </c>
      <c r="G12" s="228">
        <v>1.332424711709906</v>
      </c>
      <c r="H12" s="228">
        <v>0.1583866775125318</v>
      </c>
      <c r="I12" s="228">
        <v>2.7460732809043369E-2</v>
      </c>
      <c r="J12" s="228">
        <v>0.25570927518472908</v>
      </c>
      <c r="K12" s="228">
        <v>0.98282944554882545</v>
      </c>
      <c r="L12" s="228">
        <v>1.180614368191071</v>
      </c>
      <c r="M12" s="228">
        <v>1.025395903964248</v>
      </c>
      <c r="N12" s="228">
        <v>1.10547099000635</v>
      </c>
      <c r="O12" s="228">
        <v>0.93743809444678516</v>
      </c>
      <c r="P12" s="228">
        <v>6.0362782163111088</v>
      </c>
      <c r="Q12" s="228">
        <v>5.882852503268599</v>
      </c>
      <c r="R12" s="228">
        <v>7.6372849885552689</v>
      </c>
      <c r="S12" s="228">
        <v>8.4339499357905083</v>
      </c>
      <c r="T12" s="228">
        <v>1.357465935012186</v>
      </c>
      <c r="U12" s="228">
        <v>1.675805115694742</v>
      </c>
      <c r="V12" s="228">
        <v>1.2846628978894421</v>
      </c>
      <c r="W12" s="228">
        <v>6.0517807670094816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9.8527975102112446</v>
      </c>
      <c r="C16" s="263">
        <v>9.6975089737007867</v>
      </c>
      <c r="D16" s="263">
        <v>7.2216090089029041</v>
      </c>
      <c r="E16" s="263">
        <v>6.8181592419818386</v>
      </c>
      <c r="F16" s="263">
        <v>5.235819377347771</v>
      </c>
      <c r="G16" s="263">
        <v>4.9523000220178064</v>
      </c>
      <c r="H16" s="263">
        <v>2.333358885836974</v>
      </c>
      <c r="I16" s="263">
        <v>0.63185343608449163</v>
      </c>
      <c r="J16" s="263">
        <v>0.91749335679091082</v>
      </c>
      <c r="K16" s="263">
        <v>1.740060785244578</v>
      </c>
      <c r="L16" s="263">
        <v>1.9624460355159219</v>
      </c>
      <c r="M16" s="263">
        <v>1.272088613385824</v>
      </c>
      <c r="N16" s="263">
        <v>0.96811916654530894</v>
      </c>
      <c r="O16" s="263">
        <v>1.10340501358365</v>
      </c>
      <c r="P16" s="263">
        <v>3.0605917522948509</v>
      </c>
      <c r="Q16" s="263">
        <v>2.7679632602896809</v>
      </c>
      <c r="R16" s="263">
        <v>3.5678402774044682</v>
      </c>
      <c r="S16" s="263">
        <v>3.791860391093945</v>
      </c>
      <c r="T16" s="263">
        <v>1.231311070761502</v>
      </c>
      <c r="U16" s="263">
        <v>1.4397628434942269</v>
      </c>
      <c r="V16" s="263">
        <v>1.33854996002571</v>
      </c>
      <c r="W16" s="263">
        <v>3.0593317234796329</v>
      </c>
      <c r="DA16" s="70" t="s">
        <v>2826</v>
      </c>
    </row>
    <row r="17" spans="1:105" ht="12" customHeight="1" x14ac:dyDescent="0.25">
      <c r="A17" s="46" t="s">
        <v>30</v>
      </c>
      <c r="B17" s="231">
        <v>3.2632924292687839</v>
      </c>
      <c r="C17" s="231">
        <v>2.6917562685366749</v>
      </c>
      <c r="D17" s="231">
        <v>2.1968481656814292</v>
      </c>
      <c r="E17" s="231">
        <v>3.668161346600034</v>
      </c>
      <c r="F17" s="231">
        <v>3.659120147780027</v>
      </c>
      <c r="G17" s="231">
        <v>2.9568992806886891</v>
      </c>
      <c r="H17" s="231">
        <v>0</v>
      </c>
      <c r="I17" s="231">
        <v>0</v>
      </c>
      <c r="J17" s="231">
        <v>0</v>
      </c>
      <c r="K17" s="231">
        <v>8.2013345018578945E-2</v>
      </c>
      <c r="L17" s="231">
        <v>5.3777069271734597E-2</v>
      </c>
      <c r="M17" s="231">
        <v>2.380103287862825E-2</v>
      </c>
      <c r="N17" s="231">
        <v>1.9873045349273699E-2</v>
      </c>
      <c r="O17" s="231">
        <v>4.5253614492149234E-3</v>
      </c>
      <c r="P17" s="231">
        <v>0</v>
      </c>
      <c r="Q17" s="231">
        <v>1.091191642995106E-3</v>
      </c>
      <c r="R17" s="231">
        <v>0</v>
      </c>
      <c r="S17" s="231">
        <v>1.0911975234379661E-3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2.367248964438148</v>
      </c>
      <c r="C19" s="231">
        <v>3.0757973553691822</v>
      </c>
      <c r="D19" s="231">
        <v>1.95227230036354</v>
      </c>
      <c r="E19" s="231">
        <v>1.032962988531515</v>
      </c>
      <c r="F19" s="231">
        <v>0.21285566887348059</v>
      </c>
      <c r="G19" s="231">
        <v>0.64449027063734077</v>
      </c>
      <c r="H19" s="231">
        <v>7.3317461610834925E-2</v>
      </c>
      <c r="I19" s="231">
        <v>6.9270298045549752E-2</v>
      </c>
      <c r="J19" s="231">
        <v>9.5502694263734672E-2</v>
      </c>
      <c r="K19" s="231">
        <v>0.95973001038637351</v>
      </c>
      <c r="L19" s="231">
        <v>1.4276390721738781</v>
      </c>
      <c r="M19" s="231">
        <v>0.93151987719175233</v>
      </c>
      <c r="N19" s="231">
        <v>0.5763339451426297</v>
      </c>
      <c r="O19" s="231">
        <v>0.62773665973935788</v>
      </c>
      <c r="P19" s="231">
        <v>1.0272432899775299</v>
      </c>
      <c r="Q19" s="231">
        <v>0.69623096217775471</v>
      </c>
      <c r="R19" s="231">
        <v>0.88562530868714306</v>
      </c>
      <c r="S19" s="231">
        <v>0.8690523159867779</v>
      </c>
      <c r="T19" s="231">
        <v>0.91153903006499282</v>
      </c>
      <c r="U19" s="231">
        <v>1.1859241843524599</v>
      </c>
      <c r="V19" s="231">
        <v>0.92685956685727766</v>
      </c>
      <c r="W19" s="231">
        <v>1.159236578174929</v>
      </c>
      <c r="DA19" s="73" t="s">
        <v>2829</v>
      </c>
    </row>
    <row r="20" spans="1:105" ht="12" customHeight="1" x14ac:dyDescent="0.25">
      <c r="A20" s="46" t="s">
        <v>160</v>
      </c>
      <c r="B20" s="231">
        <v>0.8543890960002305</v>
      </c>
      <c r="C20" s="231">
        <v>0.5958380594690077</v>
      </c>
      <c r="D20" s="231">
        <v>0.60251985448582979</v>
      </c>
      <c r="E20" s="231">
        <v>0.50886505615308475</v>
      </c>
      <c r="F20" s="231">
        <v>0.35138591343831233</v>
      </c>
      <c r="G20" s="231">
        <v>0.30026217612283451</v>
      </c>
      <c r="H20" s="231">
        <v>0.3229056766369271</v>
      </c>
      <c r="I20" s="231">
        <v>0.1763527816976023</v>
      </c>
      <c r="J20" s="231">
        <v>0.25451236866282823</v>
      </c>
      <c r="K20" s="231">
        <v>0.16502142415645951</v>
      </c>
      <c r="L20" s="231">
        <v>4.1379683535225739E-2</v>
      </c>
      <c r="M20" s="231">
        <v>5.2345785094779808E-2</v>
      </c>
      <c r="N20" s="231">
        <v>5.0547237422103923E-2</v>
      </c>
      <c r="O20" s="231">
        <v>7.7601352828258946E-2</v>
      </c>
      <c r="P20" s="231">
        <v>9.6372856063285675E-2</v>
      </c>
      <c r="Q20" s="231">
        <v>7.6118292088118322E-2</v>
      </c>
      <c r="R20" s="231">
        <v>7.4841063255591769E-2</v>
      </c>
      <c r="S20" s="231">
        <v>5.577537152649948E-2</v>
      </c>
      <c r="T20" s="231">
        <v>4.8928409580107982E-2</v>
      </c>
      <c r="U20" s="231">
        <v>2.4765578683967188E-2</v>
      </c>
      <c r="V20" s="231">
        <v>0.1031876176268081</v>
      </c>
      <c r="W20" s="231">
        <v>5.94860608765585E-2</v>
      </c>
      <c r="DA20" s="73" t="s">
        <v>2830</v>
      </c>
    </row>
    <row r="21" spans="1:105" ht="12" customHeight="1" x14ac:dyDescent="0.25">
      <c r="A21" s="46" t="s">
        <v>70</v>
      </c>
      <c r="B21" s="231">
        <v>2.8777115488590281</v>
      </c>
      <c r="C21" s="231">
        <v>2.876145546051152</v>
      </c>
      <c r="D21" s="231">
        <v>2.0919880038674439</v>
      </c>
      <c r="E21" s="231">
        <v>1.308431574440637</v>
      </c>
      <c r="F21" s="231">
        <v>0.78549918492332427</v>
      </c>
      <c r="G21" s="231">
        <v>0.7843843610912149</v>
      </c>
      <c r="H21" s="231">
        <v>1.828789473214306</v>
      </c>
      <c r="I21" s="231">
        <v>0.30008945088914307</v>
      </c>
      <c r="J21" s="231">
        <v>0.35266661030372742</v>
      </c>
      <c r="K21" s="231">
        <v>0.32360986973557171</v>
      </c>
      <c r="L21" s="231">
        <v>0.31837294833406948</v>
      </c>
      <c r="M21" s="231">
        <v>8.0983516527848368E-2</v>
      </c>
      <c r="N21" s="231">
        <v>7.2814472257868176E-2</v>
      </c>
      <c r="O21" s="231">
        <v>0.1686039970245379</v>
      </c>
      <c r="P21" s="231">
        <v>0.12793811729299889</v>
      </c>
      <c r="Q21" s="231">
        <v>0.1287453524518421</v>
      </c>
      <c r="R21" s="231">
        <v>9.8617773891174737E-2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0.21019930977607959</v>
      </c>
      <c r="C22" s="231">
        <v>0.25201380945954538</v>
      </c>
      <c r="D22" s="231">
        <v>0.1795304441585899</v>
      </c>
      <c r="E22" s="231">
        <v>0.1224060075669382</v>
      </c>
      <c r="F22" s="231">
        <v>6.8564021448707949E-2</v>
      </c>
      <c r="G22" s="231">
        <v>0.1172863646649278</v>
      </c>
      <c r="H22" s="231">
        <v>7.3683664346734873E-2</v>
      </c>
      <c r="I22" s="231">
        <v>4.6321745126553293E-2</v>
      </c>
      <c r="J22" s="231">
        <v>4.8428392418830402E-2</v>
      </c>
      <c r="K22" s="231">
        <v>4.2696352045135881E-2</v>
      </c>
      <c r="L22" s="231">
        <v>3.5176111037862001E-2</v>
      </c>
      <c r="M22" s="231">
        <v>9.920839115553819E-3</v>
      </c>
      <c r="N22" s="231">
        <v>1.3521736275273231E-2</v>
      </c>
      <c r="O22" s="231">
        <v>2.1041977284749821E-2</v>
      </c>
      <c r="P22" s="231">
        <v>2.1041977286058319E-2</v>
      </c>
      <c r="Q22" s="231">
        <v>1.263988391111571E-2</v>
      </c>
      <c r="R22" s="231">
        <v>8.1081425863710511E-3</v>
      </c>
      <c r="S22" s="231">
        <v>1.7441080125795531E-2</v>
      </c>
      <c r="T22" s="231">
        <v>2.1948325550282831E-2</v>
      </c>
      <c r="U22" s="231">
        <v>2.694548895610219E-3</v>
      </c>
      <c r="V22" s="231">
        <v>4.4509048573968417E-2</v>
      </c>
      <c r="W22" s="231">
        <v>1.384018296464672E-2</v>
      </c>
      <c r="DA22" s="73" t="s">
        <v>2832</v>
      </c>
    </row>
    <row r="23" spans="1:105" ht="12" customHeight="1" x14ac:dyDescent="0.25">
      <c r="A23" s="46" t="s">
        <v>162</v>
      </c>
      <c r="B23" s="231">
        <v>0.27995616186897332</v>
      </c>
      <c r="C23" s="231">
        <v>0.20595793481522459</v>
      </c>
      <c r="D23" s="231">
        <v>0.19845024034606989</v>
      </c>
      <c r="E23" s="231">
        <v>0.17733226868963001</v>
      </c>
      <c r="F23" s="231">
        <v>0.15839444088391941</v>
      </c>
      <c r="G23" s="231">
        <v>0.14897756881279989</v>
      </c>
      <c r="H23" s="231">
        <v>3.4662610028171038E-2</v>
      </c>
      <c r="I23" s="231">
        <v>3.9819160325643178E-2</v>
      </c>
      <c r="J23" s="231">
        <v>0.16638329114179021</v>
      </c>
      <c r="K23" s="231">
        <v>0.16698978390245869</v>
      </c>
      <c r="L23" s="231">
        <v>8.6101151163152576E-2</v>
      </c>
      <c r="M23" s="231">
        <v>0.17351756257726189</v>
      </c>
      <c r="N23" s="231">
        <v>0.23502873009816019</v>
      </c>
      <c r="O23" s="231">
        <v>0.2038956652575302</v>
      </c>
      <c r="P23" s="231">
        <v>1.7879955116749779</v>
      </c>
      <c r="Q23" s="231">
        <v>1.8531375780178561</v>
      </c>
      <c r="R23" s="231">
        <v>2.5006479889841868</v>
      </c>
      <c r="S23" s="231">
        <v>2.848500425931435</v>
      </c>
      <c r="T23" s="231">
        <v>0.2488953055661183</v>
      </c>
      <c r="U23" s="231">
        <v>0.22637853156218959</v>
      </c>
      <c r="V23" s="231">
        <v>0.26399372696765538</v>
      </c>
      <c r="W23" s="231">
        <v>1.8267689014634989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83.748778836795566</v>
      </c>
      <c r="C27" s="263">
        <v>82.428826276456689</v>
      </c>
      <c r="D27" s="263">
        <v>61.38367657567467</v>
      </c>
      <c r="E27" s="263">
        <v>57.954353556845632</v>
      </c>
      <c r="F27" s="263">
        <v>44.504464707456059</v>
      </c>
      <c r="G27" s="263">
        <v>42.094550187151349</v>
      </c>
      <c r="H27" s="263">
        <v>19.833550529614271</v>
      </c>
      <c r="I27" s="263">
        <v>5.3707542067181793</v>
      </c>
      <c r="J27" s="263">
        <v>7.7986935327227416</v>
      </c>
      <c r="K27" s="263">
        <v>14.790516674578919</v>
      </c>
      <c r="L27" s="263">
        <v>16.680791301885339</v>
      </c>
      <c r="M27" s="263">
        <v>10.81275321377951</v>
      </c>
      <c r="N27" s="263">
        <v>8.2290129156351277</v>
      </c>
      <c r="O27" s="263">
        <v>9.3789426154610211</v>
      </c>
      <c r="P27" s="263">
        <v>26.015029894506231</v>
      </c>
      <c r="Q27" s="263">
        <v>23.527687712462289</v>
      </c>
      <c r="R27" s="263">
        <v>30.326642357937981</v>
      </c>
      <c r="S27" s="263">
        <v>32.230813324298538</v>
      </c>
      <c r="T27" s="263">
        <v>10.46614410147277</v>
      </c>
      <c r="U27" s="263">
        <v>12.23798416970093</v>
      </c>
      <c r="V27" s="263">
        <v>11.377674660218529</v>
      </c>
      <c r="W27" s="263">
        <v>26.004319649576878</v>
      </c>
      <c r="DA27" s="70" t="s">
        <v>2837</v>
      </c>
    </row>
    <row r="28" spans="1:105" ht="12" customHeight="1" x14ac:dyDescent="0.25">
      <c r="A28" s="46" t="s">
        <v>30</v>
      </c>
      <c r="B28" s="231">
        <v>27.737985648784669</v>
      </c>
      <c r="C28" s="231">
        <v>22.879928282561739</v>
      </c>
      <c r="D28" s="231">
        <v>18.673209408292141</v>
      </c>
      <c r="E28" s="231">
        <v>31.179371446100291</v>
      </c>
      <c r="F28" s="231">
        <v>31.102521256130231</v>
      </c>
      <c r="G28" s="231">
        <v>25.13364388585385</v>
      </c>
      <c r="H28" s="231">
        <v>0</v>
      </c>
      <c r="I28" s="231">
        <v>0</v>
      </c>
      <c r="J28" s="231">
        <v>0</v>
      </c>
      <c r="K28" s="231">
        <v>0.69711343265792114</v>
      </c>
      <c r="L28" s="231">
        <v>0.4571050888097441</v>
      </c>
      <c r="M28" s="231">
        <v>0.20230877946834019</v>
      </c>
      <c r="N28" s="231">
        <v>0.16892088546882639</v>
      </c>
      <c r="O28" s="231">
        <v>3.8465572318326847E-2</v>
      </c>
      <c r="P28" s="231">
        <v>0</v>
      </c>
      <c r="Q28" s="231">
        <v>9.2751289654583978E-3</v>
      </c>
      <c r="R28" s="231">
        <v>0</v>
      </c>
      <c r="S28" s="231">
        <v>9.2751789492227111E-3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20.121616197724261</v>
      </c>
      <c r="C30" s="231">
        <v>26.144277520638049</v>
      </c>
      <c r="D30" s="231">
        <v>16.59431455309009</v>
      </c>
      <c r="E30" s="231">
        <v>8.7801854025178763</v>
      </c>
      <c r="F30" s="231">
        <v>1.809273185424586</v>
      </c>
      <c r="G30" s="231">
        <v>5.4781673004173959</v>
      </c>
      <c r="H30" s="231">
        <v>0.62319842369209699</v>
      </c>
      <c r="I30" s="231">
        <v>0.58879753338717289</v>
      </c>
      <c r="J30" s="231">
        <v>0.81177290124174473</v>
      </c>
      <c r="K30" s="231">
        <v>8.1577050882841764</v>
      </c>
      <c r="L30" s="231">
        <v>12.13493211347796</v>
      </c>
      <c r="M30" s="231">
        <v>7.9179189561298964</v>
      </c>
      <c r="N30" s="231">
        <v>4.8988385337123539</v>
      </c>
      <c r="O30" s="231">
        <v>5.3357616077845416</v>
      </c>
      <c r="P30" s="231">
        <v>8.7315679648090061</v>
      </c>
      <c r="Q30" s="231">
        <v>5.9179631785109139</v>
      </c>
      <c r="R30" s="231">
        <v>7.5278151238407176</v>
      </c>
      <c r="S30" s="231">
        <v>7.3869446858876113</v>
      </c>
      <c r="T30" s="231">
        <v>7.7480817555524402</v>
      </c>
      <c r="U30" s="231">
        <v>10.080355566995911</v>
      </c>
      <c r="V30" s="231">
        <v>7.8783063182868611</v>
      </c>
      <c r="W30" s="231">
        <v>9.8535109144868986</v>
      </c>
      <c r="DA30" s="73" t="s">
        <v>2840</v>
      </c>
    </row>
    <row r="31" spans="1:105" ht="12" customHeight="1" x14ac:dyDescent="0.25">
      <c r="A31" s="46" t="s">
        <v>160</v>
      </c>
      <c r="B31" s="231">
        <v>7.2623073160019596</v>
      </c>
      <c r="C31" s="231">
        <v>5.0646235054865656</v>
      </c>
      <c r="D31" s="231">
        <v>5.1214187631295518</v>
      </c>
      <c r="E31" s="231">
        <v>4.3253529773012218</v>
      </c>
      <c r="F31" s="231">
        <v>2.9867802642256551</v>
      </c>
      <c r="G31" s="231">
        <v>2.552228497044092</v>
      </c>
      <c r="H31" s="231">
        <v>2.74469825141388</v>
      </c>
      <c r="I31" s="231">
        <v>1.4989986444296199</v>
      </c>
      <c r="J31" s="231">
        <v>2.16335513363404</v>
      </c>
      <c r="K31" s="231">
        <v>1.4026821053299059</v>
      </c>
      <c r="L31" s="231">
        <v>0.35172731004941887</v>
      </c>
      <c r="M31" s="231">
        <v>0.44493917330562849</v>
      </c>
      <c r="N31" s="231">
        <v>0.42965151808788338</v>
      </c>
      <c r="O31" s="231">
        <v>0.659611499040201</v>
      </c>
      <c r="P31" s="231">
        <v>0.81916927653792848</v>
      </c>
      <c r="Q31" s="231">
        <v>0.64700548274900549</v>
      </c>
      <c r="R31" s="231">
        <v>0.63614903767253017</v>
      </c>
      <c r="S31" s="231">
        <v>0.47409065797524569</v>
      </c>
      <c r="T31" s="231">
        <v>0.41589148143091792</v>
      </c>
      <c r="U31" s="231">
        <v>0.2105074188137212</v>
      </c>
      <c r="V31" s="231">
        <v>0.87709474982786895</v>
      </c>
      <c r="W31" s="231">
        <v>0.50563151745074719</v>
      </c>
      <c r="DA31" s="73" t="s">
        <v>2841</v>
      </c>
    </row>
    <row r="32" spans="1:105" ht="12" customHeight="1" x14ac:dyDescent="0.25">
      <c r="A32" s="46" t="s">
        <v>70</v>
      </c>
      <c r="B32" s="231">
        <v>24.460548165301731</v>
      </c>
      <c r="C32" s="231">
        <v>24.44723714143479</v>
      </c>
      <c r="D32" s="231">
        <v>17.781898032873279</v>
      </c>
      <c r="E32" s="231">
        <v>11.121668382745421</v>
      </c>
      <c r="F32" s="231">
        <v>6.6767430718482581</v>
      </c>
      <c r="G32" s="231">
        <v>6.6672670692753266</v>
      </c>
      <c r="H32" s="231">
        <v>15.5447105223216</v>
      </c>
      <c r="I32" s="231">
        <v>2.5507603325577168</v>
      </c>
      <c r="J32" s="231">
        <v>2.9976661875816828</v>
      </c>
      <c r="K32" s="231">
        <v>2.75068389275236</v>
      </c>
      <c r="L32" s="231">
        <v>2.7061700608395922</v>
      </c>
      <c r="M32" s="231">
        <v>0.68835989048671109</v>
      </c>
      <c r="N32" s="231">
        <v>0.61892301419187956</v>
      </c>
      <c r="O32" s="231">
        <v>1.4331339747085721</v>
      </c>
      <c r="P32" s="231">
        <v>1.087473996990491</v>
      </c>
      <c r="Q32" s="231">
        <v>1.0943354958406579</v>
      </c>
      <c r="R32" s="231">
        <v>0.83825107807498545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1.7866941330966759</v>
      </c>
      <c r="C33" s="231">
        <v>2.1421173804061362</v>
      </c>
      <c r="D33" s="231">
        <v>1.526008775348014</v>
      </c>
      <c r="E33" s="231">
        <v>1.040451064318975</v>
      </c>
      <c r="F33" s="231">
        <v>0.58279418231401758</v>
      </c>
      <c r="G33" s="231">
        <v>0.99693409965188617</v>
      </c>
      <c r="H33" s="231">
        <v>0.62631114694724654</v>
      </c>
      <c r="I33" s="231">
        <v>0.39373483357570299</v>
      </c>
      <c r="J33" s="231">
        <v>0.41164133556005827</v>
      </c>
      <c r="K33" s="231">
        <v>0.3629189923836551</v>
      </c>
      <c r="L33" s="231">
        <v>0.29899694382182712</v>
      </c>
      <c r="M33" s="231">
        <v>8.4327132482207454E-2</v>
      </c>
      <c r="N33" s="231">
        <v>0.1149347583398225</v>
      </c>
      <c r="O33" s="231">
        <v>0.17885680692037351</v>
      </c>
      <c r="P33" s="231">
        <v>0.17885680693149569</v>
      </c>
      <c r="Q33" s="231">
        <v>0.1074390132444835</v>
      </c>
      <c r="R33" s="231">
        <v>6.8919211984153961E-2</v>
      </c>
      <c r="S33" s="231">
        <v>0.14824918106926199</v>
      </c>
      <c r="T33" s="231">
        <v>0.18656076717740411</v>
      </c>
      <c r="U33" s="231">
        <v>2.290366561268687E-2</v>
      </c>
      <c r="V33" s="231">
        <v>0.37832691287873171</v>
      </c>
      <c r="W33" s="231">
        <v>0.11764155519949709</v>
      </c>
      <c r="DA33" s="73" t="s">
        <v>2843</v>
      </c>
    </row>
    <row r="34" spans="1:105" ht="12" customHeight="1" x14ac:dyDescent="0.25">
      <c r="A34" s="46" t="s">
        <v>162</v>
      </c>
      <c r="B34" s="231">
        <v>2.379627375886272</v>
      </c>
      <c r="C34" s="231">
        <v>1.750642445929409</v>
      </c>
      <c r="D34" s="231">
        <v>1.6868270429415939</v>
      </c>
      <c r="E34" s="231">
        <v>1.5073242838618559</v>
      </c>
      <c r="F34" s="231">
        <v>1.346352747513315</v>
      </c>
      <c r="G34" s="231">
        <v>1.266309334908799</v>
      </c>
      <c r="H34" s="231">
        <v>0.29463218523945378</v>
      </c>
      <c r="I34" s="231">
        <v>0.33846286276796711</v>
      </c>
      <c r="J34" s="231">
        <v>1.414257974705216</v>
      </c>
      <c r="K34" s="231">
        <v>1.4194131631708999</v>
      </c>
      <c r="L34" s="231">
        <v>0.73185978488679704</v>
      </c>
      <c r="M34" s="231">
        <v>1.4748992819067259</v>
      </c>
      <c r="N34" s="231">
        <v>1.997744205834362</v>
      </c>
      <c r="O34" s="231">
        <v>1.733113154689006</v>
      </c>
      <c r="P34" s="231">
        <v>15.197961849237309</v>
      </c>
      <c r="Q34" s="231">
        <v>15.75166941315177</v>
      </c>
      <c r="R34" s="231">
        <v>21.25550790636559</v>
      </c>
      <c r="S34" s="231">
        <v>24.21225362041719</v>
      </c>
      <c r="T34" s="231">
        <v>2.1156100973120049</v>
      </c>
      <c r="U34" s="231">
        <v>1.9242175182786121</v>
      </c>
      <c r="V34" s="231">
        <v>2.2439466792250711</v>
      </c>
      <c r="W34" s="231">
        <v>15.527535662439741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26.26016751136715</v>
      </c>
      <c r="C39" s="263">
        <f t="shared" si="0"/>
        <v>25.835315876186797</v>
      </c>
      <c r="D39" s="263">
        <f t="shared" si="0"/>
        <v>19.242817543987002</v>
      </c>
      <c r="E39" s="263">
        <f t="shared" si="0"/>
        <v>18.185585080309536</v>
      </c>
      <c r="F39" s="263">
        <f t="shared" si="0"/>
        <v>13.97088928076831</v>
      </c>
      <c r="G39" s="263">
        <f t="shared" si="0"/>
        <v>13.213033896262079</v>
      </c>
      <c r="H39" s="263">
        <f t="shared" si="0"/>
        <v>6.2172844265366569</v>
      </c>
      <c r="I39" s="263">
        <f t="shared" si="0"/>
        <v>1.6797415719274396</v>
      </c>
      <c r="J39" s="263">
        <f t="shared" si="0"/>
        <v>2.4371418954970738</v>
      </c>
      <c r="K39" s="263">
        <f t="shared" si="0"/>
        <v>4.6284778781795</v>
      </c>
      <c r="L39" s="263">
        <f t="shared" si="0"/>
        <v>5.2231504503323585</v>
      </c>
      <c r="M39" s="263">
        <f t="shared" si="0"/>
        <v>3.3889483799050257</v>
      </c>
      <c r="N39" s="263">
        <f t="shared" si="0"/>
        <v>2.5768016815590968</v>
      </c>
      <c r="O39" s="263">
        <f t="shared" si="0"/>
        <v>2.9355712849797682</v>
      </c>
      <c r="P39" s="263">
        <f t="shared" si="0"/>
        <v>8.1520768033569802</v>
      </c>
      <c r="Q39" s="263">
        <f t="shared" si="0"/>
        <v>7.3753412811927994</v>
      </c>
      <c r="R39" s="263">
        <f t="shared" si="0"/>
        <v>9.5103963674484593</v>
      </c>
      <c r="S39" s="263">
        <f t="shared" si="0"/>
        <v>10.103104196174392</v>
      </c>
      <c r="T39" s="263">
        <f t="shared" si="0"/>
        <v>3.27522016697234</v>
      </c>
      <c r="U39" s="263">
        <f t="shared" si="0"/>
        <v>3.8383651118317887</v>
      </c>
      <c r="V39" s="263">
        <f t="shared" si="0"/>
        <v>3.552959076749687</v>
      </c>
      <c r="W39" s="263">
        <f t="shared" si="0"/>
        <v>8.1518322571834894</v>
      </c>
      <c r="DA39" s="70"/>
    </row>
    <row r="40" spans="1:105" ht="12" customHeight="1" x14ac:dyDescent="0.25">
      <c r="A40" s="60" t="s">
        <v>2736</v>
      </c>
      <c r="B40" s="331">
        <v>15.75051683380849</v>
      </c>
      <c r="C40" s="331">
        <v>15.49130630423929</v>
      </c>
      <c r="D40" s="331">
        <v>11.53976793449057</v>
      </c>
      <c r="E40" s="331">
        <v>10.912881888862239</v>
      </c>
      <c r="F40" s="331">
        <v>8.3860152782640203</v>
      </c>
      <c r="G40" s="331">
        <v>7.9305805394430831</v>
      </c>
      <c r="H40" s="331">
        <v>3.7283682816438848</v>
      </c>
      <c r="I40" s="331">
        <v>1.0057645734373151</v>
      </c>
      <c r="J40" s="331">
        <v>1.4584823149201021</v>
      </c>
      <c r="K40" s="331">
        <v>2.7724130405852829</v>
      </c>
      <c r="L40" s="331">
        <v>3.1298746791153742</v>
      </c>
      <c r="M40" s="331">
        <v>2.032053858960146</v>
      </c>
      <c r="N40" s="331">
        <v>1.544141237244101</v>
      </c>
      <c r="O40" s="331">
        <v>1.758605937157208</v>
      </c>
      <c r="P40" s="331">
        <v>4.8874456009091389</v>
      </c>
      <c r="Q40" s="331">
        <v>4.4228471368838056</v>
      </c>
      <c r="R40" s="331">
        <v>5.7047000715503602</v>
      </c>
      <c r="S40" s="331">
        <v>6.0584531123408496</v>
      </c>
      <c r="T40" s="331">
        <v>1.9618216914934039</v>
      </c>
      <c r="U40" s="331">
        <v>2.30261807877128</v>
      </c>
      <c r="V40" s="331">
        <v>2.1251724527222629</v>
      </c>
      <c r="W40" s="331">
        <v>4.8885450854718773</v>
      </c>
      <c r="DA40" s="72" t="s">
        <v>2849</v>
      </c>
    </row>
    <row r="41" spans="1:105" ht="12" customHeight="1" x14ac:dyDescent="0.25">
      <c r="A41" s="59" t="s">
        <v>30</v>
      </c>
      <c r="B41" s="232">
        <v>5.3303623434727578</v>
      </c>
      <c r="C41" s="232">
        <v>4.4146781219179738</v>
      </c>
      <c r="D41" s="232">
        <v>3.5999481951527259</v>
      </c>
      <c r="E41" s="232">
        <v>5.9784478494500553</v>
      </c>
      <c r="F41" s="232">
        <v>5.9384403035657529</v>
      </c>
      <c r="G41" s="232">
        <v>4.8500230928740677</v>
      </c>
      <c r="H41" s="232">
        <v>0</v>
      </c>
      <c r="I41" s="232">
        <v>0</v>
      </c>
      <c r="J41" s="232">
        <v>0</v>
      </c>
      <c r="K41" s="232">
        <v>0.13395760084529329</v>
      </c>
      <c r="L41" s="232">
        <v>8.7333634636683505E-2</v>
      </c>
      <c r="M41" s="232">
        <v>3.8318979215117698E-2</v>
      </c>
      <c r="N41" s="232">
        <v>3.2146314100966057E-2</v>
      </c>
      <c r="O41" s="232">
        <v>7.3527340138895723E-3</v>
      </c>
      <c r="P41" s="232">
        <v>0</v>
      </c>
      <c r="Q41" s="232">
        <v>1.7515816384339169E-3</v>
      </c>
      <c r="R41" s="232">
        <v>0</v>
      </c>
      <c r="S41" s="232">
        <v>1.7515195020437831E-3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3.8667373553443398</v>
      </c>
      <c r="C42" s="297">
        <v>5.0445337309767977</v>
      </c>
      <c r="D42" s="297">
        <v>3.1991647187689831</v>
      </c>
      <c r="E42" s="297">
        <v>1.683545180767944</v>
      </c>
      <c r="F42" s="297">
        <v>0.34544661881288757</v>
      </c>
      <c r="G42" s="297">
        <v>1.057118420007777</v>
      </c>
      <c r="H42" s="297">
        <v>0.120970702232246</v>
      </c>
      <c r="I42" s="297">
        <v>0.11898521094849281</v>
      </c>
      <c r="J42" s="297">
        <v>0.16027454370055991</v>
      </c>
      <c r="K42" s="297">
        <v>1.5675879287872341</v>
      </c>
      <c r="L42" s="297">
        <v>2.318477202472244</v>
      </c>
      <c r="M42" s="297">
        <v>1.4997202430080829</v>
      </c>
      <c r="N42" s="297">
        <v>0.93226839178329712</v>
      </c>
      <c r="O42" s="297">
        <v>1.0199363612450729</v>
      </c>
      <c r="P42" s="297">
        <v>1.6517563686383741</v>
      </c>
      <c r="Q42" s="297">
        <v>1.1175904592821411</v>
      </c>
      <c r="R42" s="297">
        <v>1.419271611034443</v>
      </c>
      <c r="S42" s="297">
        <v>1.3949464208380711</v>
      </c>
      <c r="T42" s="297">
        <v>1.478693674751848</v>
      </c>
      <c r="U42" s="297">
        <v>1.9002092504620809</v>
      </c>
      <c r="V42" s="297">
        <v>1.522159308562659</v>
      </c>
      <c r="W42" s="297">
        <v>1.860776889952553</v>
      </c>
      <c r="DA42" s="122" t="s">
        <v>2851</v>
      </c>
    </row>
    <row r="43" spans="1:105" ht="12" customHeight="1" x14ac:dyDescent="0.25">
      <c r="A43" s="59" t="s">
        <v>160</v>
      </c>
      <c r="B43" s="297">
        <v>1.395585459380309</v>
      </c>
      <c r="C43" s="297">
        <v>0.97721821105811968</v>
      </c>
      <c r="D43" s="297">
        <v>0.9873419094610677</v>
      </c>
      <c r="E43" s="297">
        <v>0.82935915658085357</v>
      </c>
      <c r="F43" s="297">
        <v>0.57026940526490333</v>
      </c>
      <c r="G43" s="297">
        <v>0.49250189129647559</v>
      </c>
      <c r="H43" s="297">
        <v>0.53278067187987566</v>
      </c>
      <c r="I43" s="297">
        <v>0.30292020568245248</v>
      </c>
      <c r="J43" s="297">
        <v>0.42712777967221599</v>
      </c>
      <c r="K43" s="297">
        <v>0.26953996405176572</v>
      </c>
      <c r="L43" s="297">
        <v>6.7200355322197466E-2</v>
      </c>
      <c r="M43" s="297">
        <v>8.427521029337319E-2</v>
      </c>
      <c r="N43" s="297">
        <v>8.1764387015120732E-2</v>
      </c>
      <c r="O43" s="297">
        <v>0.12608542165469941</v>
      </c>
      <c r="P43" s="297">
        <v>0.15496278274047759</v>
      </c>
      <c r="Q43" s="297">
        <v>0.1221851391791641</v>
      </c>
      <c r="R43" s="297">
        <v>0.1199376252873298</v>
      </c>
      <c r="S43" s="297">
        <v>8.9527009422281784E-2</v>
      </c>
      <c r="T43" s="297">
        <v>7.9371400867623676E-2</v>
      </c>
      <c r="U43" s="297">
        <v>3.9681947909694273E-2</v>
      </c>
      <c r="V43" s="297">
        <v>0.16946255756049861</v>
      </c>
      <c r="W43" s="297">
        <v>9.5485502646645751E-2</v>
      </c>
      <c r="DA43" s="122" t="s">
        <v>2852</v>
      </c>
    </row>
    <row r="44" spans="1:105" ht="12" customHeight="1" x14ac:dyDescent="0.25">
      <c r="A44" s="59" t="s">
        <v>70</v>
      </c>
      <c r="B44" s="297">
        <v>4.7005426598718696</v>
      </c>
      <c r="C44" s="297">
        <v>4.7170900894777077</v>
      </c>
      <c r="D44" s="297">
        <v>3.4281151316926559</v>
      </c>
      <c r="E44" s="297">
        <v>2.1325097762173519</v>
      </c>
      <c r="F44" s="297">
        <v>1.2747982656422849</v>
      </c>
      <c r="G44" s="297">
        <v>1.2865782374892429</v>
      </c>
      <c r="H44" s="297">
        <v>3.0174250710417421</v>
      </c>
      <c r="I44" s="297">
        <v>0.51546200355573624</v>
      </c>
      <c r="J44" s="297">
        <v>0.59185220354895052</v>
      </c>
      <c r="K44" s="297">
        <v>0.52857253596734444</v>
      </c>
      <c r="L44" s="297">
        <v>0.5170357389227529</v>
      </c>
      <c r="M44" s="297">
        <v>0.13038113523990111</v>
      </c>
      <c r="N44" s="297">
        <v>0.1177835029890402</v>
      </c>
      <c r="O44" s="297">
        <v>0.27394504454779489</v>
      </c>
      <c r="P44" s="297">
        <v>0.20571816052936859</v>
      </c>
      <c r="Q44" s="297">
        <v>0.20666213568990929</v>
      </c>
      <c r="R44" s="297">
        <v>0.15804133582704821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0.45728901573921038</v>
      </c>
      <c r="C45" s="297">
        <v>0.33778615080869517</v>
      </c>
      <c r="D45" s="297">
        <v>0.32519797941514061</v>
      </c>
      <c r="E45" s="297">
        <v>0.28901992584603092</v>
      </c>
      <c r="F45" s="297">
        <v>0.25706068497819012</v>
      </c>
      <c r="G45" s="297">
        <v>0.24435889777551981</v>
      </c>
      <c r="H45" s="297">
        <v>5.7191836490022088E-2</v>
      </c>
      <c r="I45" s="297">
        <v>6.8397153250633294E-2</v>
      </c>
      <c r="J45" s="297">
        <v>0.27922778799837611</v>
      </c>
      <c r="K45" s="297">
        <v>0.27275501093364568</v>
      </c>
      <c r="L45" s="297">
        <v>0.1398277477614964</v>
      </c>
      <c r="M45" s="297">
        <v>0.27935829120367112</v>
      </c>
      <c r="N45" s="297">
        <v>0.38017864135567742</v>
      </c>
      <c r="O45" s="297">
        <v>0.33128637569575098</v>
      </c>
      <c r="P45" s="297">
        <v>2.875008289000919</v>
      </c>
      <c r="Q45" s="297">
        <v>2.974657821094159</v>
      </c>
      <c r="R45" s="297">
        <v>4.0074494994015391</v>
      </c>
      <c r="S45" s="297">
        <v>4.5722281625784529</v>
      </c>
      <c r="T45" s="297">
        <v>0.4037566158739318</v>
      </c>
      <c r="U45" s="297">
        <v>0.36272688039950463</v>
      </c>
      <c r="V45" s="297">
        <v>0.43355058659910573</v>
      </c>
      <c r="W45" s="297">
        <v>2.9322826928726791</v>
      </c>
      <c r="DA45" s="122" t="s">
        <v>2854</v>
      </c>
    </row>
    <row r="46" spans="1:105" ht="12" customHeight="1" x14ac:dyDescent="0.25">
      <c r="A46" s="60" t="s">
        <v>2743</v>
      </c>
      <c r="B46" s="331">
        <v>10.50965067755866</v>
      </c>
      <c r="C46" s="331">
        <v>10.34400957194751</v>
      </c>
      <c r="D46" s="331">
        <v>7.703049609496432</v>
      </c>
      <c r="E46" s="331">
        <v>7.2727031914472988</v>
      </c>
      <c r="F46" s="331">
        <v>5.5848740025042893</v>
      </c>
      <c r="G46" s="331">
        <v>5.2824533568189951</v>
      </c>
      <c r="H46" s="331">
        <v>2.4889161448927721</v>
      </c>
      <c r="I46" s="331">
        <v>0.6739769984901246</v>
      </c>
      <c r="J46" s="331">
        <v>0.97865958057697178</v>
      </c>
      <c r="K46" s="331">
        <v>1.856064837594217</v>
      </c>
      <c r="L46" s="331">
        <v>2.0932757712169838</v>
      </c>
      <c r="M46" s="331">
        <v>1.3568945209448799</v>
      </c>
      <c r="N46" s="331">
        <v>1.032660444314996</v>
      </c>
      <c r="O46" s="331">
        <v>1.1769653478225599</v>
      </c>
      <c r="P46" s="331">
        <v>3.2646312024478412</v>
      </c>
      <c r="Q46" s="331">
        <v>2.9524941443089938</v>
      </c>
      <c r="R46" s="331">
        <v>3.8056962958980991</v>
      </c>
      <c r="S46" s="331">
        <v>4.0446510838335419</v>
      </c>
      <c r="T46" s="331">
        <v>1.3133984754789361</v>
      </c>
      <c r="U46" s="331">
        <v>1.535747033060509</v>
      </c>
      <c r="V46" s="331">
        <v>1.427786624027424</v>
      </c>
      <c r="W46" s="331">
        <v>3.2632871717116112</v>
      </c>
      <c r="DA46" s="72" t="s">
        <v>2855</v>
      </c>
    </row>
    <row r="47" spans="1:105" ht="12" customHeight="1" x14ac:dyDescent="0.25">
      <c r="A47" s="64" t="s">
        <v>30</v>
      </c>
      <c r="B47" s="231">
        <v>3.480845257886704</v>
      </c>
      <c r="C47" s="231">
        <v>2.871206686439121</v>
      </c>
      <c r="D47" s="231">
        <v>2.3433047100601909</v>
      </c>
      <c r="E47" s="231">
        <v>3.9127054363733711</v>
      </c>
      <c r="F47" s="231">
        <v>3.9030614909653618</v>
      </c>
      <c r="G47" s="231">
        <v>3.154025899401268</v>
      </c>
      <c r="H47" s="231">
        <v>0</v>
      </c>
      <c r="I47" s="231">
        <v>0</v>
      </c>
      <c r="J47" s="231">
        <v>0</v>
      </c>
      <c r="K47" s="231">
        <v>8.7480901353150869E-2</v>
      </c>
      <c r="L47" s="231">
        <v>5.7362207223183581E-2</v>
      </c>
      <c r="M47" s="231">
        <v>2.538776840387014E-2</v>
      </c>
      <c r="N47" s="231">
        <v>2.1197915039225291E-2</v>
      </c>
      <c r="O47" s="231">
        <v>4.8270522124959211E-3</v>
      </c>
      <c r="P47" s="231">
        <v>0</v>
      </c>
      <c r="Q47" s="231">
        <v>1.163937752528113E-3</v>
      </c>
      <c r="R47" s="231">
        <v>0</v>
      </c>
      <c r="S47" s="231">
        <v>1.163944025000497E-3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2.525065562067359</v>
      </c>
      <c r="C49" s="231">
        <v>3.2808505123937959</v>
      </c>
      <c r="D49" s="231">
        <v>2.0824237870544442</v>
      </c>
      <c r="E49" s="231">
        <v>1.1018271877669501</v>
      </c>
      <c r="F49" s="231">
        <v>0.22704604679837939</v>
      </c>
      <c r="G49" s="231">
        <v>0.68745628867983033</v>
      </c>
      <c r="H49" s="231">
        <v>7.8205292384890615E-2</v>
      </c>
      <c r="I49" s="231">
        <v>7.3888317915253091E-2</v>
      </c>
      <c r="J49" s="231">
        <v>0.10186954054798369</v>
      </c>
      <c r="K49" s="231">
        <v>1.0237120110787981</v>
      </c>
      <c r="L49" s="231">
        <v>1.522815010318803</v>
      </c>
      <c r="M49" s="231">
        <v>0.99362120233786955</v>
      </c>
      <c r="N49" s="231">
        <v>0.61475620815213849</v>
      </c>
      <c r="O49" s="231">
        <v>0.66958577038864864</v>
      </c>
      <c r="P49" s="231">
        <v>1.0957261759760319</v>
      </c>
      <c r="Q49" s="231">
        <v>0.74264635965627179</v>
      </c>
      <c r="R49" s="231">
        <v>0.94466699593295289</v>
      </c>
      <c r="S49" s="231">
        <v>0.92698913705256314</v>
      </c>
      <c r="T49" s="231">
        <v>0.97230829873599245</v>
      </c>
      <c r="U49" s="231">
        <v>1.2649857966426239</v>
      </c>
      <c r="V49" s="231">
        <v>0.98865020464776276</v>
      </c>
      <c r="W49" s="231">
        <v>1.2365190167199249</v>
      </c>
      <c r="DA49" s="73" t="s">
        <v>2858</v>
      </c>
    </row>
    <row r="50" spans="1:105" ht="12" customHeight="1" x14ac:dyDescent="0.25">
      <c r="A50" s="64" t="s">
        <v>160</v>
      </c>
      <c r="B50" s="231">
        <v>0.91134836906691297</v>
      </c>
      <c r="C50" s="231">
        <v>0.63556059676694199</v>
      </c>
      <c r="D50" s="231">
        <v>0.64268784478488528</v>
      </c>
      <c r="E50" s="231">
        <v>0.54278939322995734</v>
      </c>
      <c r="F50" s="231">
        <v>0.37481164100086639</v>
      </c>
      <c r="G50" s="231">
        <v>0.32027965453102342</v>
      </c>
      <c r="H50" s="231">
        <v>0.3444327217460556</v>
      </c>
      <c r="I50" s="231">
        <v>0.18810963381077589</v>
      </c>
      <c r="J50" s="231">
        <v>0.27147985990701679</v>
      </c>
      <c r="K50" s="231">
        <v>0.17602285243355681</v>
      </c>
      <c r="L50" s="231">
        <v>4.4138329104240787E-2</v>
      </c>
      <c r="M50" s="231">
        <v>5.5835504101098471E-2</v>
      </c>
      <c r="N50" s="231">
        <v>5.39170532502442E-2</v>
      </c>
      <c r="O50" s="231">
        <v>8.2774776350142909E-2</v>
      </c>
      <c r="P50" s="231">
        <v>0.1027977131341714</v>
      </c>
      <c r="Q50" s="231">
        <v>8.119284489399288E-2</v>
      </c>
      <c r="R50" s="231">
        <v>7.9830467472631242E-2</v>
      </c>
      <c r="S50" s="231">
        <v>5.9493729628266122E-2</v>
      </c>
      <c r="T50" s="231">
        <v>5.2190303552115201E-2</v>
      </c>
      <c r="U50" s="231">
        <v>2.6416617262898338E-2</v>
      </c>
      <c r="V50" s="231">
        <v>0.11006679213526201</v>
      </c>
      <c r="W50" s="231">
        <v>6.3451798268329099E-2</v>
      </c>
      <c r="DA50" s="73" t="s">
        <v>2859</v>
      </c>
    </row>
    <row r="51" spans="1:105" ht="12" customHeight="1" x14ac:dyDescent="0.25">
      <c r="A51" s="64" t="s">
        <v>70</v>
      </c>
      <c r="B51" s="231">
        <v>3.069558985449631</v>
      </c>
      <c r="C51" s="231">
        <v>3.0678885824545632</v>
      </c>
      <c r="D51" s="231">
        <v>2.2314538707919409</v>
      </c>
      <c r="E51" s="231">
        <v>1.3956603460700141</v>
      </c>
      <c r="F51" s="231">
        <v>0.83786579725154586</v>
      </c>
      <c r="G51" s="231">
        <v>0.83667665183062934</v>
      </c>
      <c r="H51" s="231">
        <v>1.9507087714285929</v>
      </c>
      <c r="I51" s="231">
        <v>0.32009541428175281</v>
      </c>
      <c r="J51" s="231">
        <v>0.37617771765730929</v>
      </c>
      <c r="K51" s="231">
        <v>0.34518386105127652</v>
      </c>
      <c r="L51" s="231">
        <v>0.33959781155634089</v>
      </c>
      <c r="M51" s="231">
        <v>8.638241762970493E-2</v>
      </c>
      <c r="N51" s="231">
        <v>7.7668770408392748E-2</v>
      </c>
      <c r="O51" s="231">
        <v>0.17984426349284041</v>
      </c>
      <c r="P51" s="231">
        <v>0.13646732511253221</v>
      </c>
      <c r="Q51" s="231">
        <v>0.13732837594863159</v>
      </c>
      <c r="R51" s="231">
        <v>0.1051922921505864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0.22421259709448491</v>
      </c>
      <c r="C52" s="231">
        <v>0.26881473009018192</v>
      </c>
      <c r="D52" s="231">
        <v>0.19149914043582919</v>
      </c>
      <c r="E52" s="231">
        <v>0.13056640807140091</v>
      </c>
      <c r="F52" s="231">
        <v>7.3134956211955135E-2</v>
      </c>
      <c r="G52" s="231">
        <v>0.12510545564258971</v>
      </c>
      <c r="H52" s="231">
        <v>7.8595908636517206E-2</v>
      </c>
      <c r="I52" s="231">
        <v>4.9409861468323511E-2</v>
      </c>
      <c r="J52" s="231">
        <v>5.1656951913419097E-2</v>
      </c>
      <c r="K52" s="231">
        <v>4.5542775514811618E-2</v>
      </c>
      <c r="L52" s="231">
        <v>3.752118510705281E-2</v>
      </c>
      <c r="M52" s="231">
        <v>1.058222838992407E-2</v>
      </c>
      <c r="N52" s="231">
        <v>1.442318536029146E-2</v>
      </c>
      <c r="O52" s="231">
        <v>2.244477577039981E-2</v>
      </c>
      <c r="P52" s="231">
        <v>2.2444775771795551E-2</v>
      </c>
      <c r="Q52" s="231">
        <v>1.3482542838523419E-2</v>
      </c>
      <c r="R52" s="231">
        <v>8.6486854254624549E-3</v>
      </c>
      <c r="S52" s="231">
        <v>1.8603818800848569E-2</v>
      </c>
      <c r="T52" s="231">
        <v>2.3411547253635031E-2</v>
      </c>
      <c r="U52" s="231">
        <v>2.8741854886509019E-3</v>
      </c>
      <c r="V52" s="231">
        <v>4.747631847889966E-2</v>
      </c>
      <c r="W52" s="231">
        <v>1.476286182895651E-2</v>
      </c>
      <c r="DA52" s="73" t="s">
        <v>2861</v>
      </c>
    </row>
    <row r="53" spans="1:105" ht="12" customHeight="1" x14ac:dyDescent="0.25">
      <c r="A53" s="64" t="s">
        <v>162</v>
      </c>
      <c r="B53" s="231">
        <v>0.29861990599357158</v>
      </c>
      <c r="C53" s="231">
        <v>0.2196884638029063</v>
      </c>
      <c r="D53" s="231">
        <v>0.21168025636914131</v>
      </c>
      <c r="E53" s="231">
        <v>0.1891544199356055</v>
      </c>
      <c r="F53" s="231">
        <v>0.1689540702761807</v>
      </c>
      <c r="G53" s="231">
        <v>0.15890940673365331</v>
      </c>
      <c r="H53" s="231">
        <v>3.697345069671578E-2</v>
      </c>
      <c r="I53" s="231">
        <v>4.2473771014019411E-2</v>
      </c>
      <c r="J53" s="231">
        <v>0.17747551055124289</v>
      </c>
      <c r="K53" s="231">
        <v>0.17812243616262269</v>
      </c>
      <c r="L53" s="231">
        <v>9.1841227907362766E-2</v>
      </c>
      <c r="M53" s="231">
        <v>0.1850854000824127</v>
      </c>
      <c r="N53" s="231">
        <v>0.25069731210470431</v>
      </c>
      <c r="O53" s="231">
        <v>0.21748870960803221</v>
      </c>
      <c r="P53" s="231">
        <v>1.90719521245331</v>
      </c>
      <c r="Q53" s="231">
        <v>1.9766800832190461</v>
      </c>
      <c r="R53" s="231">
        <v>2.667357854916466</v>
      </c>
      <c r="S53" s="231">
        <v>3.038400454326863</v>
      </c>
      <c r="T53" s="231">
        <v>0.2654883259371929</v>
      </c>
      <c r="U53" s="231">
        <v>0.24147043366633569</v>
      </c>
      <c r="V53" s="231">
        <v>0.2815933087654991</v>
      </c>
      <c r="W53" s="231">
        <v>1.9485534948944001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1.0000000000000004</v>
      </c>
      <c r="C63" s="234">
        <f t="shared" si="1"/>
        <v>1.0000000000000002</v>
      </c>
      <c r="D63" s="234">
        <f t="shared" si="1"/>
        <v>1</v>
      </c>
      <c r="E63" s="234">
        <f t="shared" si="1"/>
        <v>1</v>
      </c>
      <c r="F63" s="234">
        <f t="shared" si="1"/>
        <v>0.99999999999999989</v>
      </c>
      <c r="G63" s="234">
        <f t="shared" si="1"/>
        <v>0.99999999999999989</v>
      </c>
      <c r="H63" s="234">
        <f t="shared" si="1"/>
        <v>0.99999999999999978</v>
      </c>
      <c r="I63" s="234">
        <f t="shared" si="1"/>
        <v>1.0000000000000002</v>
      </c>
      <c r="J63" s="234">
        <f t="shared" si="1"/>
        <v>0.99999999999999944</v>
      </c>
      <c r="K63" s="234">
        <f t="shared" si="1"/>
        <v>1.0000000000000002</v>
      </c>
      <c r="L63" s="234">
        <f t="shared" si="1"/>
        <v>0.99999999999999989</v>
      </c>
      <c r="M63" s="234">
        <f t="shared" si="1"/>
        <v>1</v>
      </c>
      <c r="N63" s="234">
        <f t="shared" si="1"/>
        <v>0.99999999999999989</v>
      </c>
      <c r="O63" s="234">
        <f t="shared" si="1"/>
        <v>1</v>
      </c>
      <c r="P63" s="234">
        <f t="shared" si="1"/>
        <v>0.99999999999999989</v>
      </c>
      <c r="Q63" s="234">
        <f t="shared" si="1"/>
        <v>1.0000000000000002</v>
      </c>
      <c r="R63" s="234">
        <f t="shared" si="1"/>
        <v>1</v>
      </c>
      <c r="S63" s="234">
        <f t="shared" si="1"/>
        <v>1</v>
      </c>
      <c r="T63" s="234">
        <f t="shared" si="1"/>
        <v>1</v>
      </c>
      <c r="U63" s="234">
        <f t="shared" si="1"/>
        <v>1</v>
      </c>
      <c r="V63" s="234">
        <f t="shared" si="1"/>
        <v>0.99999999999999989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7.0627621316349531E-2</v>
      </c>
      <c r="C68" s="302">
        <f t="shared" si="6"/>
        <v>6.6201332709538777E-2</v>
      </c>
      <c r="D68" s="302">
        <f t="shared" si="6"/>
        <v>6.918031008725295E-2</v>
      </c>
      <c r="E68" s="302">
        <f t="shared" si="6"/>
        <v>6.6653867271440875E-2</v>
      </c>
      <c r="F68" s="302">
        <f t="shared" si="6"/>
        <v>6.4739263878749023E-2</v>
      </c>
      <c r="G68" s="302">
        <f t="shared" si="6"/>
        <v>6.2508491544325487E-2</v>
      </c>
      <c r="H68" s="302">
        <f t="shared" si="6"/>
        <v>5.4429427326656871E-2</v>
      </c>
      <c r="I68" s="302">
        <f t="shared" si="6"/>
        <v>1.9036115129398946E-2</v>
      </c>
      <c r="J68" s="302">
        <f t="shared" si="6"/>
        <v>5.4817877002371208E-2</v>
      </c>
      <c r="K68" s="302">
        <f t="shared" si="6"/>
        <v>8.4543895050859158E-2</v>
      </c>
      <c r="L68" s="302">
        <f t="shared" si="6"/>
        <v>6.824327315297786E-2</v>
      </c>
      <c r="M68" s="302">
        <f t="shared" si="6"/>
        <v>7.9408022706929884E-2</v>
      </c>
      <c r="N68" s="302">
        <f t="shared" si="6"/>
        <v>0.10240197928405667</v>
      </c>
      <c r="O68" s="302">
        <f t="shared" si="6"/>
        <v>8.7969588529309958E-2</v>
      </c>
      <c r="P68" s="302">
        <f t="shared" si="6"/>
        <v>0.14594473044303047</v>
      </c>
      <c r="Q68" s="302">
        <f t="shared" si="6"/>
        <v>0.15389918676503409</v>
      </c>
      <c r="R68" s="302">
        <f t="shared" si="6"/>
        <v>0.15341809185586125</v>
      </c>
      <c r="S68" s="302">
        <f t="shared" si="6"/>
        <v>0.15713316178562856</v>
      </c>
      <c r="T68" s="302">
        <f t="shared" si="6"/>
        <v>9.7868300600943384E-2</v>
      </c>
      <c r="U68" s="302">
        <f t="shared" si="6"/>
        <v>9.5954199688153316E-2</v>
      </c>
      <c r="V68" s="302">
        <f t="shared" si="6"/>
        <v>9.8958933142410582E-2</v>
      </c>
      <c r="W68" s="302">
        <f t="shared" si="6"/>
        <v>0.1437695671193292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7.6395666907474596E-2</v>
      </c>
      <c r="C69" s="303">
        <f t="shared" si="7"/>
        <v>7.6766651443188588E-2</v>
      </c>
      <c r="D69" s="303">
        <f t="shared" si="7"/>
        <v>7.6518622701511455E-2</v>
      </c>
      <c r="E69" s="303">
        <f t="shared" si="7"/>
        <v>7.6709841757734307E-2</v>
      </c>
      <c r="F69" s="303">
        <f t="shared" si="7"/>
        <v>7.686024328822548E-2</v>
      </c>
      <c r="G69" s="303">
        <f t="shared" si="7"/>
        <v>7.7045272935533121E-2</v>
      </c>
      <c r="H69" s="303">
        <f t="shared" si="7"/>
        <v>7.7731835901906229E-2</v>
      </c>
      <c r="I69" s="303">
        <f t="shared" si="7"/>
        <v>8.0681752938519091E-2</v>
      </c>
      <c r="J69" s="303">
        <f t="shared" si="7"/>
        <v>7.7752421319571052E-2</v>
      </c>
      <c r="K69" s="303">
        <f t="shared" si="7"/>
        <v>7.5284517356202937E-2</v>
      </c>
      <c r="L69" s="303">
        <f t="shared" si="7"/>
        <v>7.6614957861617344E-2</v>
      </c>
      <c r="M69" s="303">
        <f t="shared" si="7"/>
        <v>7.5681171595163702E-2</v>
      </c>
      <c r="N69" s="303">
        <f t="shared" si="7"/>
        <v>7.3805566189310681E-2</v>
      </c>
      <c r="O69" s="303">
        <f t="shared" si="7"/>
        <v>7.4999628109668412E-2</v>
      </c>
      <c r="P69" s="303">
        <f t="shared" si="7"/>
        <v>7.0214238935818976E-2</v>
      </c>
      <c r="Q69" s="303">
        <f t="shared" si="7"/>
        <v>6.9554705957951976E-2</v>
      </c>
      <c r="R69" s="303">
        <f t="shared" si="7"/>
        <v>6.9588237529803351E-2</v>
      </c>
      <c r="S69" s="303">
        <f t="shared" si="7"/>
        <v>6.9289527971087075E-2</v>
      </c>
      <c r="T69" s="303">
        <f t="shared" si="7"/>
        <v>7.4188795495101309E-2</v>
      </c>
      <c r="U69" s="303">
        <f t="shared" si="7"/>
        <v>7.4309386855674509E-2</v>
      </c>
      <c r="V69" s="303">
        <f t="shared" si="7"/>
        <v>7.4133312800850587E-2</v>
      </c>
      <c r="W69" s="303">
        <f t="shared" si="7"/>
        <v>7.0387179485477014E-2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0.64936316871353406</v>
      </c>
      <c r="C70" s="303">
        <f t="shared" si="8"/>
        <v>0.65251653726710301</v>
      </c>
      <c r="D70" s="303">
        <f t="shared" si="8"/>
        <v>0.6504082929628473</v>
      </c>
      <c r="E70" s="303">
        <f t="shared" si="8"/>
        <v>0.65203365494074161</v>
      </c>
      <c r="F70" s="303">
        <f t="shared" si="8"/>
        <v>0.65331206794991659</v>
      </c>
      <c r="G70" s="303">
        <f t="shared" si="8"/>
        <v>0.65488481995203141</v>
      </c>
      <c r="H70" s="303">
        <f t="shared" si="8"/>
        <v>0.66072060516620268</v>
      </c>
      <c r="I70" s="303">
        <f t="shared" si="8"/>
        <v>0.68579489997741239</v>
      </c>
      <c r="J70" s="303">
        <f t="shared" si="8"/>
        <v>0.66089558121635394</v>
      </c>
      <c r="K70" s="303">
        <f t="shared" si="8"/>
        <v>0.63991839752772528</v>
      </c>
      <c r="L70" s="303">
        <f t="shared" si="8"/>
        <v>0.65122714182374752</v>
      </c>
      <c r="M70" s="303">
        <f t="shared" si="8"/>
        <v>0.64328995855889182</v>
      </c>
      <c r="N70" s="303">
        <f t="shared" si="8"/>
        <v>0.62734731260914089</v>
      </c>
      <c r="O70" s="303">
        <f t="shared" si="8"/>
        <v>0.63749683893218123</v>
      </c>
      <c r="P70" s="303">
        <f t="shared" si="8"/>
        <v>0.59682103095446126</v>
      </c>
      <c r="Q70" s="303">
        <f t="shared" si="8"/>
        <v>0.5912150006425918</v>
      </c>
      <c r="R70" s="303">
        <f t="shared" si="8"/>
        <v>0.5915000190033286</v>
      </c>
      <c r="S70" s="303">
        <f t="shared" si="8"/>
        <v>0.58896098775424022</v>
      </c>
      <c r="T70" s="303">
        <f t="shared" si="8"/>
        <v>0.63060476170836133</v>
      </c>
      <c r="U70" s="303">
        <f t="shared" si="8"/>
        <v>0.63162978827323346</v>
      </c>
      <c r="V70" s="303">
        <f t="shared" si="8"/>
        <v>0.63013315880722964</v>
      </c>
      <c r="W70" s="303">
        <f t="shared" si="8"/>
        <v>0.59829102562655456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0.2036135430626422</v>
      </c>
      <c r="C72" s="303">
        <f t="shared" si="10"/>
        <v>0.20451547858016988</v>
      </c>
      <c r="D72" s="303">
        <f t="shared" si="10"/>
        <v>0.20389277424838828</v>
      </c>
      <c r="E72" s="303">
        <f t="shared" si="10"/>
        <v>0.20460263603008325</v>
      </c>
      <c r="F72" s="303">
        <f t="shared" si="10"/>
        <v>0.20508842488310877</v>
      </c>
      <c r="G72" s="303">
        <f t="shared" si="10"/>
        <v>0.20556141556810997</v>
      </c>
      <c r="H72" s="303">
        <f t="shared" si="10"/>
        <v>0.20711813160523401</v>
      </c>
      <c r="I72" s="303">
        <f t="shared" si="10"/>
        <v>0.21448723195466965</v>
      </c>
      <c r="J72" s="303">
        <f t="shared" si="10"/>
        <v>0.2065341204617033</v>
      </c>
      <c r="K72" s="303">
        <f t="shared" si="10"/>
        <v>0.2002531900652128</v>
      </c>
      <c r="L72" s="303">
        <f t="shared" si="10"/>
        <v>0.20391462716165709</v>
      </c>
      <c r="M72" s="303">
        <f t="shared" si="10"/>
        <v>0.2016208471390146</v>
      </c>
      <c r="N72" s="303">
        <f t="shared" si="10"/>
        <v>0.19644514191749168</v>
      </c>
      <c r="O72" s="303">
        <f t="shared" si="10"/>
        <v>0.19953394442884051</v>
      </c>
      <c r="P72" s="303">
        <f t="shared" si="10"/>
        <v>0.18701999966668909</v>
      </c>
      <c r="Q72" s="303">
        <f t="shared" si="10"/>
        <v>0.18533110663442226</v>
      </c>
      <c r="R72" s="303">
        <f t="shared" si="10"/>
        <v>0.18549365161100684</v>
      </c>
      <c r="S72" s="303">
        <f t="shared" si="10"/>
        <v>0.18461632248904414</v>
      </c>
      <c r="T72" s="303">
        <f t="shared" si="10"/>
        <v>0.19733814219559409</v>
      </c>
      <c r="U72" s="303">
        <f t="shared" si="10"/>
        <v>0.19810662518293864</v>
      </c>
      <c r="V72" s="303">
        <f t="shared" si="10"/>
        <v>0.19677459524950922</v>
      </c>
      <c r="W72" s="303">
        <f t="shared" si="10"/>
        <v>0.18755222776863914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0.1221248316946693</v>
      </c>
      <c r="C73" s="304">
        <f t="shared" si="11"/>
        <v>0.12263105037410203</v>
      </c>
      <c r="D73" s="304">
        <f t="shared" si="11"/>
        <v>0.12227291003344271</v>
      </c>
      <c r="E73" s="304">
        <f t="shared" si="11"/>
        <v>0.12277880482183329</v>
      </c>
      <c r="F73" s="304">
        <f t="shared" si="11"/>
        <v>0.12310416537566826</v>
      </c>
      <c r="G73" s="304">
        <f t="shared" si="11"/>
        <v>0.12337979110354128</v>
      </c>
      <c r="H73" s="304">
        <f t="shared" si="11"/>
        <v>0.12420417330986737</v>
      </c>
      <c r="I73" s="304">
        <f t="shared" si="11"/>
        <v>0.12842669548691593</v>
      </c>
      <c r="J73" s="304">
        <f t="shared" si="11"/>
        <v>0.12359820438749415</v>
      </c>
      <c r="K73" s="304">
        <f t="shared" si="11"/>
        <v>0.11994970488526298</v>
      </c>
      <c r="L73" s="304">
        <f t="shared" si="11"/>
        <v>0.12219200544259855</v>
      </c>
      <c r="M73" s="304">
        <f t="shared" si="11"/>
        <v>0.12089426410417328</v>
      </c>
      <c r="N73" s="304">
        <f t="shared" si="11"/>
        <v>0.11771920464889365</v>
      </c>
      <c r="O73" s="304">
        <f t="shared" si="11"/>
        <v>0.11953434111186087</v>
      </c>
      <c r="P73" s="304">
        <f t="shared" si="11"/>
        <v>0.11212481146848216</v>
      </c>
      <c r="Q73" s="304">
        <f t="shared" si="11"/>
        <v>0.11113942027927347</v>
      </c>
      <c r="R73" s="304">
        <f t="shared" si="11"/>
        <v>0.11126619824588325</v>
      </c>
      <c r="S73" s="304">
        <f t="shared" si="11"/>
        <v>0.1107074926532179</v>
      </c>
      <c r="T73" s="304">
        <f t="shared" si="11"/>
        <v>0.11820342700081932</v>
      </c>
      <c r="U73" s="304">
        <f t="shared" si="11"/>
        <v>0.11884327920355249</v>
      </c>
      <c r="V73" s="304">
        <f t="shared" si="11"/>
        <v>0.11769906159526859</v>
      </c>
      <c r="W73" s="304">
        <f t="shared" si="11"/>
        <v>0.11247256965079692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8.1488711367972907E-2</v>
      </c>
      <c r="C74" s="304">
        <f t="shared" si="12"/>
        <v>8.1884428206067866E-2</v>
      </c>
      <c r="D74" s="304">
        <f t="shared" si="12"/>
        <v>8.1619864214945562E-2</v>
      </c>
      <c r="E74" s="304">
        <f t="shared" si="12"/>
        <v>8.1823831208249972E-2</v>
      </c>
      <c r="F74" s="304">
        <f t="shared" si="12"/>
        <v>8.198425950744051E-2</v>
      </c>
      <c r="G74" s="304">
        <f t="shared" si="12"/>
        <v>8.2181624464568684E-2</v>
      </c>
      <c r="H74" s="304">
        <f t="shared" si="12"/>
        <v>8.291395829536663E-2</v>
      </c>
      <c r="I74" s="304">
        <f t="shared" si="12"/>
        <v>8.6060536467753732E-2</v>
      </c>
      <c r="J74" s="304">
        <f t="shared" si="12"/>
        <v>8.2935916074209151E-2</v>
      </c>
      <c r="K74" s="304">
        <f t="shared" si="12"/>
        <v>8.0303485179949827E-2</v>
      </c>
      <c r="L74" s="304">
        <f t="shared" si="12"/>
        <v>8.1722621719058516E-2</v>
      </c>
      <c r="M74" s="304">
        <f t="shared" si="12"/>
        <v>8.0726583034841343E-2</v>
      </c>
      <c r="N74" s="304">
        <f t="shared" si="12"/>
        <v>7.8725937268598042E-2</v>
      </c>
      <c r="O74" s="304">
        <f t="shared" si="12"/>
        <v>7.9999603316979626E-2</v>
      </c>
      <c r="P74" s="304">
        <f t="shared" si="12"/>
        <v>7.4895188198206911E-2</v>
      </c>
      <c r="Q74" s="304">
        <f t="shared" si="12"/>
        <v>7.4191686355148792E-2</v>
      </c>
      <c r="R74" s="304">
        <f t="shared" si="12"/>
        <v>7.4227453365123569E-2</v>
      </c>
      <c r="S74" s="304">
        <f t="shared" si="12"/>
        <v>7.3908829835826223E-2</v>
      </c>
      <c r="T74" s="304">
        <f t="shared" si="12"/>
        <v>7.913471519477476E-2</v>
      </c>
      <c r="U74" s="304">
        <f t="shared" si="12"/>
        <v>7.9263345979386168E-2</v>
      </c>
      <c r="V74" s="304">
        <f t="shared" si="12"/>
        <v>7.9075533654240623E-2</v>
      </c>
      <c r="W74" s="304">
        <f t="shared" si="12"/>
        <v>7.5079658117842216E-2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2.2427897753421666</v>
      </c>
      <c r="C81" s="324">
        <f>IF(C$5=0,0,C$5/TEL_fec!C$5)</f>
        <v>2.2774685267761874</v>
      </c>
      <c r="D81" s="324">
        <f>IF(D$5=0,0,D$5/TEL_fec!D$5)</f>
        <v>2.2086453307412586</v>
      </c>
      <c r="E81" s="324">
        <f>IF(E$5=0,0,E$5/TEL_fec!E$5)</f>
        <v>2.4140714469908908</v>
      </c>
      <c r="F81" s="324">
        <f>IF(F$5=0,0,F$5/TEL_fec!F$5)</f>
        <v>2.5749176791584731</v>
      </c>
      <c r="G81" s="324">
        <f>IF(G$5=0,0,G$5/TEL_fec!G$5)</f>
        <v>2.4457176508526084</v>
      </c>
      <c r="H81" s="324">
        <f>IF(H$5=0,0,H$5/TEL_fec!H$5)</f>
        <v>1.8217446373799311</v>
      </c>
      <c r="I81" s="324">
        <f>IF(I$5=0,0,I$5/TEL_fec!I$5)</f>
        <v>0.90495823564938205</v>
      </c>
      <c r="J81" s="324">
        <f>IF(J$5=0,0,J$5/TEL_fec!J$5)</f>
        <v>1.242755177841024</v>
      </c>
      <c r="K81" s="324">
        <f>IF(K$5=0,0,K$5/TEL_fec!K$5)</f>
        <v>1.8903221071597323</v>
      </c>
      <c r="L81" s="324">
        <f>IF(L$5=0,0,L$5/TEL_fec!L$5)</f>
        <v>2.1274295529118294</v>
      </c>
      <c r="M81" s="324">
        <f>IF(M$5=0,0,M$5/TEL_fec!M$5)</f>
        <v>1.7747313352670584</v>
      </c>
      <c r="N81" s="324">
        <f>IF(N$5=0,0,N$5/TEL_fec!N$5)</f>
        <v>1.8415544703303364</v>
      </c>
      <c r="O81" s="324">
        <f>IF(O$5=0,0,O$5/TEL_fec!O$5)</f>
        <v>1.7421718919923548</v>
      </c>
      <c r="P81" s="324">
        <f>IF(P$5=0,0,P$5/TEL_fec!P$5)</f>
        <v>2.1175779575411378</v>
      </c>
      <c r="Q81" s="324">
        <f>IF(Q$5=0,0,Q$5/TEL_fec!Q$5)</f>
        <v>2.2152412385000844</v>
      </c>
      <c r="R81" s="324">
        <f>IF(R$5=0,0,R$5/TEL_fec!R$5)</f>
        <v>2.1516441202803946</v>
      </c>
      <c r="S81" s="324">
        <f>IF(S$5=0,0,S$5/TEL_fec!S$5)</f>
        <v>2.1731641382106814</v>
      </c>
      <c r="T81" s="324">
        <f>IF(T$5=0,0,T$5/TEL_fec!T$5)</f>
        <v>1.8324161489720923</v>
      </c>
      <c r="U81" s="324">
        <f>IF(U$5=0,0,U$5/TEL_fec!U$5)</f>
        <v>1.974381105545749</v>
      </c>
      <c r="V81" s="324">
        <f>IF(V$5=0,0,V$5/TEL_fec!V$5)</f>
        <v>1.7884063925421929</v>
      </c>
      <c r="W81" s="324">
        <f>IF(W$5=0,0,W$5/TEL_fec!W$5)</f>
        <v>2.0312965542044195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2.2830375679739863</v>
      </c>
      <c r="C86" s="338">
        <f>IF(C$10=0,0,C$10/TEL_fec!C$10)</f>
        <v>2.2998991158009252</v>
      </c>
      <c r="D86" s="338">
        <f>IF(D$10=0,0,D$10/TEL_fec!D$10)</f>
        <v>2.2391841930365683</v>
      </c>
      <c r="E86" s="338">
        <f>IF(E$10=0,0,E$10/TEL_fec!E$10)</f>
        <v>2.3225766889615822</v>
      </c>
      <c r="F86" s="338">
        <f>IF(F$10=0,0,F$10/TEL_fec!F$10)</f>
        <v>2.351403206562424</v>
      </c>
      <c r="G86" s="338">
        <f>IF(G$10=0,0,G$10/TEL_fec!G$10)</f>
        <v>2.246245893673064</v>
      </c>
      <c r="H86" s="338">
        <f>IF(H$10=0,0,H$10/TEL_fec!H$10)</f>
        <v>1.4982621392705544</v>
      </c>
      <c r="I86" s="338">
        <f>IF(I$10=0,0,I$10/TEL_fec!I$10)</f>
        <v>0.20992337774448924</v>
      </c>
      <c r="J86" s="338">
        <f>IF(J$10=0,0,J$10/TEL_fec!J$10)</f>
        <v>0.91934937672449202</v>
      </c>
      <c r="K86" s="338">
        <f>IF(K$10=0,0,K$10/TEL_fec!K$10)</f>
        <v>2.1419603576866817</v>
      </c>
      <c r="L86" s="338">
        <f>IF(L$10=0,0,L$10/TEL_fec!L$10)</f>
        <v>2.2142814848371062</v>
      </c>
      <c r="M86" s="338">
        <f>IF(M$10=0,0,M$10/TEL_fec!M$10)</f>
        <v>1.9318403192427211</v>
      </c>
      <c r="N86" s="338">
        <f>IF(N$10=0,0,N$10/TEL_fec!N$10)</f>
        <v>2.1908386078455906</v>
      </c>
      <c r="O86" s="338">
        <f>IF(O$10=0,0,O$10/TEL_fec!O$10)</f>
        <v>1.9874815476532759</v>
      </c>
      <c r="P86" s="338">
        <f>IF(P$10=0,0,P$10/TEL_fec!P$10)</f>
        <v>2.3679365782251951</v>
      </c>
      <c r="Q86" s="338">
        <f>IF(Q$10=0,0,Q$10/TEL_fec!Q$10)</f>
        <v>2.3690982514325127</v>
      </c>
      <c r="R86" s="338">
        <f>IF(R$10=0,0,R$10/TEL_fec!R$10)</f>
        <v>2.3611579461394618</v>
      </c>
      <c r="S86" s="338">
        <f>IF(S$10=0,0,S$10/TEL_fec!S$10)</f>
        <v>2.3574151507439263</v>
      </c>
      <c r="T86" s="338">
        <f>IF(T$10=0,0,T$10/TEL_fec!T$10)</f>
        <v>2.1621039502404784</v>
      </c>
      <c r="U86" s="338">
        <f>IF(U$10=0,0,U$10/TEL_fec!U$10)</f>
        <v>2.2356020735620246</v>
      </c>
      <c r="V86" s="338">
        <f>IF(V$10=0,0,V$10/TEL_fec!V$10)</f>
        <v>2.1640235403982007</v>
      </c>
      <c r="W86" s="338">
        <f>IF(W$10=0,0,W$10/TEL_fec!W$10)</f>
        <v>2.3481051198793894</v>
      </c>
      <c r="DA86" s="68"/>
    </row>
    <row r="87" spans="1:105" ht="12" customHeight="1" x14ac:dyDescent="0.25">
      <c r="A87" s="203" t="s">
        <v>2709</v>
      </c>
      <c r="B87" s="351">
        <f>IF(B$16=0,0,B$16/TEL_fec!B$16)</f>
        <v>3.2068724452592337</v>
      </c>
      <c r="C87" s="351">
        <f>IF(C$16=0,0,C$16/TEL_fec!C$16)</f>
        <v>3.1334212371901509</v>
      </c>
      <c r="D87" s="351">
        <f>IF(D$16=0,0,D$16/TEL_fec!D$16)</f>
        <v>3.1708062732462525</v>
      </c>
      <c r="E87" s="351">
        <f>IF(E$16=0,0,E$16/TEL_fec!E$16)</f>
        <v>3.4072375871378866</v>
      </c>
      <c r="F87" s="351">
        <f>IF(F$16=0,0,F$16/TEL_fec!F$16)</f>
        <v>3.6101799424513663</v>
      </c>
      <c r="G87" s="351">
        <f>IF(G$16=0,0,G$16/TEL_fec!G$16)</f>
        <v>3.4589573874434802</v>
      </c>
      <c r="H87" s="351">
        <f>IF(H$16=0,0,H$16/TEL_fec!H$16)</f>
        <v>3.1728751670550857</v>
      </c>
      <c r="I87" s="351">
        <f>IF(I$16=0,0,I$16/TEL_fec!I$16)</f>
        <v>3.0376391423147946</v>
      </c>
      <c r="J87" s="351">
        <f>IF(J$16=0,0,J$16/TEL_fec!J$16)</f>
        <v>2.9225139068487662</v>
      </c>
      <c r="K87" s="351">
        <f>IF(K$16=0,0,K$16/TEL_fec!K$16)</f>
        <v>2.7961069702150514</v>
      </c>
      <c r="L87" s="351">
        <f>IF(L$16=0,0,L$16/TEL_fec!L$16)</f>
        <v>2.7489346108957999</v>
      </c>
      <c r="M87" s="351">
        <f>IF(M$16=0,0,M$16/TEL_fec!M$16)</f>
        <v>2.663270091419434</v>
      </c>
      <c r="N87" s="351">
        <f>IF(N$16=0,0,N$16/TEL_fec!N$16)</f>
        <v>2.6416048156698966</v>
      </c>
      <c r="O87" s="351">
        <f>IF(O$16=0,0,O$16/TEL_fec!O$16)</f>
        <v>2.6938999584539709</v>
      </c>
      <c r="P87" s="351">
        <f>IF(P$16=0,0,P$16/TEL_fec!P$16)</f>
        <v>2.4931404215513995</v>
      </c>
      <c r="Q87" s="351">
        <f>IF(Q$16=0,0,Q$16/TEL_fec!Q$16)</f>
        <v>2.468641716750458</v>
      </c>
      <c r="R87" s="351">
        <f>IF(R$16=0,0,R$16/TEL_fec!R$16)</f>
        <v>2.4485442576272649</v>
      </c>
      <c r="S87" s="351">
        <f>IF(S$16=0,0,S$16/TEL_fec!S$16)</f>
        <v>2.4217526412550008</v>
      </c>
      <c r="T87" s="351">
        <f>IF(T$16=0,0,T$16/TEL_fec!T$16)</f>
        <v>2.5973477190948775</v>
      </c>
      <c r="U87" s="351">
        <f>IF(U$16=0,0,U$16/TEL_fec!U$16)</f>
        <v>2.5981272234971136</v>
      </c>
      <c r="V87" s="351">
        <f>IF(V$16=0,0,V$16/TEL_fec!V$16)</f>
        <v>2.618058150817558</v>
      </c>
      <c r="W87" s="351">
        <f>IF(W$16=0,0,W$16/TEL_fec!W$16)</f>
        <v>2.4665807028689599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3.2068724452592328</v>
      </c>
      <c r="C88" s="351">
        <f>IF(C$27=0,0,C$27/TEL_fec!C$27)</f>
        <v>3.1334212371901504</v>
      </c>
      <c r="D88" s="351">
        <f>IF(D$27=0,0,D$27/TEL_fec!D$27)</f>
        <v>3.1708062732462525</v>
      </c>
      <c r="E88" s="351">
        <f>IF(E$27=0,0,E$27/TEL_fec!E$27)</f>
        <v>3.407237587137887</v>
      </c>
      <c r="F88" s="351">
        <f>IF(F$27=0,0,F$27/TEL_fec!F$27)</f>
        <v>3.6101799424513672</v>
      </c>
      <c r="G88" s="351">
        <f>IF(G$27=0,0,G$27/TEL_fec!G$27)</f>
        <v>3.4589573874434785</v>
      </c>
      <c r="H88" s="351">
        <f>IF(H$27=0,0,H$27/TEL_fec!H$27)</f>
        <v>3.1728751670550839</v>
      </c>
      <c r="I88" s="351">
        <f>IF(I$27=0,0,I$27/TEL_fec!I$27)</f>
        <v>3.0376391423147959</v>
      </c>
      <c r="J88" s="351">
        <f>IF(J$27=0,0,J$27/TEL_fec!J$27)</f>
        <v>2.9225139068487671</v>
      </c>
      <c r="K88" s="351">
        <f>IF(K$27=0,0,K$27/TEL_fec!K$27)</f>
        <v>2.7961069702150523</v>
      </c>
      <c r="L88" s="351">
        <f>IF(L$27=0,0,L$27/TEL_fec!L$27)</f>
        <v>2.7489346108957999</v>
      </c>
      <c r="M88" s="351">
        <f>IF(M$27=0,0,M$27/TEL_fec!M$27)</f>
        <v>2.6632700914194358</v>
      </c>
      <c r="N88" s="351">
        <f>IF(N$27=0,0,N$27/TEL_fec!N$27)</f>
        <v>2.6416048156698966</v>
      </c>
      <c r="O88" s="351">
        <f>IF(O$27=0,0,O$27/TEL_fec!O$27)</f>
        <v>2.6938999584539691</v>
      </c>
      <c r="P88" s="351">
        <f>IF(P$27=0,0,P$27/TEL_fec!P$27)</f>
        <v>2.4931404215514008</v>
      </c>
      <c r="Q88" s="351">
        <f>IF(Q$27=0,0,Q$27/TEL_fec!Q$27)</f>
        <v>2.4686417167504588</v>
      </c>
      <c r="R88" s="351">
        <f>IF(R$27=0,0,R$27/TEL_fec!R$27)</f>
        <v>2.4485442576272645</v>
      </c>
      <c r="S88" s="351">
        <f>IF(S$27=0,0,S$27/TEL_fec!S$27)</f>
        <v>2.4217526412550012</v>
      </c>
      <c r="T88" s="351">
        <f>IF(T$27=0,0,T$27/TEL_fec!T$27)</f>
        <v>2.5973477190948775</v>
      </c>
      <c r="U88" s="351">
        <f>IF(U$27=0,0,U$27/TEL_fec!U$27)</f>
        <v>2.5981272234971131</v>
      </c>
      <c r="V88" s="351">
        <f>IF(V$27=0,0,V$27/TEL_fec!V$27)</f>
        <v>2.6180581508175567</v>
      </c>
      <c r="W88" s="351">
        <f>IF(W$27=0,0,W$27/TEL_fec!W$27)</f>
        <v>2.4665807028689617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1.7856761928752243</v>
      </c>
      <c r="C90" s="351">
        <f>IF(C$39=0,0,C$39/TEL_fec!C$39)</f>
        <v>1.8488305340701463</v>
      </c>
      <c r="D90" s="351">
        <f>IF(D$39=0,0,D$39/TEL_fec!D$39)</f>
        <v>1.7558401473072738</v>
      </c>
      <c r="E90" s="351">
        <f>IF(E$39=0,0,E$39/TEL_fec!E$39)</f>
        <v>1.9467615617986487</v>
      </c>
      <c r="F90" s="351">
        <f>IF(F$39=0,0,F$39/TEL_fec!F$39)</f>
        <v>2.0953268952113455</v>
      </c>
      <c r="G90" s="351">
        <f>IF(G$39=0,0,G$39/TEL_fec!G$39)</f>
        <v>1.9801743967901764</v>
      </c>
      <c r="H90" s="351">
        <f>IF(H$39=0,0,H$39/TEL_fec!H$39)</f>
        <v>1.3630848933037143</v>
      </c>
      <c r="I90" s="351">
        <f>IF(I$39=0,0,I$39/TEL_fec!I$39)</f>
        <v>0.61284004202495679</v>
      </c>
      <c r="J90" s="351">
        <f>IF(J$39=0,0,J$39/TEL_fec!J$39)</f>
        <v>0.85667234785943425</v>
      </c>
      <c r="K90" s="351">
        <f>IF(K$39=0,0,K$39/TEL_fec!K$39)</f>
        <v>1.4597459271674005</v>
      </c>
      <c r="L90" s="351">
        <f>IF(L$39=0,0,L$39/TEL_fec!L$39)</f>
        <v>1.7771212167904002</v>
      </c>
      <c r="M90" s="351">
        <f>IF(M$39=0,0,M$39/TEL_fec!M$39)</f>
        <v>1.3703341399952083</v>
      </c>
      <c r="N90" s="351">
        <f>IF(N$39=0,0,N$39/TEL_fec!N$39)</f>
        <v>1.4271574542977836</v>
      </c>
      <c r="O90" s="351">
        <f>IF(O$39=0,0,O$39/TEL_fec!O$39)</f>
        <v>1.3181097210575792</v>
      </c>
      <c r="P90" s="351">
        <f>IF(P$39=0,0,P$39/TEL_fec!P$39)</f>
        <v>1.8238481987881177</v>
      </c>
      <c r="Q90" s="351">
        <f>IF(Q$39=0,0,Q$39/TEL_fec!Q$39)</f>
        <v>1.9979085661264238</v>
      </c>
      <c r="R90" s="351">
        <f>IF(R$39=0,0,R$39/TEL_fec!R$39)</f>
        <v>1.9004683628496877</v>
      </c>
      <c r="S90" s="351">
        <f>IF(S$39=0,0,S$39/TEL_fec!S$39)</f>
        <v>1.9509486144977959</v>
      </c>
      <c r="T90" s="351">
        <f>IF(T$39=0,0,T$39/TEL_fec!T$39)</f>
        <v>1.4307551927551971</v>
      </c>
      <c r="U90" s="351">
        <f>IF(U$39=0,0,U$39/TEL_fec!U$39)</f>
        <v>1.6109726938918241</v>
      </c>
      <c r="V90" s="351">
        <f>IF(V$39=0,0,V$39/TEL_fec!V$39)</f>
        <v>1.369531910719324</v>
      </c>
      <c r="W90" s="351">
        <f>IF(W$39=0,0,W$39/TEL_fec!W$39)</f>
        <v>1.7053586755218031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IE: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539.35923142391414</v>
      </c>
      <c r="C3" s="205">
        <v>424.87488020445107</v>
      </c>
      <c r="D3" s="205">
        <v>440.70992648464079</v>
      </c>
      <c r="E3" s="205">
        <v>468.22016001544642</v>
      </c>
      <c r="F3" s="205">
        <v>541.06544973608015</v>
      </c>
      <c r="G3" s="205">
        <v>538.63134657836645</v>
      </c>
      <c r="H3" s="205">
        <v>580.37260972093372</v>
      </c>
      <c r="I3" s="205">
        <v>617.59341114331437</v>
      </c>
      <c r="J3" s="205">
        <v>361.30376067202269</v>
      </c>
      <c r="K3" s="205">
        <v>237.87384800084749</v>
      </c>
      <c r="L3" s="205">
        <v>196.9947515996837</v>
      </c>
      <c r="M3" s="205">
        <v>147.02193982968859</v>
      </c>
      <c r="N3" s="205">
        <v>146.72582969282499</v>
      </c>
      <c r="O3" s="205">
        <v>180.5187397241888</v>
      </c>
      <c r="P3" s="205">
        <v>197.6363094646936</v>
      </c>
      <c r="Q3" s="205">
        <v>203</v>
      </c>
      <c r="R3" s="205">
        <v>215.22408450564791</v>
      </c>
      <c r="S3" s="205">
        <v>251.35392518060351</v>
      </c>
      <c r="T3" s="205">
        <v>289.34435597546582</v>
      </c>
      <c r="U3" s="205">
        <v>305.62696372465012</v>
      </c>
      <c r="V3" s="205">
        <v>294.7327146778199</v>
      </c>
      <c r="W3" s="205">
        <v>421.63272931066689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854.01293012776057</v>
      </c>
      <c r="C5" s="205">
        <v>963.08216728379989</v>
      </c>
      <c r="D5" s="205">
        <v>930.5923995850942</v>
      </c>
      <c r="E5" s="205">
        <v>597.35654926891027</v>
      </c>
      <c r="F5" s="205">
        <v>646.32454299178596</v>
      </c>
      <c r="G5" s="205">
        <v>800.39779306127139</v>
      </c>
      <c r="H5" s="205">
        <v>853.21611161816872</v>
      </c>
      <c r="I5" s="205">
        <v>737.3518654050788</v>
      </c>
      <c r="J5" s="205">
        <v>606.12429828857387</v>
      </c>
      <c r="K5" s="205">
        <v>526.64430308251258</v>
      </c>
      <c r="L5" s="205">
        <v>590.13641929716061</v>
      </c>
      <c r="M5" s="205">
        <v>531.36889316924123</v>
      </c>
      <c r="N5" s="205">
        <v>507.81879492927192</v>
      </c>
      <c r="O5" s="205">
        <v>496.70389923748291</v>
      </c>
      <c r="P5" s="205">
        <v>574.31383955913509</v>
      </c>
      <c r="Q5" s="205">
        <v>596.40330882886065</v>
      </c>
      <c r="R5" s="205">
        <v>565.33069541593841</v>
      </c>
      <c r="S5" s="205">
        <v>642.40732873468107</v>
      </c>
      <c r="T5" s="205">
        <v>645.0446651964686</v>
      </c>
      <c r="U5" s="205">
        <v>630.18633319587468</v>
      </c>
      <c r="V5" s="205">
        <v>566.58779546170013</v>
      </c>
      <c r="W5" s="205">
        <v>742.86925313120753</v>
      </c>
      <c r="DA5" s="112" t="s">
        <v>2870</v>
      </c>
    </row>
    <row r="6" spans="1:105" ht="12" customHeight="1" x14ac:dyDescent="0.25">
      <c r="A6" s="154" t="s">
        <v>2114</v>
      </c>
      <c r="B6" s="340">
        <v>1067.516162659701</v>
      </c>
      <c r="C6" s="340">
        <v>1014.140354526716</v>
      </c>
      <c r="D6" s="340">
        <v>1014.140354526716</v>
      </c>
      <c r="E6" s="340">
        <v>1014.140354526716</v>
      </c>
      <c r="F6" s="340">
        <v>960.7645463937306</v>
      </c>
      <c r="G6" s="340">
        <v>907.38873826074553</v>
      </c>
      <c r="H6" s="340">
        <v>907.38873826074553</v>
      </c>
      <c r="I6" s="340">
        <v>854.01293012776046</v>
      </c>
      <c r="J6" s="340">
        <v>800.63712199477538</v>
      </c>
      <c r="K6" s="340">
        <v>800.63712199477538</v>
      </c>
      <c r="L6" s="340">
        <v>747.26131386179031</v>
      </c>
      <c r="M6" s="340">
        <v>693.88550572880524</v>
      </c>
      <c r="N6" s="340">
        <v>693.88550572880524</v>
      </c>
      <c r="O6" s="340">
        <v>640.50969759582017</v>
      </c>
      <c r="P6" s="340">
        <v>640.50969759582017</v>
      </c>
      <c r="Q6" s="340">
        <v>640.50969759582017</v>
      </c>
      <c r="R6" s="340">
        <v>640.50969759582017</v>
      </c>
      <c r="S6" s="340">
        <v>693.88550572880524</v>
      </c>
      <c r="T6" s="340">
        <v>693.88550572880524</v>
      </c>
      <c r="U6" s="340">
        <v>693.88550572880524</v>
      </c>
      <c r="V6" s="340">
        <v>640.50969759582017</v>
      </c>
      <c r="W6" s="340">
        <v>800.63712199477527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53.375808132985043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53.375808132985043</v>
      </c>
      <c r="Q7" s="342">
        <v>0</v>
      </c>
      <c r="R7" s="342">
        <v>53.375808132985043</v>
      </c>
      <c r="S7" s="342">
        <v>106.7516162659701</v>
      </c>
      <c r="T7" s="342">
        <v>0</v>
      </c>
      <c r="U7" s="342">
        <v>53.375808132985043</v>
      </c>
      <c r="V7" s="342">
        <v>0</v>
      </c>
      <c r="W7" s="342">
        <v>160.1274243989551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53.375808132984957</v>
      </c>
      <c r="D8" s="344">
        <f t="shared" si="0"/>
        <v>53.375808132984957</v>
      </c>
      <c r="E8" s="344">
        <f t="shared" si="0"/>
        <v>0</v>
      </c>
      <c r="F8" s="344">
        <f t="shared" si="0"/>
        <v>53.375808132985412</v>
      </c>
      <c r="G8" s="344">
        <f t="shared" si="0"/>
        <v>53.375808132985071</v>
      </c>
      <c r="H8" s="344">
        <f t="shared" si="0"/>
        <v>0</v>
      </c>
      <c r="I8" s="344">
        <f t="shared" si="0"/>
        <v>53.375808132985071</v>
      </c>
      <c r="J8" s="344">
        <f t="shared" si="0"/>
        <v>53.375808132985071</v>
      </c>
      <c r="K8" s="344">
        <f t="shared" si="0"/>
        <v>0</v>
      </c>
      <c r="L8" s="344">
        <f t="shared" si="0"/>
        <v>53.375808132985071</v>
      </c>
      <c r="M8" s="344">
        <f t="shared" si="0"/>
        <v>53.375808132985071</v>
      </c>
      <c r="N8" s="344">
        <f t="shared" si="0"/>
        <v>0</v>
      </c>
      <c r="O8" s="344">
        <f t="shared" si="0"/>
        <v>53.375808132985071</v>
      </c>
      <c r="P8" s="344">
        <f t="shared" si="0"/>
        <v>53.375808132985071</v>
      </c>
      <c r="Q8" s="344">
        <f t="shared" si="0"/>
        <v>0</v>
      </c>
      <c r="R8" s="344">
        <f t="shared" si="0"/>
        <v>53.375808132985071</v>
      </c>
      <c r="S8" s="344">
        <f t="shared" si="0"/>
        <v>53.375808132985071</v>
      </c>
      <c r="T8" s="344">
        <f t="shared" si="0"/>
        <v>0</v>
      </c>
      <c r="U8" s="344">
        <f t="shared" si="0"/>
        <v>53.375808132985071</v>
      </c>
      <c r="V8" s="344">
        <f t="shared" si="0"/>
        <v>53.375808132985071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213.5032325319404</v>
      </c>
      <c r="C9" s="345">
        <f t="shared" si="1"/>
        <v>51.058187242916119</v>
      </c>
      <c r="D9" s="345">
        <f t="shared" si="1"/>
        <v>83.547954941621811</v>
      </c>
      <c r="E9" s="345">
        <f t="shared" si="1"/>
        <v>416.78380525780574</v>
      </c>
      <c r="F9" s="345">
        <f t="shared" si="1"/>
        <v>314.44000340194464</v>
      </c>
      <c r="G9" s="345">
        <f t="shared" si="1"/>
        <v>106.99094519947414</v>
      </c>
      <c r="H9" s="345">
        <f t="shared" si="1"/>
        <v>54.172626642576802</v>
      </c>
      <c r="I9" s="345">
        <f t="shared" si="1"/>
        <v>116.66106472268166</v>
      </c>
      <c r="J9" s="345">
        <f t="shared" si="1"/>
        <v>194.51282370620152</v>
      </c>
      <c r="K9" s="345">
        <f t="shared" si="1"/>
        <v>273.99281891226281</v>
      </c>
      <c r="L9" s="345">
        <f t="shared" si="1"/>
        <v>157.1248945646297</v>
      </c>
      <c r="M9" s="345">
        <f t="shared" si="1"/>
        <v>162.51661255956401</v>
      </c>
      <c r="N9" s="345">
        <f t="shared" si="1"/>
        <v>186.06671079953333</v>
      </c>
      <c r="O9" s="345">
        <f t="shared" si="1"/>
        <v>143.80579835833726</v>
      </c>
      <c r="P9" s="345">
        <f t="shared" si="1"/>
        <v>66.195858036685081</v>
      </c>
      <c r="Q9" s="345">
        <f t="shared" si="1"/>
        <v>44.106388766959526</v>
      </c>
      <c r="R9" s="345">
        <f t="shared" si="1"/>
        <v>75.179002179881763</v>
      </c>
      <c r="S9" s="345">
        <f t="shared" si="1"/>
        <v>51.478176994124169</v>
      </c>
      <c r="T9" s="345">
        <f t="shared" si="1"/>
        <v>48.840840532336642</v>
      </c>
      <c r="U9" s="345">
        <f t="shared" si="1"/>
        <v>63.699172532930561</v>
      </c>
      <c r="V9" s="345">
        <f t="shared" si="1"/>
        <v>73.921902134120046</v>
      </c>
      <c r="W9" s="345">
        <f t="shared" si="1"/>
        <v>57.767868863567742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132.98684436801369</v>
      </c>
      <c r="C12" s="212">
        <v>143.85047291487541</v>
      </c>
      <c r="D12" s="212">
        <v>146.47472055030099</v>
      </c>
      <c r="E12" s="212">
        <v>103.50214961306961</v>
      </c>
      <c r="F12" s="212">
        <v>122.5817712811694</v>
      </c>
      <c r="G12" s="212">
        <v>147.315649183147</v>
      </c>
      <c r="H12" s="212">
        <v>144.8982803095443</v>
      </c>
      <c r="I12" s="212">
        <v>128.89423903697329</v>
      </c>
      <c r="J12" s="212">
        <v>116.0205503009458</v>
      </c>
      <c r="K12" s="212">
        <v>112.9290627687016</v>
      </c>
      <c r="L12" s="212">
        <v>129.02613929492691</v>
      </c>
      <c r="M12" s="212">
        <v>119.5332760103181</v>
      </c>
      <c r="N12" s="212">
        <v>123.7674118658641</v>
      </c>
      <c r="O12" s="212">
        <v>126.3877901977644</v>
      </c>
      <c r="P12" s="212">
        <v>140.72889079965611</v>
      </c>
      <c r="Q12" s="212">
        <v>144.5710232158211</v>
      </c>
      <c r="R12" s="212">
        <v>143.6460017196905</v>
      </c>
      <c r="S12" s="212">
        <v>160.30154772141009</v>
      </c>
      <c r="T12" s="212">
        <v>160.71332760103181</v>
      </c>
      <c r="U12" s="212">
        <v>150.19578675838349</v>
      </c>
      <c r="V12" s="212">
        <v>136.86208082545139</v>
      </c>
      <c r="W12" s="212">
        <v>158.29243336199491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0.30722269991401552</v>
      </c>
      <c r="L13" s="215">
        <v>0.28194325021496131</v>
      </c>
      <c r="M13" s="215">
        <v>0.1455717970765262</v>
      </c>
      <c r="N13" s="215">
        <v>0.14428202923473771</v>
      </c>
      <c r="O13" s="215">
        <v>3.1212381771281161E-2</v>
      </c>
      <c r="P13" s="215">
        <v>0</v>
      </c>
      <c r="Q13" s="215">
        <v>5.3310404127257091E-3</v>
      </c>
      <c r="R13" s="215">
        <v>0</v>
      </c>
      <c r="S13" s="215">
        <v>1.728288907996561E-2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8.3852966466036101</v>
      </c>
      <c r="C14" s="206">
        <f t="shared" si="2"/>
        <v>6.5958727429062769</v>
      </c>
      <c r="D14" s="206">
        <f t="shared" si="2"/>
        <v>7.6875322441960448</v>
      </c>
      <c r="E14" s="206">
        <f t="shared" si="2"/>
        <v>8.6346517626827151</v>
      </c>
      <c r="F14" s="206">
        <f t="shared" si="2"/>
        <v>8.8376612209802232</v>
      </c>
      <c r="G14" s="206">
        <f t="shared" si="2"/>
        <v>7.6008598452278591</v>
      </c>
      <c r="H14" s="206">
        <f t="shared" si="2"/>
        <v>9.0510748065348228</v>
      </c>
      <c r="I14" s="206">
        <f t="shared" si="2"/>
        <v>5.1017196904557185</v>
      </c>
      <c r="J14" s="206">
        <f t="shared" si="2"/>
        <v>3.6006018916595011</v>
      </c>
      <c r="K14" s="206">
        <f t="shared" si="2"/>
        <v>4.1288907996560615</v>
      </c>
      <c r="L14" s="206">
        <f t="shared" si="2"/>
        <v>4.2065348237317277</v>
      </c>
      <c r="M14" s="206">
        <f t="shared" si="2"/>
        <v>2.538177128116939</v>
      </c>
      <c r="N14" s="206">
        <f t="shared" si="2"/>
        <v>3.0170249355116079</v>
      </c>
      <c r="O14" s="206">
        <f t="shared" si="2"/>
        <v>2.8158211521926049</v>
      </c>
      <c r="P14" s="206">
        <f t="shared" si="2"/>
        <v>5.8865864144453992</v>
      </c>
      <c r="Q14" s="206">
        <f t="shared" si="2"/>
        <v>4.2337919174548571</v>
      </c>
      <c r="R14" s="206">
        <f t="shared" si="2"/>
        <v>3.4946689595872735</v>
      </c>
      <c r="S14" s="206">
        <f t="shared" si="2"/>
        <v>3.5996560619088558</v>
      </c>
      <c r="T14" s="206">
        <f t="shared" si="2"/>
        <v>3.2348237317282891</v>
      </c>
      <c r="U14" s="206">
        <f t="shared" si="2"/>
        <v>2.1546861564918318</v>
      </c>
      <c r="V14" s="206">
        <f t="shared" si="2"/>
        <v>3.2743766122098021</v>
      </c>
      <c r="W14" s="206">
        <f t="shared" si="2"/>
        <v>2.3268271711092003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0.33112639724849519</v>
      </c>
      <c r="C16" s="206">
        <v>0</v>
      </c>
      <c r="D16" s="206">
        <v>7.9105760963026645E-3</v>
      </c>
      <c r="E16" s="206">
        <v>1.461736887360275E-2</v>
      </c>
      <c r="F16" s="206">
        <v>2.1410146173688731E-2</v>
      </c>
      <c r="G16" s="206">
        <v>0</v>
      </c>
      <c r="H16" s="206">
        <v>3.7145313843508172E-2</v>
      </c>
      <c r="I16" s="206">
        <v>2.0292347377472049E-2</v>
      </c>
      <c r="J16" s="206">
        <v>0.13061049011177989</v>
      </c>
      <c r="K16" s="206">
        <v>0.94608770421324151</v>
      </c>
      <c r="L16" s="206">
        <v>1.02493551160791</v>
      </c>
      <c r="M16" s="206">
        <v>0.83121238177128109</v>
      </c>
      <c r="N16" s="206">
        <v>0.56766981943250217</v>
      </c>
      <c r="O16" s="206">
        <v>0.92691315563198617</v>
      </c>
      <c r="P16" s="206">
        <v>1.238950988822012</v>
      </c>
      <c r="Q16" s="206">
        <v>0.61384350816852962</v>
      </c>
      <c r="R16" s="206">
        <v>0.63069647463456568</v>
      </c>
      <c r="S16" s="206">
        <v>0.78056749785038682</v>
      </c>
      <c r="T16" s="206">
        <v>0.62175408426483225</v>
      </c>
      <c r="U16" s="206">
        <v>0.48770421324161639</v>
      </c>
      <c r="V16" s="206">
        <v>0.81883061049011174</v>
      </c>
      <c r="W16" s="206">
        <v>0.61607910576096303</v>
      </c>
      <c r="DA16" s="71" t="s">
        <v>2876</v>
      </c>
    </row>
    <row r="17" spans="1:105" ht="12" customHeight="1" x14ac:dyDescent="0.25">
      <c r="A17" s="18" t="s">
        <v>69</v>
      </c>
      <c r="B17" s="206">
        <v>0.73336199484092857</v>
      </c>
      <c r="C17" s="206">
        <v>0.1944969905417025</v>
      </c>
      <c r="D17" s="206">
        <v>1.289853826311264</v>
      </c>
      <c r="E17" s="206">
        <v>2.2260533104041271</v>
      </c>
      <c r="F17" s="206">
        <v>2.4360275150472912</v>
      </c>
      <c r="G17" s="206">
        <v>1.525709372312984</v>
      </c>
      <c r="H17" s="206">
        <v>1.0354256233877901</v>
      </c>
      <c r="I17" s="206">
        <v>1.123387790197764</v>
      </c>
      <c r="J17" s="206">
        <v>1.6498710232158209</v>
      </c>
      <c r="K17" s="206">
        <v>2.5549441100601888</v>
      </c>
      <c r="L17" s="206">
        <v>2.4329320722269991</v>
      </c>
      <c r="M17" s="206">
        <v>1.526741186586414</v>
      </c>
      <c r="N17" s="206">
        <v>2.2725709372312979</v>
      </c>
      <c r="O17" s="206">
        <v>1.5608770421324161</v>
      </c>
      <c r="P17" s="206">
        <v>4.3072226999140151</v>
      </c>
      <c r="Q17" s="206">
        <v>3.407308684436801</v>
      </c>
      <c r="R17" s="206">
        <v>2.622184006878761</v>
      </c>
      <c r="S17" s="206">
        <v>2.695614789337919</v>
      </c>
      <c r="T17" s="206">
        <v>2.4484092863284612</v>
      </c>
      <c r="U17" s="206">
        <v>1.586758383490972</v>
      </c>
      <c r="V17" s="206">
        <v>2.359501289767842</v>
      </c>
      <c r="W17" s="206">
        <v>1.61676698194325</v>
      </c>
      <c r="DA17" s="71" t="s">
        <v>2877</v>
      </c>
    </row>
    <row r="18" spans="1:105" ht="12" customHeight="1" x14ac:dyDescent="0.25">
      <c r="A18" s="18" t="s">
        <v>70</v>
      </c>
      <c r="B18" s="206">
        <v>6.8943250214961296</v>
      </c>
      <c r="C18" s="206">
        <v>5.9094582975064487</v>
      </c>
      <c r="D18" s="206">
        <v>5.9094582975064487</v>
      </c>
      <c r="E18" s="206">
        <v>5.9094582975064487</v>
      </c>
      <c r="F18" s="206">
        <v>5.9094582975064487</v>
      </c>
      <c r="G18" s="206">
        <v>5.9094582975064487</v>
      </c>
      <c r="H18" s="206">
        <v>7.8792777300085977</v>
      </c>
      <c r="I18" s="206">
        <v>3.462940670679278</v>
      </c>
      <c r="J18" s="206">
        <v>1.6142734307824591</v>
      </c>
      <c r="K18" s="206">
        <v>0.42940670679277732</v>
      </c>
      <c r="L18" s="206">
        <v>0.42252794496990542</v>
      </c>
      <c r="M18" s="206">
        <v>0.1073946689595873</v>
      </c>
      <c r="N18" s="206">
        <v>9.6560619088564045E-2</v>
      </c>
      <c r="O18" s="206">
        <v>0.22355975924333621</v>
      </c>
      <c r="P18" s="206">
        <v>0.1693895098882201</v>
      </c>
      <c r="Q18" s="206">
        <v>0.1704213241616509</v>
      </c>
      <c r="R18" s="206">
        <v>0.1309544282029235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0.42648323301805668</v>
      </c>
      <c r="C19" s="206">
        <v>0.49191745485812549</v>
      </c>
      <c r="D19" s="206">
        <v>0.48030954428202921</v>
      </c>
      <c r="E19" s="206">
        <v>0.4845227858985382</v>
      </c>
      <c r="F19" s="206">
        <v>0.47076526225279441</v>
      </c>
      <c r="G19" s="206">
        <v>0.16569217540842651</v>
      </c>
      <c r="H19" s="206">
        <v>9.9226139294926893E-2</v>
      </c>
      <c r="I19" s="206">
        <v>0.49509888220120368</v>
      </c>
      <c r="J19" s="206">
        <v>0.20584694754944111</v>
      </c>
      <c r="K19" s="206">
        <v>0.19845227858985379</v>
      </c>
      <c r="L19" s="206">
        <v>0.32613929492691313</v>
      </c>
      <c r="M19" s="206">
        <v>7.2828890799656057E-2</v>
      </c>
      <c r="N19" s="206">
        <v>8.0223559759243335E-2</v>
      </c>
      <c r="O19" s="206">
        <v>0.10447119518486669</v>
      </c>
      <c r="P19" s="206">
        <v>0.17102321582115221</v>
      </c>
      <c r="Q19" s="206">
        <v>4.2218400687876183E-2</v>
      </c>
      <c r="R19" s="206">
        <v>0.1108340498710232</v>
      </c>
      <c r="S19" s="206">
        <v>0.12347377472055029</v>
      </c>
      <c r="T19" s="206">
        <v>0.16466036113499569</v>
      </c>
      <c r="U19" s="206">
        <v>8.0223559759243335E-2</v>
      </c>
      <c r="V19" s="206">
        <v>9.604471195184866E-2</v>
      </c>
      <c r="W19" s="206">
        <v>9.3981083404987092E-2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0.30868443680137569</v>
      </c>
      <c r="C20" s="206">
        <f t="shared" si="3"/>
        <v>0.45760963026655199</v>
      </c>
      <c r="D20" s="206">
        <f t="shared" si="3"/>
        <v>1.486672398968186</v>
      </c>
      <c r="E20" s="206">
        <f t="shared" si="3"/>
        <v>2.595270851246775</v>
      </c>
      <c r="F20" s="206">
        <f t="shared" si="3"/>
        <v>3.725021496130696</v>
      </c>
      <c r="G20" s="206">
        <f t="shared" si="3"/>
        <v>3.4862424763542559</v>
      </c>
      <c r="H20" s="206">
        <f t="shared" si="3"/>
        <v>3.1160791057609631</v>
      </c>
      <c r="I20" s="206">
        <f t="shared" si="3"/>
        <v>2.2480653482373172</v>
      </c>
      <c r="J20" s="206">
        <f t="shared" si="3"/>
        <v>1.8582115219260531</v>
      </c>
      <c r="K20" s="206">
        <f t="shared" si="3"/>
        <v>1.802579535683577</v>
      </c>
      <c r="L20" s="206">
        <f t="shared" si="3"/>
        <v>1.79621668099742</v>
      </c>
      <c r="M20" s="206">
        <f t="shared" si="3"/>
        <v>2.4004299226139301</v>
      </c>
      <c r="N20" s="206">
        <f t="shared" si="3"/>
        <v>2.2845227858985382</v>
      </c>
      <c r="O20" s="206">
        <f t="shared" si="3"/>
        <v>2.2527085124677559</v>
      </c>
      <c r="P20" s="206">
        <f t="shared" si="3"/>
        <v>1.7989681857265689</v>
      </c>
      <c r="Q20" s="206">
        <f t="shared" si="3"/>
        <v>1.7643164230438519</v>
      </c>
      <c r="R20" s="206">
        <f t="shared" si="3"/>
        <v>2.0883061049011178</v>
      </c>
      <c r="S20" s="206">
        <f t="shared" si="3"/>
        <v>2.7966466036113502</v>
      </c>
      <c r="T20" s="206">
        <f t="shared" si="3"/>
        <v>3.0747205503009458</v>
      </c>
      <c r="U20" s="206">
        <f t="shared" si="3"/>
        <v>3.1021496130696469</v>
      </c>
      <c r="V20" s="206">
        <f t="shared" si="3"/>
        <v>3.156319862424763</v>
      </c>
      <c r="W20" s="206">
        <f t="shared" si="3"/>
        <v>9.0280309544282016</v>
      </c>
      <c r="DA20" s="71"/>
    </row>
    <row r="21" spans="1:105" ht="12" customHeight="1" x14ac:dyDescent="0.25">
      <c r="A21" s="18" t="s">
        <v>72</v>
      </c>
      <c r="B21" s="206">
        <v>0.30868443680137569</v>
      </c>
      <c r="C21" s="206">
        <v>0.45760963026655199</v>
      </c>
      <c r="D21" s="206">
        <v>1.486672398968186</v>
      </c>
      <c r="E21" s="206">
        <v>2.595270851246775</v>
      </c>
      <c r="F21" s="206">
        <v>3.725021496130696</v>
      </c>
      <c r="G21" s="206">
        <v>3.4862424763542559</v>
      </c>
      <c r="H21" s="206">
        <v>3.1160791057609631</v>
      </c>
      <c r="I21" s="206">
        <v>2.2480653482373172</v>
      </c>
      <c r="J21" s="206">
        <v>1.8582115219260531</v>
      </c>
      <c r="K21" s="206">
        <v>1.802579535683577</v>
      </c>
      <c r="L21" s="206">
        <v>1.79621668099742</v>
      </c>
      <c r="M21" s="206">
        <v>2.4004299226139301</v>
      </c>
      <c r="N21" s="206">
        <v>2.2845227858985382</v>
      </c>
      <c r="O21" s="206">
        <v>2.2527085124677559</v>
      </c>
      <c r="P21" s="206">
        <v>1.7989681857265689</v>
      </c>
      <c r="Q21" s="206">
        <v>1.7643164230438519</v>
      </c>
      <c r="R21" s="206">
        <v>2.0883061049011178</v>
      </c>
      <c r="S21" s="206">
        <v>2.7966466036113502</v>
      </c>
      <c r="T21" s="206">
        <v>3.0747205503009458</v>
      </c>
      <c r="U21" s="206">
        <v>3.1021496130696469</v>
      </c>
      <c r="V21" s="206">
        <v>3.156319862424763</v>
      </c>
      <c r="W21" s="206">
        <v>9.0280309544282016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96.016079105760952</v>
      </c>
      <c r="C23" s="206">
        <f t="shared" si="4"/>
        <v>109.0092863284609</v>
      </c>
      <c r="D23" s="206">
        <f t="shared" si="4"/>
        <v>109.0092863284609</v>
      </c>
      <c r="E23" s="206">
        <f t="shared" si="4"/>
        <v>63.700171969045563</v>
      </c>
      <c r="F23" s="206">
        <f t="shared" si="4"/>
        <v>83.811006018916586</v>
      </c>
      <c r="G23" s="206">
        <f t="shared" si="4"/>
        <v>109.37179707652621</v>
      </c>
      <c r="H23" s="206">
        <f t="shared" si="4"/>
        <v>105.9171109200344</v>
      </c>
      <c r="I23" s="206">
        <f t="shared" si="4"/>
        <v>93.757007738607044</v>
      </c>
      <c r="J23" s="206">
        <f t="shared" si="4"/>
        <v>88.125967325881334</v>
      </c>
      <c r="K23" s="206">
        <f t="shared" si="4"/>
        <v>84.830266552020632</v>
      </c>
      <c r="L23" s="206">
        <f t="shared" si="4"/>
        <v>99.888048151332768</v>
      </c>
      <c r="M23" s="206">
        <f t="shared" si="4"/>
        <v>92.960103181427328</v>
      </c>
      <c r="N23" s="206">
        <f t="shared" si="4"/>
        <v>95.512811693895102</v>
      </c>
      <c r="O23" s="206">
        <f t="shared" si="4"/>
        <v>100.3005159071367</v>
      </c>
      <c r="P23" s="206">
        <f t="shared" si="4"/>
        <v>108.19931212381771</v>
      </c>
      <c r="Q23" s="206">
        <f t="shared" si="4"/>
        <v>115.35950128976781</v>
      </c>
      <c r="R23" s="206">
        <f t="shared" si="4"/>
        <v>113.1636285468616</v>
      </c>
      <c r="S23" s="206">
        <f t="shared" si="4"/>
        <v>126.1838349097162</v>
      </c>
      <c r="T23" s="206">
        <f t="shared" si="4"/>
        <v>127.937747205503</v>
      </c>
      <c r="U23" s="206">
        <f t="shared" si="4"/>
        <v>121.5030954428203</v>
      </c>
      <c r="V23" s="206">
        <f t="shared" si="4"/>
        <v>104.04015477214099</v>
      </c>
      <c r="W23" s="206">
        <f t="shared" si="4"/>
        <v>118.32932072227</v>
      </c>
      <c r="DA23" s="71"/>
    </row>
    <row r="24" spans="1:105" ht="12" customHeight="1" x14ac:dyDescent="0.25">
      <c r="A24" s="18" t="s">
        <v>73</v>
      </c>
      <c r="B24" s="206">
        <v>96.016079105760952</v>
      </c>
      <c r="C24" s="206">
        <v>109.0092863284609</v>
      </c>
      <c r="D24" s="206">
        <v>109.0092863284609</v>
      </c>
      <c r="E24" s="206">
        <v>63.700171969045563</v>
      </c>
      <c r="F24" s="206">
        <v>83.811006018916586</v>
      </c>
      <c r="G24" s="206">
        <v>109.37179707652621</v>
      </c>
      <c r="H24" s="206">
        <v>105.9171109200344</v>
      </c>
      <c r="I24" s="206">
        <v>93.757007738607044</v>
      </c>
      <c r="J24" s="206">
        <v>88.125967325881334</v>
      </c>
      <c r="K24" s="206">
        <v>84.830266552020632</v>
      </c>
      <c r="L24" s="206">
        <v>99.888048151332768</v>
      </c>
      <c r="M24" s="206">
        <v>92.960103181427328</v>
      </c>
      <c r="N24" s="206">
        <v>95.512811693895102</v>
      </c>
      <c r="O24" s="206">
        <v>100.3005159071367</v>
      </c>
      <c r="P24" s="206">
        <v>108.19931212381771</v>
      </c>
      <c r="Q24" s="206">
        <v>115.35950128976781</v>
      </c>
      <c r="R24" s="206">
        <v>113.1636285468616</v>
      </c>
      <c r="S24" s="206">
        <v>126.1838349097162</v>
      </c>
      <c r="T24" s="206">
        <v>127.937747205503</v>
      </c>
      <c r="U24" s="206">
        <v>121.5030954428203</v>
      </c>
      <c r="V24" s="206">
        <v>104.04015477214099</v>
      </c>
      <c r="W24" s="206">
        <v>118.32932072227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2888</v>
      </c>
    </row>
    <row r="31" spans="1:105" ht="12" customHeight="1" x14ac:dyDescent="0.25">
      <c r="A31" s="21" t="s">
        <v>38</v>
      </c>
      <c r="B31" s="209">
        <v>28.276784178847809</v>
      </c>
      <c r="C31" s="209">
        <v>27.787704213241611</v>
      </c>
      <c r="D31" s="209">
        <v>28.291229578675839</v>
      </c>
      <c r="E31" s="209">
        <v>28.572055030094582</v>
      </c>
      <c r="F31" s="209">
        <v>26.20808254514187</v>
      </c>
      <c r="G31" s="209">
        <v>26.856749785038691</v>
      </c>
      <c r="H31" s="209">
        <v>26.814015477214099</v>
      </c>
      <c r="I31" s="209">
        <v>27.78744625967326</v>
      </c>
      <c r="J31" s="209">
        <v>22.435769561478931</v>
      </c>
      <c r="K31" s="209">
        <v>21.860103181427341</v>
      </c>
      <c r="L31" s="209">
        <v>22.85339638865004</v>
      </c>
      <c r="M31" s="209">
        <v>21.4889939810834</v>
      </c>
      <c r="N31" s="209">
        <v>22.808770421324159</v>
      </c>
      <c r="O31" s="209">
        <v>20.987532244196039</v>
      </c>
      <c r="P31" s="209">
        <v>24.844024075666379</v>
      </c>
      <c r="Q31" s="209">
        <v>23.20808254514187</v>
      </c>
      <c r="R31" s="209">
        <v>24.899398108340499</v>
      </c>
      <c r="S31" s="209">
        <v>27.70412725709372</v>
      </c>
      <c r="T31" s="209">
        <v>26.46603611349957</v>
      </c>
      <c r="U31" s="209">
        <v>23.435855546001719</v>
      </c>
      <c r="V31" s="209">
        <v>26.391229578675841</v>
      </c>
      <c r="W31" s="209">
        <v>28.60825451418744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27.500505839827131</v>
      </c>
      <c r="C33" s="205">
        <f>WWP_emi!C5</f>
        <v>22.309157159824561</v>
      </c>
      <c r="D33" s="205">
        <f>WWP_emi!D5</f>
        <v>28.110425399841791</v>
      </c>
      <c r="E33" s="205">
        <f>WWP_emi!E5</f>
        <v>33.649180199670433</v>
      </c>
      <c r="F33" s="205">
        <f>WWP_emi!F5</f>
        <v>36.930691799732948</v>
      </c>
      <c r="G33" s="205">
        <f>WWP_emi!G5</f>
        <v>32.570733599859643</v>
      </c>
      <c r="H33" s="205">
        <f>WWP_emi!H5</f>
        <v>36.461643839821313</v>
      </c>
      <c r="I33" s="205">
        <f>WWP_emi!I5</f>
        <v>21.53142143990317</v>
      </c>
      <c r="J33" s="205">
        <f>WWP_emi!J5</f>
        <v>15.67905479994087</v>
      </c>
      <c r="K33" s="205">
        <f>WWP_emi!K5</f>
        <v>17.865589319938341</v>
      </c>
      <c r="L33" s="205">
        <f>WWP_emi!L5</f>
        <v>17.942379119948608</v>
      </c>
      <c r="M33" s="205">
        <f>WWP_emi!M5</f>
        <v>13.714490519968781</v>
      </c>
      <c r="N33" s="205">
        <f>WWP_emi!N5</f>
        <v>15.04192247996555</v>
      </c>
      <c r="O33" s="205">
        <f>WWP_emi!O5</f>
        <v>13.745006999985829</v>
      </c>
      <c r="P33" s="205">
        <f>WWP_emi!P5</f>
        <v>21.925117799949021</v>
      </c>
      <c r="Q33" s="205">
        <f>WWP_emi!Q5</f>
        <v>17.037080640004941</v>
      </c>
      <c r="R33" s="205">
        <f>WWP_emi!R5</f>
        <v>15.46434755998404</v>
      </c>
      <c r="S33" s="205">
        <f>WWP_emi!S5</f>
        <v>17.433980279991371</v>
      </c>
      <c r="T33" s="205">
        <f>WWP_emi!T5</f>
        <v>16.956151200001219</v>
      </c>
      <c r="U33" s="205">
        <f>WWP_emi!U5</f>
        <v>13.739051160015521</v>
      </c>
      <c r="V33" s="205">
        <f>WWP_emi!V5</f>
        <v>17.186077799953441</v>
      </c>
      <c r="W33" s="205">
        <f>WWP_emi!W5</f>
        <v>28.131393959930811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246.56450955131891</v>
      </c>
      <c r="C35" s="286">
        <f t="shared" si="5"/>
        <v>338.57137622646491</v>
      </c>
      <c r="D35" s="286">
        <f t="shared" si="5"/>
        <v>332.36083815644616</v>
      </c>
      <c r="E35" s="286">
        <f t="shared" si="5"/>
        <v>221.05444927799587</v>
      </c>
      <c r="F35" s="286">
        <f t="shared" si="5"/>
        <v>226.5562721496301</v>
      </c>
      <c r="G35" s="286">
        <f t="shared" si="5"/>
        <v>273.49995524576059</v>
      </c>
      <c r="H35" s="286">
        <f t="shared" si="5"/>
        <v>249.66422929437894</v>
      </c>
      <c r="I35" s="286">
        <f t="shared" si="5"/>
        <v>208.70403846821966</v>
      </c>
      <c r="J35" s="286">
        <f t="shared" si="5"/>
        <v>321.11636503630166</v>
      </c>
      <c r="K35" s="286">
        <f t="shared" si="5"/>
        <v>474.74349836178402</v>
      </c>
      <c r="L35" s="286">
        <f t="shared" si="5"/>
        <v>654.97247133326209</v>
      </c>
      <c r="M35" s="286">
        <f t="shared" si="5"/>
        <v>813.03019228821506</v>
      </c>
      <c r="N35" s="286">
        <f t="shared" si="5"/>
        <v>843.52845115938328</v>
      </c>
      <c r="O35" s="286">
        <f t="shared" si="5"/>
        <v>700.1366749561289</v>
      </c>
      <c r="P35" s="286">
        <f t="shared" si="5"/>
        <v>712.05990023202889</v>
      </c>
      <c r="Q35" s="286">
        <f t="shared" si="5"/>
        <v>712.17252815675408</v>
      </c>
      <c r="R35" s="286">
        <f t="shared" si="5"/>
        <v>667.42531185407802</v>
      </c>
      <c r="S35" s="286">
        <f t="shared" si="5"/>
        <v>637.75231521142859</v>
      </c>
      <c r="T35" s="286">
        <f t="shared" si="5"/>
        <v>555.43964926918795</v>
      </c>
      <c r="U35" s="286">
        <f t="shared" si="5"/>
        <v>491.43499947766406</v>
      </c>
      <c r="V35" s="286">
        <f t="shared" si="5"/>
        <v>464.3599913062211</v>
      </c>
      <c r="W35" s="286">
        <f t="shared" si="5"/>
        <v>375.42729099989316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155.71994249328148</v>
      </c>
      <c r="C36" s="346">
        <f t="shared" si="6"/>
        <v>149.36469369023808</v>
      </c>
      <c r="D36" s="346">
        <f t="shared" si="6"/>
        <v>157.39943783723888</v>
      </c>
      <c r="E36" s="346">
        <f t="shared" si="6"/>
        <v>173.26695378119365</v>
      </c>
      <c r="F36" s="346">
        <f t="shared" si="6"/>
        <v>189.65978100374764</v>
      </c>
      <c r="G36" s="346">
        <f t="shared" si="6"/>
        <v>184.05304269981889</v>
      </c>
      <c r="H36" s="346">
        <f t="shared" si="6"/>
        <v>169.82600109922583</v>
      </c>
      <c r="I36" s="346">
        <f t="shared" si="6"/>
        <v>174.80696134967084</v>
      </c>
      <c r="J36" s="346">
        <f t="shared" si="6"/>
        <v>191.41379190462479</v>
      </c>
      <c r="K36" s="346">
        <f t="shared" si="6"/>
        <v>214.43137637246653</v>
      </c>
      <c r="L36" s="346">
        <f t="shared" si="6"/>
        <v>218.63781843627643</v>
      </c>
      <c r="M36" s="346">
        <f t="shared" si="6"/>
        <v>224.95346932596354</v>
      </c>
      <c r="N36" s="346">
        <f t="shared" si="6"/>
        <v>243.72357443584221</v>
      </c>
      <c r="O36" s="346">
        <f t="shared" si="6"/>
        <v>254.45298575628084</v>
      </c>
      <c r="P36" s="346">
        <f t="shared" si="6"/>
        <v>245.03830676914367</v>
      </c>
      <c r="Q36" s="346">
        <f t="shared" si="6"/>
        <v>242.40479735048905</v>
      </c>
      <c r="R36" s="346">
        <f t="shared" si="6"/>
        <v>254.09199055431421</v>
      </c>
      <c r="S36" s="346">
        <f t="shared" si="6"/>
        <v>249.53256376627638</v>
      </c>
      <c r="T36" s="346">
        <f t="shared" si="6"/>
        <v>249.15069649026788</v>
      </c>
      <c r="U36" s="346">
        <f t="shared" si="6"/>
        <v>238.33551895150288</v>
      </c>
      <c r="V36" s="346">
        <f t="shared" si="6"/>
        <v>241.55493980226919</v>
      </c>
      <c r="W36" s="346">
        <f t="shared" si="6"/>
        <v>213.08249425425726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68.200600156277829</v>
      </c>
      <c r="C37" s="346">
        <f>IF(WWP_ued!C$5=0,"",WWP_ued!C$5/C$5*1000)</f>
        <v>65.131952148843808</v>
      </c>
      <c r="D37" s="346">
        <f>IF(WWP_ued!D$5=0,"",WWP_ued!D$5/D$5*1000)</f>
        <v>68.630639664472085</v>
      </c>
      <c r="E37" s="346">
        <f>IF(WWP_ued!E$5=0,"",WWP_ued!E$5/E$5*1000)</f>
        <v>77.404397212837793</v>
      </c>
      <c r="F37" s="346">
        <f>IF(WWP_ued!F$5=0,"",WWP_ued!F$5/F$5*1000)</f>
        <v>83.310158149092572</v>
      </c>
      <c r="G37" s="346">
        <f>IF(WWP_ued!G$5=0,"",WWP_ued!G$5/G$5*1000)</f>
        <v>80.07529812393345</v>
      </c>
      <c r="H37" s="346">
        <f>IF(WWP_ued!H$5=0,"",WWP_ued!H$5/H$5*1000)</f>
        <v>73.879938977262967</v>
      </c>
      <c r="I37" s="346">
        <f>IF(WWP_ued!I$5=0,"",WWP_ued!I$5/I$5*1000)</f>
        <v>76.804586867433301</v>
      </c>
      <c r="J37" s="346">
        <f>IF(WWP_ued!J$5=0,"",WWP_ued!J$5/J$5*1000)</f>
        <v>83.65205696961128</v>
      </c>
      <c r="K37" s="346">
        <f>IF(WWP_ued!K$5=0,"",WWP_ued!K$5/K$5*1000)</f>
        <v>93.74841781783995</v>
      </c>
      <c r="L37" s="346">
        <f>IF(WWP_ued!L$5=0,"",WWP_ued!L$5/L$5*1000)</f>
        <v>95.167721574476886</v>
      </c>
      <c r="M37" s="346">
        <f>IF(WWP_ued!M$5=0,"",WWP_ued!M$5/M$5*1000)</f>
        <v>98.059186596134836</v>
      </c>
      <c r="N37" s="346">
        <f>IF(WWP_ued!N$5=0,"",WWP_ued!N$5/N$5*1000)</f>
        <v>106.34362611103131</v>
      </c>
      <c r="O37" s="346">
        <f>IF(WWP_ued!O$5=0,"",WWP_ued!O$5/O$5*1000)</f>
        <v>110.50304818089737</v>
      </c>
      <c r="P37" s="346">
        <f>IF(WWP_ued!P$5=0,"",WWP_ued!P$5/P$5*1000)</f>
        <v>106.63835829524916</v>
      </c>
      <c r="Q37" s="346">
        <f>IF(WWP_ued!Q$5=0,"",WWP_ued!Q$5/Q$5*1000)</f>
        <v>105.04678729168634</v>
      </c>
      <c r="R37" s="346">
        <f>IF(WWP_ued!R$5=0,"",WWP_ued!R$5/R$5*1000)</f>
        <v>110.54697135074824</v>
      </c>
      <c r="S37" s="346">
        <f>IF(WWP_ued!S$5=0,"",WWP_ued!S$5/S$5*1000)</f>
        <v>108.56642103229237</v>
      </c>
      <c r="T37" s="346">
        <f>IF(WWP_ued!T$5=0,"",WWP_ued!T$5/T$5*1000)</f>
        <v>108.17240029045554</v>
      </c>
      <c r="U37" s="346">
        <f>IF(WWP_ued!U$5=0,"",WWP_ued!U$5/U$5*1000)</f>
        <v>103.2663217429882</v>
      </c>
      <c r="V37" s="346">
        <f>IF(WWP_ued!V$5=0,"",WWP_ued!V$5/V$5*1000)</f>
        <v>105.68507640387932</v>
      </c>
      <c r="W37" s="346">
        <f>IF(WWP_ued!W$5=0,"",WWP_ued!W$5/W$5*1000)</f>
        <v>93.109786669372383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0.20679117525132898</v>
      </c>
      <c r="C38" s="347">
        <f t="shared" si="7"/>
        <v>0.15508574082357152</v>
      </c>
      <c r="D38" s="347">
        <f t="shared" si="7"/>
        <v>0.19191315261931746</v>
      </c>
      <c r="E38" s="347">
        <f t="shared" si="7"/>
        <v>0.32510609997438572</v>
      </c>
      <c r="F38" s="347">
        <f t="shared" si="7"/>
        <v>0.30127392852746382</v>
      </c>
      <c r="G38" s="347">
        <f t="shared" si="7"/>
        <v>0.22109486521263455</v>
      </c>
      <c r="H38" s="347">
        <f t="shared" si="7"/>
        <v>0.251636139241465</v>
      </c>
      <c r="I38" s="347">
        <f t="shared" si="7"/>
        <v>0.16704719777062252</v>
      </c>
      <c r="J38" s="347">
        <f t="shared" si="7"/>
        <v>0.13514032435866713</v>
      </c>
      <c r="K38" s="347">
        <f t="shared" si="7"/>
        <v>0.15820187365346494</v>
      </c>
      <c r="L38" s="347">
        <f t="shared" si="7"/>
        <v>0.13906003247090934</v>
      </c>
      <c r="M38" s="347">
        <f t="shared" si="7"/>
        <v>0.11473366227145776</v>
      </c>
      <c r="N38" s="347">
        <f t="shared" si="7"/>
        <v>0.12153378868637564</v>
      </c>
      <c r="O38" s="347">
        <f t="shared" si="7"/>
        <v>0.10875264911648844</v>
      </c>
      <c r="P38" s="347">
        <f t="shared" si="7"/>
        <v>0.15579684935598595</v>
      </c>
      <c r="Q38" s="347">
        <f t="shared" si="7"/>
        <v>0.11784574986767121</v>
      </c>
      <c r="R38" s="347">
        <f t="shared" si="7"/>
        <v>0.10765595543801509</v>
      </c>
      <c r="S38" s="347">
        <f t="shared" si="7"/>
        <v>0.10875740457784029</v>
      </c>
      <c r="T38" s="347">
        <f t="shared" si="7"/>
        <v>0.10550556978133503</v>
      </c>
      <c r="U38" s="347">
        <f t="shared" si="7"/>
        <v>9.1474278050936386E-2</v>
      </c>
      <c r="V38" s="347">
        <f t="shared" si="7"/>
        <v>0.12557223809765031</v>
      </c>
      <c r="W38" s="347">
        <f t="shared" si="7"/>
        <v>0.17771786915169752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IE: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132.98684436801381</v>
      </c>
      <c r="C5" s="225">
        <v>143.8504729148753</v>
      </c>
      <c r="D5" s="225">
        <v>146.47472055030099</v>
      </c>
      <c r="E5" s="225">
        <v>103.50214961306961</v>
      </c>
      <c r="F5" s="225">
        <v>122.5817712811694</v>
      </c>
      <c r="G5" s="225">
        <v>147.315649183147</v>
      </c>
      <c r="H5" s="225">
        <v>144.8982803095443</v>
      </c>
      <c r="I5" s="225">
        <v>128.89423903697329</v>
      </c>
      <c r="J5" s="225">
        <v>116.0205503009458</v>
      </c>
      <c r="K5" s="225">
        <v>112.9290627687016</v>
      </c>
      <c r="L5" s="225">
        <v>129.02613929492691</v>
      </c>
      <c r="M5" s="225">
        <v>119.5332760103181</v>
      </c>
      <c r="N5" s="225">
        <v>123.7674118658641</v>
      </c>
      <c r="O5" s="225">
        <v>126.3877901977644</v>
      </c>
      <c r="P5" s="225">
        <v>140.72889079965611</v>
      </c>
      <c r="Q5" s="225">
        <v>144.5710232158211</v>
      </c>
      <c r="R5" s="225">
        <v>143.64600171969059</v>
      </c>
      <c r="S5" s="225">
        <v>160.3015477214102</v>
      </c>
      <c r="T5" s="225">
        <v>160.71332760103189</v>
      </c>
      <c r="U5" s="225">
        <v>150.19578675838349</v>
      </c>
      <c r="V5" s="225">
        <v>136.86208082545139</v>
      </c>
      <c r="W5" s="225">
        <v>158.29243336199491</v>
      </c>
      <c r="DA5" s="89" t="s">
        <v>2873</v>
      </c>
    </row>
    <row r="6" spans="1:105" ht="12" customHeight="1" x14ac:dyDescent="0.25">
      <c r="A6" s="55" t="s">
        <v>92</v>
      </c>
      <c r="B6" s="261">
        <v>1.16092686926654</v>
      </c>
      <c r="C6" s="261">
        <v>1.1398080788362659</v>
      </c>
      <c r="D6" s="261">
        <v>1.166202373403626</v>
      </c>
      <c r="E6" s="261">
        <v>1.180765752297835</v>
      </c>
      <c r="F6" s="261">
        <v>1.08926378979023</v>
      </c>
      <c r="G6" s="261">
        <v>1.114270297932221</v>
      </c>
      <c r="H6" s="261">
        <v>1.110752592305267</v>
      </c>
      <c r="I6" s="261">
        <v>1.1458635047783721</v>
      </c>
      <c r="J6" s="261">
        <v>0.92691706255039696</v>
      </c>
      <c r="K6" s="261">
        <v>0.90562736505532537</v>
      </c>
      <c r="L6" s="261">
        <v>0.94620285508800561</v>
      </c>
      <c r="M6" s="261">
        <v>0.88909914628737818</v>
      </c>
      <c r="N6" s="261">
        <v>0.94442144559993058</v>
      </c>
      <c r="O6" s="261">
        <v>0.86859216300323272</v>
      </c>
      <c r="P6" s="261">
        <v>1.032514502065959</v>
      </c>
      <c r="Q6" s="261">
        <v>0.96291672994000865</v>
      </c>
      <c r="R6" s="261">
        <v>1.0303296644642981</v>
      </c>
      <c r="S6" s="261">
        <v>1.1470617025862431</v>
      </c>
      <c r="T6" s="261">
        <v>1.09661144829636</v>
      </c>
      <c r="U6" s="261">
        <v>0.97053446440116464</v>
      </c>
      <c r="V6" s="261">
        <v>1.093148043088636</v>
      </c>
      <c r="W6" s="261">
        <v>1.197519545943704</v>
      </c>
      <c r="DA6" s="67" t="s">
        <v>2890</v>
      </c>
    </row>
    <row r="7" spans="1:105" ht="12" customHeight="1" x14ac:dyDescent="0.25">
      <c r="A7" s="202" t="s">
        <v>93</v>
      </c>
      <c r="B7" s="226">
        <v>1.2618770318114569</v>
      </c>
      <c r="C7" s="226">
        <v>1.2389218248220291</v>
      </c>
      <c r="D7" s="226">
        <v>1.2676112754387241</v>
      </c>
      <c r="E7" s="226">
        <v>1.2834410351063421</v>
      </c>
      <c r="F7" s="226">
        <v>1.183982380206771</v>
      </c>
      <c r="G7" s="226">
        <v>1.211163367317631</v>
      </c>
      <c r="H7" s="226">
        <v>1.2073397742448551</v>
      </c>
      <c r="I7" s="226">
        <v>1.245503809541709</v>
      </c>
      <c r="J7" s="226">
        <v>1.0075185462504319</v>
      </c>
      <c r="K7" s="226">
        <v>0.98437757071231013</v>
      </c>
      <c r="L7" s="226">
        <v>1.028481364226093</v>
      </c>
      <c r="M7" s="226">
        <v>0.96641211552975892</v>
      </c>
      <c r="N7" s="226">
        <v>1.026545049565142</v>
      </c>
      <c r="O7" s="226">
        <v>0.94412191630786202</v>
      </c>
      <c r="P7" s="226">
        <v>1.122298371810825</v>
      </c>
      <c r="Q7" s="226">
        <v>1.04664861950001</v>
      </c>
      <c r="R7" s="226">
        <v>1.119923548330759</v>
      </c>
      <c r="S7" s="226">
        <v>1.2468061984633081</v>
      </c>
      <c r="T7" s="226">
        <v>1.191968965539522</v>
      </c>
      <c r="U7" s="226">
        <v>1.0549287656534401</v>
      </c>
      <c r="V7" s="226">
        <v>1.1882043946615619</v>
      </c>
      <c r="W7" s="226">
        <v>1.3016516803735909</v>
      </c>
      <c r="DA7" s="174" t="s">
        <v>2891</v>
      </c>
    </row>
    <row r="8" spans="1:105" ht="12" customHeight="1" x14ac:dyDescent="0.25">
      <c r="A8" s="202" t="s">
        <v>94</v>
      </c>
      <c r="B8" s="226">
        <v>3.1294550388924138</v>
      </c>
      <c r="C8" s="226">
        <v>3.0725261255586309</v>
      </c>
      <c r="D8" s="226">
        <v>3.1436759630880342</v>
      </c>
      <c r="E8" s="226">
        <v>3.1829337670637279</v>
      </c>
      <c r="F8" s="226">
        <v>2.936276302912793</v>
      </c>
      <c r="G8" s="226">
        <v>3.0036851509477258</v>
      </c>
      <c r="H8" s="226">
        <v>2.9942026401272401</v>
      </c>
      <c r="I8" s="226">
        <v>3.0888494476634372</v>
      </c>
      <c r="J8" s="226">
        <v>2.4986459947010711</v>
      </c>
      <c r="K8" s="226">
        <v>2.44125637536653</v>
      </c>
      <c r="L8" s="226">
        <v>2.5506337832807109</v>
      </c>
      <c r="M8" s="226">
        <v>2.396702046513802</v>
      </c>
      <c r="N8" s="226">
        <v>2.5458317229215521</v>
      </c>
      <c r="O8" s="226">
        <v>2.3414223524434981</v>
      </c>
      <c r="P8" s="226">
        <v>2.7832999620908452</v>
      </c>
      <c r="Q8" s="226">
        <v>2.5956885763600241</v>
      </c>
      <c r="R8" s="226">
        <v>2.7774103998602828</v>
      </c>
      <c r="S8" s="226">
        <v>3.0920793721890032</v>
      </c>
      <c r="T8" s="226">
        <v>2.9560830345380151</v>
      </c>
      <c r="U8" s="226">
        <v>2.61622333882053</v>
      </c>
      <c r="V8" s="226">
        <v>2.9467468987606722</v>
      </c>
      <c r="W8" s="226">
        <v>3.228096167326505</v>
      </c>
      <c r="DA8" s="174" t="s">
        <v>2892</v>
      </c>
    </row>
    <row r="9" spans="1:105" ht="12" customHeight="1" x14ac:dyDescent="0.25">
      <c r="A9" s="202" t="s">
        <v>95</v>
      </c>
      <c r="B9" s="226">
        <v>9.5902654417670767</v>
      </c>
      <c r="C9" s="226">
        <v>9.4158058686474178</v>
      </c>
      <c r="D9" s="226">
        <v>9.6338456933343029</v>
      </c>
      <c r="E9" s="226">
        <v>9.7541518668082006</v>
      </c>
      <c r="F9" s="226">
        <v>8.9982660895714623</v>
      </c>
      <c r="G9" s="226">
        <v>9.2048415916140023</v>
      </c>
      <c r="H9" s="226">
        <v>9.1757822842608974</v>
      </c>
      <c r="I9" s="226">
        <v>9.4658289525169863</v>
      </c>
      <c r="J9" s="226">
        <v>7.6571409515032816</v>
      </c>
      <c r="K9" s="226">
        <v>7.4812695374135547</v>
      </c>
      <c r="L9" s="226">
        <v>7.8164583681183046</v>
      </c>
      <c r="M9" s="226">
        <v>7.3447320780261673</v>
      </c>
      <c r="N9" s="226">
        <v>7.8017423766950804</v>
      </c>
      <c r="O9" s="226">
        <v>7.1753265639397501</v>
      </c>
      <c r="P9" s="226">
        <v>8.5294676257622672</v>
      </c>
      <c r="Q9" s="226">
        <v>7.954529508200074</v>
      </c>
      <c r="R9" s="226">
        <v>8.5114189673137695</v>
      </c>
      <c r="S9" s="226">
        <v>9.4757271083211361</v>
      </c>
      <c r="T9" s="226">
        <v>9.0589641381003698</v>
      </c>
      <c r="U9" s="226">
        <v>8.0174586189661454</v>
      </c>
      <c r="V9" s="226">
        <v>9.0303533994278684</v>
      </c>
      <c r="W9" s="226">
        <v>9.8925527708392949</v>
      </c>
      <c r="DA9" s="174" t="s">
        <v>2893</v>
      </c>
    </row>
    <row r="10" spans="1:105" ht="12" customHeight="1" x14ac:dyDescent="0.25">
      <c r="A10" s="56" t="s">
        <v>96</v>
      </c>
      <c r="B10" s="262">
        <v>2.1113266200033078</v>
      </c>
      <c r="C10" s="262">
        <v>2.0739820194265821</v>
      </c>
      <c r="D10" s="262">
        <v>2.1197782709228998</v>
      </c>
      <c r="E10" s="262">
        <v>2.0935135863140002</v>
      </c>
      <c r="F10" s="262">
        <v>1.9983447952617679</v>
      </c>
      <c r="G10" s="262">
        <v>2.0684257811529769</v>
      </c>
      <c r="H10" s="262">
        <v>2.066968393710769</v>
      </c>
      <c r="I10" s="262">
        <v>2.050853602627674</v>
      </c>
      <c r="J10" s="262">
        <v>1.65402447838805</v>
      </c>
      <c r="K10" s="262">
        <v>1.625148000726413</v>
      </c>
      <c r="L10" s="262">
        <v>1.7023072753063531</v>
      </c>
      <c r="M10" s="262">
        <v>1.585799159139059</v>
      </c>
      <c r="N10" s="262">
        <v>1.680047885904858</v>
      </c>
      <c r="O10" s="262">
        <v>1.557194587818153</v>
      </c>
      <c r="P10" s="262">
        <v>1.876298417364842</v>
      </c>
      <c r="Q10" s="262">
        <v>1.7353112484492741</v>
      </c>
      <c r="R10" s="262">
        <v>1.8311970089676859</v>
      </c>
      <c r="S10" s="262">
        <v>2.04159139447738</v>
      </c>
      <c r="T10" s="262">
        <v>1.957317097982243</v>
      </c>
      <c r="U10" s="262">
        <v>1.730175683296528</v>
      </c>
      <c r="V10" s="262">
        <v>1.9405432888649821</v>
      </c>
      <c r="W10" s="262">
        <v>2.237177436966395</v>
      </c>
      <c r="DA10" s="68" t="s">
        <v>2894</v>
      </c>
    </row>
    <row r="11" spans="1:105" ht="12" customHeight="1" x14ac:dyDescent="0.25">
      <c r="A11" s="37" t="s">
        <v>160</v>
      </c>
      <c r="B11" s="228">
        <v>4.1076410517798062E-2</v>
      </c>
      <c r="C11" s="228">
        <v>9.8591464929788045E-3</v>
      </c>
      <c r="D11" s="228">
        <v>7.9689670029044604E-2</v>
      </c>
      <c r="E11" s="228">
        <v>8.9302446387389975E-2</v>
      </c>
      <c r="F11" s="228">
        <v>0.15630247525113489</v>
      </c>
      <c r="G11" s="228">
        <v>0.1161610019684976</v>
      </c>
      <c r="H11" s="228">
        <v>8.5648586128067999E-2</v>
      </c>
      <c r="I11" s="228">
        <v>4.897102893844818E-2</v>
      </c>
      <c r="J11" s="228">
        <v>7.3415810245507321E-2</v>
      </c>
      <c r="K11" s="228">
        <v>0.13015676120578451</v>
      </c>
      <c r="L11" s="228">
        <v>0.12794115066828521</v>
      </c>
      <c r="M11" s="228">
        <v>7.013108674177447E-2</v>
      </c>
      <c r="N11" s="228">
        <v>0.10199482860166691</v>
      </c>
      <c r="O11" s="228">
        <v>7.7776616366661222E-2</v>
      </c>
      <c r="P11" s="228">
        <v>0.25071554226767551</v>
      </c>
      <c r="Q11" s="228">
        <v>0.18333180155466761</v>
      </c>
      <c r="R11" s="228">
        <v>0.11445233003728</v>
      </c>
      <c r="S11" s="228">
        <v>0.1217640531762831</v>
      </c>
      <c r="T11" s="228">
        <v>0.1162793023507695</v>
      </c>
      <c r="U11" s="228">
        <v>7.3579038427533022E-2</v>
      </c>
      <c r="V11" s="228">
        <v>0.1035639730135801</v>
      </c>
      <c r="W11" s="228">
        <v>0.1031784962869743</v>
      </c>
      <c r="DA11" s="69" t="s">
        <v>2895</v>
      </c>
    </row>
    <row r="12" spans="1:105" ht="12" customHeight="1" x14ac:dyDescent="0.25">
      <c r="A12" s="37" t="s">
        <v>162</v>
      </c>
      <c r="B12" s="228">
        <v>1.7289754221936338E-2</v>
      </c>
      <c r="C12" s="228">
        <v>2.319645341982016E-2</v>
      </c>
      <c r="D12" s="228">
        <v>9.1849503019944115E-2</v>
      </c>
      <c r="E12" s="228">
        <v>0.1041143242037387</v>
      </c>
      <c r="F12" s="228">
        <v>0.23900800652393719</v>
      </c>
      <c r="G12" s="228">
        <v>0.26542762763822902</v>
      </c>
      <c r="H12" s="228">
        <v>0.25775658206952212</v>
      </c>
      <c r="I12" s="228">
        <v>9.7998281790717776E-2</v>
      </c>
      <c r="J12" s="228">
        <v>8.2686526746698907E-2</v>
      </c>
      <c r="K12" s="228">
        <v>9.1828981016290848E-2</v>
      </c>
      <c r="L12" s="228">
        <v>9.4458053983406121E-2</v>
      </c>
      <c r="M12" s="228">
        <v>0.1102641106426064</v>
      </c>
      <c r="N12" s="228">
        <v>0.1025312372727086</v>
      </c>
      <c r="O12" s="228">
        <v>0.1122497423120232</v>
      </c>
      <c r="P12" s="228">
        <v>0.1047146422718605</v>
      </c>
      <c r="Q12" s="228">
        <v>9.4929851770263279E-2</v>
      </c>
      <c r="R12" s="228">
        <v>9.1149781598092283E-2</v>
      </c>
      <c r="S12" s="228">
        <v>0.12632777765737191</v>
      </c>
      <c r="T12" s="228">
        <v>0.1460239358300674</v>
      </c>
      <c r="U12" s="228">
        <v>0.14384873460434239</v>
      </c>
      <c r="V12" s="228">
        <v>0.13853818451887681</v>
      </c>
      <c r="W12" s="228">
        <v>0.57614898665889225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2.0529604552635741</v>
      </c>
      <c r="C15" s="228">
        <v>2.0409264195137831</v>
      </c>
      <c r="D15" s="228">
        <v>1.9482390978739119</v>
      </c>
      <c r="E15" s="228">
        <v>1.900096815722871</v>
      </c>
      <c r="F15" s="228">
        <v>1.603034313486696</v>
      </c>
      <c r="G15" s="228">
        <v>1.686837151546251</v>
      </c>
      <c r="H15" s="228">
        <v>1.7235632255131781</v>
      </c>
      <c r="I15" s="228">
        <v>1.9038842918985071</v>
      </c>
      <c r="J15" s="228">
        <v>1.4979221413958439</v>
      </c>
      <c r="K15" s="228">
        <v>1.4031622585043371</v>
      </c>
      <c r="L15" s="228">
        <v>1.479908070654661</v>
      </c>
      <c r="M15" s="228">
        <v>1.4054039617546781</v>
      </c>
      <c r="N15" s="228">
        <v>1.475521820030482</v>
      </c>
      <c r="O15" s="228">
        <v>1.367168229139468</v>
      </c>
      <c r="P15" s="228">
        <v>1.520868232825306</v>
      </c>
      <c r="Q15" s="228">
        <v>1.457049595124343</v>
      </c>
      <c r="R15" s="228">
        <v>1.625594897332314</v>
      </c>
      <c r="S15" s="228">
        <v>1.793499563643725</v>
      </c>
      <c r="T15" s="228">
        <v>1.695013859801406</v>
      </c>
      <c r="U15" s="228">
        <v>1.5127479102646531</v>
      </c>
      <c r="V15" s="228">
        <v>1.6984411313325249</v>
      </c>
      <c r="W15" s="228">
        <v>1.5578499540205291</v>
      </c>
      <c r="DA15" s="69" t="s">
        <v>2899</v>
      </c>
    </row>
    <row r="16" spans="1:105" ht="12" customHeight="1" x14ac:dyDescent="0.25">
      <c r="A16" s="57" t="s">
        <v>2900</v>
      </c>
      <c r="B16" s="263">
        <v>91.868208658662056</v>
      </c>
      <c r="C16" s="263">
        <v>102.75436686243749</v>
      </c>
      <c r="D16" s="263">
        <v>103.83366037236949</v>
      </c>
      <c r="E16" s="263">
        <v>64.75351594383929</v>
      </c>
      <c r="F16" s="263">
        <v>83.427064438079185</v>
      </c>
      <c r="G16" s="263">
        <v>105.154825636429</v>
      </c>
      <c r="H16" s="263">
        <v>102.7907160327227</v>
      </c>
      <c r="I16" s="263">
        <v>89.025954418971367</v>
      </c>
      <c r="J16" s="263">
        <v>82.824361026491516</v>
      </c>
      <c r="K16" s="263">
        <v>80.198725306914028</v>
      </c>
      <c r="L16" s="263">
        <v>93.949547694423785</v>
      </c>
      <c r="M16" s="263">
        <v>86.99121883514421</v>
      </c>
      <c r="N16" s="263">
        <v>89.473894128114623</v>
      </c>
      <c r="O16" s="263">
        <v>93.714386472404129</v>
      </c>
      <c r="P16" s="263">
        <v>102.0873593900118</v>
      </c>
      <c r="Q16" s="263">
        <v>107.7830848927825</v>
      </c>
      <c r="R16" s="263">
        <v>105.6646024876884</v>
      </c>
      <c r="S16" s="263">
        <v>117.8905089120626</v>
      </c>
      <c r="T16" s="263">
        <v>119.4712959619921</v>
      </c>
      <c r="U16" s="263">
        <v>113.1639522605126</v>
      </c>
      <c r="V16" s="263">
        <v>97.690320857586329</v>
      </c>
      <c r="W16" s="263">
        <v>113.20095458811529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8.1440168408739896E-2</v>
      </c>
      <c r="L17" s="231">
        <v>6.1230282927384222E-2</v>
      </c>
      <c r="M17" s="231">
        <v>2.8038117139442219E-2</v>
      </c>
      <c r="N17" s="231">
        <v>2.921125370830532E-2</v>
      </c>
      <c r="O17" s="231">
        <v>5.4177059277393776E-3</v>
      </c>
      <c r="P17" s="231">
        <v>0</v>
      </c>
      <c r="Q17" s="231">
        <v>9.6616275481903563E-4</v>
      </c>
      <c r="R17" s="231">
        <v>0</v>
      </c>
      <c r="S17" s="231">
        <v>3.0008318546125849E-3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0.1070269729932786</v>
      </c>
      <c r="C19" s="231">
        <v>0</v>
      </c>
      <c r="D19" s="231">
        <v>2.3665464179290839E-3</v>
      </c>
      <c r="E19" s="231">
        <v>7.4514196581071616E-3</v>
      </c>
      <c r="F19" s="231">
        <v>9.997303500947765E-3</v>
      </c>
      <c r="G19" s="231">
        <v>0</v>
      </c>
      <c r="H19" s="231">
        <v>1.4952461418676561E-2</v>
      </c>
      <c r="I19" s="231">
        <v>5.5585609224352937E-3</v>
      </c>
      <c r="J19" s="231">
        <v>2.850643582386355E-2</v>
      </c>
      <c r="K19" s="231">
        <v>0.25079377917754392</v>
      </c>
      <c r="L19" s="231">
        <v>0.2225876707820737</v>
      </c>
      <c r="M19" s="231">
        <v>0.1600971520301169</v>
      </c>
      <c r="N19" s="231">
        <v>0.1149300935531775</v>
      </c>
      <c r="O19" s="231">
        <v>0.16088944876316941</v>
      </c>
      <c r="P19" s="231">
        <v>0.31819536877508209</v>
      </c>
      <c r="Q19" s="231">
        <v>0.1112489662363402</v>
      </c>
      <c r="R19" s="231">
        <v>0.1053001342793053</v>
      </c>
      <c r="S19" s="231">
        <v>0.1355301073441445</v>
      </c>
      <c r="T19" s="231">
        <v>0.10244886287206049</v>
      </c>
      <c r="U19" s="231">
        <v>6.810092705214961E-2</v>
      </c>
      <c r="V19" s="231">
        <v>0.18257038728380351</v>
      </c>
      <c r="W19" s="231">
        <v>0.2126661993169679</v>
      </c>
      <c r="DA19" s="73" t="s">
        <v>2904</v>
      </c>
    </row>
    <row r="20" spans="1:105" ht="12" customHeight="1" x14ac:dyDescent="0.25">
      <c r="A20" s="46" t="s">
        <v>160</v>
      </c>
      <c r="B20" s="231">
        <v>0.22376117142207511</v>
      </c>
      <c r="C20" s="231">
        <v>4.1278283248741401E-2</v>
      </c>
      <c r="D20" s="231">
        <v>0.36203553499720931</v>
      </c>
      <c r="E20" s="231">
        <v>1.0892403092721501</v>
      </c>
      <c r="F20" s="231">
        <v>1.064500117687198</v>
      </c>
      <c r="G20" s="231">
        <v>0.51172943019877626</v>
      </c>
      <c r="H20" s="231">
        <v>0.38232291065922092</v>
      </c>
      <c r="I20" s="231">
        <v>0.29430853476227609</v>
      </c>
      <c r="J20" s="231">
        <v>0.34406975518834759</v>
      </c>
      <c r="K20" s="231">
        <v>0.64277506219950298</v>
      </c>
      <c r="L20" s="231">
        <v>0.50058033368320387</v>
      </c>
      <c r="M20" s="231">
        <v>0.28055300151670892</v>
      </c>
      <c r="N20" s="231">
        <v>0.43945354621604249</v>
      </c>
      <c r="O20" s="231">
        <v>0.25742995286289738</v>
      </c>
      <c r="P20" s="231">
        <v>1.041818282251278</v>
      </c>
      <c r="Q20" s="231">
        <v>0.5842923980109288</v>
      </c>
      <c r="R20" s="231">
        <v>0.4186871069182721</v>
      </c>
      <c r="S20" s="231">
        <v>0.4468982727576179</v>
      </c>
      <c r="T20" s="231">
        <v>0.3842742186584539</v>
      </c>
      <c r="U20" s="231">
        <v>0.21129388140848451</v>
      </c>
      <c r="V20" s="231">
        <v>0.50299456851247759</v>
      </c>
      <c r="W20" s="231">
        <v>0.52248016133774544</v>
      </c>
      <c r="DA20" s="73" t="s">
        <v>2905</v>
      </c>
    </row>
    <row r="21" spans="1:105" ht="12" customHeight="1" x14ac:dyDescent="0.25">
      <c r="A21" s="46" t="s">
        <v>70</v>
      </c>
      <c r="B21" s="231">
        <v>2.2283899562643672</v>
      </c>
      <c r="C21" s="231">
        <v>1.3211391993196571</v>
      </c>
      <c r="D21" s="231">
        <v>1.767887344184915</v>
      </c>
      <c r="E21" s="231">
        <v>3.0124336402513592</v>
      </c>
      <c r="F21" s="231">
        <v>2.7593762157013542</v>
      </c>
      <c r="G21" s="231">
        <v>2.145399044817236</v>
      </c>
      <c r="H21" s="231">
        <v>3.1717216540783451</v>
      </c>
      <c r="I21" s="231">
        <v>0.94858255334813191</v>
      </c>
      <c r="J21" s="231">
        <v>0.35232378285530902</v>
      </c>
      <c r="K21" s="231">
        <v>0.1138293313835004</v>
      </c>
      <c r="L21" s="231">
        <v>9.1761393810663672E-2</v>
      </c>
      <c r="M21" s="231">
        <v>2.0684942886688339E-2</v>
      </c>
      <c r="N21" s="231">
        <v>1.9549605431720431E-2</v>
      </c>
      <c r="O21" s="231">
        <v>3.8804505267554773E-2</v>
      </c>
      <c r="P21" s="231">
        <v>4.3503704385239213E-2</v>
      </c>
      <c r="Q21" s="231">
        <v>3.0886041613731111E-2</v>
      </c>
      <c r="R21" s="231">
        <v>2.186395426140178E-2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0.39452120419720971</v>
      </c>
      <c r="C22" s="231">
        <v>0.45505157443713429</v>
      </c>
      <c r="D22" s="231">
        <v>0.44431359811378363</v>
      </c>
      <c r="E22" s="231">
        <v>0.44821108581502439</v>
      </c>
      <c r="F22" s="231">
        <v>0.43548459535783168</v>
      </c>
      <c r="G22" s="231">
        <v>0.15327466945328111</v>
      </c>
      <c r="H22" s="231">
        <v>9.1789812428170539E-2</v>
      </c>
      <c r="I22" s="231">
        <v>0.45799457535672028</v>
      </c>
      <c r="J22" s="231">
        <v>0.19042011347732671</v>
      </c>
      <c r="K22" s="231">
        <v>0.18357962485629831</v>
      </c>
      <c r="L22" s="231">
        <v>0.30169736441903428</v>
      </c>
      <c r="M22" s="231">
        <v>6.7370858861815833E-2</v>
      </c>
      <c r="N22" s="231">
        <v>7.4211347482996945E-2</v>
      </c>
      <c r="O22" s="231">
        <v>9.6641786915052749E-2</v>
      </c>
      <c r="P22" s="231">
        <v>0.15820618450565541</v>
      </c>
      <c r="Q22" s="231">
        <v>3.9054417592841721E-2</v>
      </c>
      <c r="R22" s="231">
        <v>0.102527788751871</v>
      </c>
      <c r="S22" s="231">
        <v>0.1142202518606181</v>
      </c>
      <c r="T22" s="231">
        <v>0.1523201826692554</v>
      </c>
      <c r="U22" s="231">
        <v>7.4211347483219892E-2</v>
      </c>
      <c r="V22" s="231">
        <v>8.8846811509709689E-2</v>
      </c>
      <c r="W22" s="231">
        <v>8.6937837941147969E-2</v>
      </c>
      <c r="DA22" s="73" t="s">
        <v>2907</v>
      </c>
    </row>
    <row r="23" spans="1:105" ht="12" customHeight="1" x14ac:dyDescent="0.25">
      <c r="A23" s="46" t="s">
        <v>162</v>
      </c>
      <c r="B23" s="231">
        <v>9.4184852316244488E-2</v>
      </c>
      <c r="C23" s="231">
        <v>9.7118931675420725E-2</v>
      </c>
      <c r="D23" s="231">
        <v>0.41727847477513158</v>
      </c>
      <c r="E23" s="231">
        <v>1.269903829995801</v>
      </c>
      <c r="F23" s="231">
        <v>1.627767254895512</v>
      </c>
      <c r="G23" s="231">
        <v>1.169300594421177</v>
      </c>
      <c r="H23" s="231">
        <v>1.150588131729793</v>
      </c>
      <c r="I23" s="231">
        <v>0.58895496680900927</v>
      </c>
      <c r="J23" s="231">
        <v>0.38751779650695128</v>
      </c>
      <c r="K23" s="231">
        <v>0.45349452796494533</v>
      </c>
      <c r="L23" s="231">
        <v>0.36957494860018109</v>
      </c>
      <c r="M23" s="231">
        <v>0.44110149489423139</v>
      </c>
      <c r="N23" s="231">
        <v>0.44176470939894191</v>
      </c>
      <c r="O23" s="231">
        <v>0.37153128050763218</v>
      </c>
      <c r="P23" s="231">
        <v>0.4351291018956987</v>
      </c>
      <c r="Q23" s="231">
        <v>0.30254865911591211</v>
      </c>
      <c r="R23" s="231">
        <v>0.33344221424855991</v>
      </c>
      <c r="S23" s="231">
        <v>0.46364804853082991</v>
      </c>
      <c r="T23" s="231">
        <v>0.48257284582994392</v>
      </c>
      <c r="U23" s="231">
        <v>0.41308446155062861</v>
      </c>
      <c r="V23" s="231">
        <v>0.6728590292247375</v>
      </c>
      <c r="W23" s="231">
        <v>2.9175305546890331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88.820324501468875</v>
      </c>
      <c r="C25" s="231">
        <v>100.8397788737566</v>
      </c>
      <c r="D25" s="231">
        <v>100.8397788738805</v>
      </c>
      <c r="E25" s="231">
        <v>58.926275658846841</v>
      </c>
      <c r="F25" s="231">
        <v>77.529938950936341</v>
      </c>
      <c r="G25" s="231">
        <v>101.1751218975385</v>
      </c>
      <c r="H25" s="231">
        <v>97.979341062408466</v>
      </c>
      <c r="I25" s="231">
        <v>86.730555227772797</v>
      </c>
      <c r="J25" s="231">
        <v>81.521523142639722</v>
      </c>
      <c r="K25" s="231">
        <v>78.472812812923493</v>
      </c>
      <c r="L25" s="231">
        <v>92.40211570020125</v>
      </c>
      <c r="M25" s="231">
        <v>85.993373267815201</v>
      </c>
      <c r="N25" s="231">
        <v>88.354773572323438</v>
      </c>
      <c r="O25" s="231">
        <v>92.783671792160078</v>
      </c>
      <c r="P25" s="231">
        <v>100.09050674819881</v>
      </c>
      <c r="Q25" s="231">
        <v>106.71408824745789</v>
      </c>
      <c r="R25" s="231">
        <v>104.682781289229</v>
      </c>
      <c r="S25" s="231">
        <v>116.7272113997148</v>
      </c>
      <c r="T25" s="231">
        <v>118.34967985196231</v>
      </c>
      <c r="U25" s="231">
        <v>112.3972616430181</v>
      </c>
      <c r="V25" s="231">
        <v>96.243050061055598</v>
      </c>
      <c r="W25" s="231">
        <v>109.4613398348304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2911</v>
      </c>
    </row>
    <row r="27" spans="1:105" ht="12" customHeight="1" x14ac:dyDescent="0.25">
      <c r="A27" s="57" t="s">
        <v>2912</v>
      </c>
      <c r="B27" s="263">
        <v>5.9055845088776229</v>
      </c>
      <c r="C27" s="263">
        <v>5.7981541401670942</v>
      </c>
      <c r="D27" s="263">
        <v>5.9324207690532278</v>
      </c>
      <c r="E27" s="263">
        <v>6.0065040442976816</v>
      </c>
      <c r="F27" s="263">
        <v>5.5410375393676921</v>
      </c>
      <c r="G27" s="263">
        <v>5.6682445590465171</v>
      </c>
      <c r="H27" s="263">
        <v>5.6503501434659222</v>
      </c>
      <c r="I27" s="263">
        <v>5.8289578286551986</v>
      </c>
      <c r="J27" s="263">
        <v>4.7151867964520209</v>
      </c>
      <c r="K27" s="263">
        <v>4.6068870309336134</v>
      </c>
      <c r="L27" s="263">
        <v>4.8132927845781159</v>
      </c>
      <c r="M27" s="263">
        <v>4.5228087006792741</v>
      </c>
      <c r="N27" s="263">
        <v>4.8042308319648672</v>
      </c>
      <c r="O27" s="263">
        <v>4.4184905683207933</v>
      </c>
      <c r="P27" s="263">
        <v>5.2523563800746604</v>
      </c>
      <c r="Q27" s="263">
        <v>4.8983155392600466</v>
      </c>
      <c r="R27" s="263">
        <v>5.2412422061879536</v>
      </c>
      <c r="S27" s="263">
        <v>5.8350530088082806</v>
      </c>
      <c r="T27" s="263">
        <v>5.5784147587249651</v>
      </c>
      <c r="U27" s="263">
        <v>4.9370666232581</v>
      </c>
      <c r="V27" s="263">
        <v>5.5607965670161086</v>
      </c>
      <c r="W27" s="263">
        <v>6.0917298641484088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13.288236177779984</v>
      </c>
      <c r="C28" s="263">
        <f t="shared" si="0"/>
        <v>13.770914968218547</v>
      </c>
      <c r="D28" s="263">
        <f t="shared" si="0"/>
        <v>14.685335935526725</v>
      </c>
      <c r="E28" s="263">
        <f t="shared" si="0"/>
        <v>10.496538281792926</v>
      </c>
      <c r="F28" s="263">
        <f t="shared" si="0"/>
        <v>13.024906767406076</v>
      </c>
      <c r="G28" s="263">
        <f t="shared" si="0"/>
        <v>15.406950478243981</v>
      </c>
      <c r="H28" s="263">
        <f t="shared" si="0"/>
        <v>15.433079540361968</v>
      </c>
      <c r="I28" s="263">
        <f t="shared" si="0"/>
        <v>12.432070570818995</v>
      </c>
      <c r="J28" s="263">
        <f t="shared" si="0"/>
        <v>11.00732479380847</v>
      </c>
      <c r="K28" s="263">
        <f t="shared" si="0"/>
        <v>11.041999565831155</v>
      </c>
      <c r="L28" s="263">
        <f t="shared" si="0"/>
        <v>12.412188552086219</v>
      </c>
      <c r="M28" s="263">
        <f t="shared" si="0"/>
        <v>11.259232842153516</v>
      </c>
      <c r="N28" s="263">
        <f t="shared" si="0"/>
        <v>11.690839269627741</v>
      </c>
      <c r="O28" s="263">
        <f t="shared" si="0"/>
        <v>11.873493888121784</v>
      </c>
      <c r="P28" s="263">
        <f t="shared" si="0"/>
        <v>13.89099649737995</v>
      </c>
      <c r="Q28" s="263">
        <f t="shared" si="0"/>
        <v>13.720253571388</v>
      </c>
      <c r="R28" s="263">
        <f t="shared" si="0"/>
        <v>13.324368430376252</v>
      </c>
      <c r="S28" s="263">
        <f t="shared" si="0"/>
        <v>14.957542200270415</v>
      </c>
      <c r="T28" s="263">
        <f t="shared" si="0"/>
        <v>14.990479873017247</v>
      </c>
      <c r="U28" s="263">
        <f t="shared" si="0"/>
        <v>13.800522684532297</v>
      </c>
      <c r="V28" s="263">
        <f t="shared" si="0"/>
        <v>13.013709988766013</v>
      </c>
      <c r="W28" s="263">
        <f t="shared" si="0"/>
        <v>16.324557448210765</v>
      </c>
      <c r="DA28" s="70"/>
    </row>
    <row r="29" spans="1:105" ht="12" customHeight="1" x14ac:dyDescent="0.25">
      <c r="A29" s="60" t="s">
        <v>2915</v>
      </c>
      <c r="B29" s="331">
        <v>5.340807249500946</v>
      </c>
      <c r="C29" s="331">
        <v>4.9507289556536316</v>
      </c>
      <c r="D29" s="331">
        <v>5.7662354704702388</v>
      </c>
      <c r="E29" s="331">
        <v>4.7371732601889409</v>
      </c>
      <c r="F29" s="331">
        <v>5.7924927192760389</v>
      </c>
      <c r="G29" s="331">
        <v>6.4033953293476413</v>
      </c>
      <c r="H29" s="331">
        <v>6.6225815298133366</v>
      </c>
      <c r="I29" s="331">
        <v>4.7214553911281998</v>
      </c>
      <c r="J29" s="331">
        <v>3.894324133391228</v>
      </c>
      <c r="K29" s="331">
        <v>4.150970464400169</v>
      </c>
      <c r="L29" s="331">
        <v>4.389498770922823</v>
      </c>
      <c r="M29" s="331">
        <v>3.8250978939127429</v>
      </c>
      <c r="N29" s="331">
        <v>4.0315178793570459</v>
      </c>
      <c r="O29" s="331">
        <v>3.9035994090225281</v>
      </c>
      <c r="P29" s="331">
        <v>5.1714972962733254</v>
      </c>
      <c r="Q29" s="331">
        <v>4.569576607724275</v>
      </c>
      <c r="R29" s="331">
        <v>4.3160097751346562</v>
      </c>
      <c r="S29" s="331">
        <v>4.9079519776001472</v>
      </c>
      <c r="T29" s="331">
        <v>4.8347575075565832</v>
      </c>
      <c r="U29" s="331">
        <v>4.210604145708932</v>
      </c>
      <c r="V29" s="331">
        <v>4.6240732678072423</v>
      </c>
      <c r="W29" s="331">
        <v>6.6329520099210519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0.21918467825315691</v>
      </c>
      <c r="L30" s="232">
        <v>0.21575241245031751</v>
      </c>
      <c r="M30" s="232">
        <v>0.1152621794482029</v>
      </c>
      <c r="N30" s="232">
        <v>0.1127042336952338</v>
      </c>
      <c r="O30" s="232">
        <v>2.535576186077948E-2</v>
      </c>
      <c r="P30" s="232">
        <v>0</v>
      </c>
      <c r="Q30" s="232">
        <v>4.2866042432289433E-3</v>
      </c>
      <c r="R30" s="232">
        <v>0</v>
      </c>
      <c r="S30" s="232">
        <v>1.4038945643003941E-2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0.2154286629385655</v>
      </c>
      <c r="C31" s="297">
        <v>0</v>
      </c>
      <c r="D31" s="297">
        <v>5.3523045593603796E-3</v>
      </c>
      <c r="E31" s="297">
        <v>6.5622744639924034E-3</v>
      </c>
      <c r="F31" s="297">
        <v>1.060291382920023E-2</v>
      </c>
      <c r="G31" s="297">
        <v>0</v>
      </c>
      <c r="H31" s="297">
        <v>2.0981482800689209E-2</v>
      </c>
      <c r="I31" s="297">
        <v>1.428346114289154E-2</v>
      </c>
      <c r="J31" s="297">
        <v>9.9794613087194659E-2</v>
      </c>
      <c r="K31" s="297">
        <v>0.67497593473817086</v>
      </c>
      <c r="L31" s="297">
        <v>0.7843149607830997</v>
      </c>
      <c r="M31" s="297">
        <v>0.65814500220069516</v>
      </c>
      <c r="N31" s="297">
        <v>0.44342869538494262</v>
      </c>
      <c r="O31" s="297">
        <v>0.75298929162314832</v>
      </c>
      <c r="P31" s="297">
        <v>0.89497710816952714</v>
      </c>
      <c r="Q31" s="297">
        <v>0.49358173697437768</v>
      </c>
      <c r="R31" s="297">
        <v>0.51686547841139463</v>
      </c>
      <c r="S31" s="297">
        <v>0.63405745545865533</v>
      </c>
      <c r="T31" s="297">
        <v>0.51100535443303596</v>
      </c>
      <c r="U31" s="297">
        <v>0.41408610797510081</v>
      </c>
      <c r="V31" s="297">
        <v>0.62146933258042325</v>
      </c>
      <c r="W31" s="297">
        <v>0.38618381173441502</v>
      </c>
      <c r="DA31" s="122" t="s">
        <v>2918</v>
      </c>
    </row>
    <row r="32" spans="1:105" ht="12" customHeight="1" x14ac:dyDescent="0.25">
      <c r="A32" s="59" t="s">
        <v>160</v>
      </c>
      <c r="B32" s="297">
        <v>0.4503964620213266</v>
      </c>
      <c r="C32" s="297">
        <v>0.14001541182862051</v>
      </c>
      <c r="D32" s="297">
        <v>0.81879841017937871</v>
      </c>
      <c r="E32" s="297">
        <v>0.95926604521742231</v>
      </c>
      <c r="F32" s="297">
        <v>1.1289847325272111</v>
      </c>
      <c r="G32" s="297">
        <v>0.85636131854563358</v>
      </c>
      <c r="H32" s="297">
        <v>0.5364803392360723</v>
      </c>
      <c r="I32" s="297">
        <v>0.75626490002678348</v>
      </c>
      <c r="J32" s="297">
        <v>1.204510739475996</v>
      </c>
      <c r="K32" s="297">
        <v>1.7299380385641669</v>
      </c>
      <c r="L32" s="297">
        <v>1.7638562073185251</v>
      </c>
      <c r="M32" s="297">
        <v>1.1533281726703759</v>
      </c>
      <c r="N32" s="297">
        <v>1.695520352036457</v>
      </c>
      <c r="O32" s="297">
        <v>1.204814854789829</v>
      </c>
      <c r="P32" s="297">
        <v>2.9302862485923429</v>
      </c>
      <c r="Q32" s="297">
        <v>2.5923481940360911</v>
      </c>
      <c r="R32" s="297">
        <v>2.0551247470206282</v>
      </c>
      <c r="S32" s="297">
        <v>2.0907471205201968</v>
      </c>
      <c r="T32" s="297">
        <v>1.916723893268254</v>
      </c>
      <c r="U32" s="297">
        <v>1.284767546914475</v>
      </c>
      <c r="V32" s="297">
        <v>1.7121927791011411</v>
      </c>
      <c r="W32" s="297">
        <v>0.94877973513924474</v>
      </c>
      <c r="DA32" s="122" t="s">
        <v>2919</v>
      </c>
    </row>
    <row r="33" spans="1:105" ht="12" customHeight="1" x14ac:dyDescent="0.25">
      <c r="A33" s="59" t="s">
        <v>70</v>
      </c>
      <c r="B33" s="297">
        <v>4.4854026546551866</v>
      </c>
      <c r="C33" s="297">
        <v>4.4812873626791596</v>
      </c>
      <c r="D33" s="297">
        <v>3.9983460375126172</v>
      </c>
      <c r="E33" s="297">
        <v>2.6529731593341528</v>
      </c>
      <c r="F33" s="297">
        <v>2.926531962809015</v>
      </c>
      <c r="G33" s="297">
        <v>3.5902503284061171</v>
      </c>
      <c r="H33" s="297">
        <v>4.4505999026017493</v>
      </c>
      <c r="I33" s="297">
        <v>2.4375089579187041</v>
      </c>
      <c r="J33" s="297">
        <v>1.2334062317965711</v>
      </c>
      <c r="K33" s="297">
        <v>0.30635552286489381</v>
      </c>
      <c r="L33" s="297">
        <v>0.32333252661813378</v>
      </c>
      <c r="M33" s="297">
        <v>8.5033941010517075E-2</v>
      </c>
      <c r="N33" s="297">
        <v>7.5427207651816208E-2</v>
      </c>
      <c r="O33" s="297">
        <v>0.1816115174601286</v>
      </c>
      <c r="P33" s="297">
        <v>0.12236136463973681</v>
      </c>
      <c r="Q33" s="297">
        <v>0.137033058227093</v>
      </c>
      <c r="R33" s="297">
        <v>0.10731917159107759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0.18957946988586741</v>
      </c>
      <c r="C34" s="297">
        <v>0.32942618114585231</v>
      </c>
      <c r="D34" s="297">
        <v>0.943738718218883</v>
      </c>
      <c r="E34" s="297">
        <v>1.1183717811733731</v>
      </c>
      <c r="F34" s="297">
        <v>1.7263731101106139</v>
      </c>
      <c r="G34" s="297">
        <v>1.956783682395892</v>
      </c>
      <c r="H34" s="297">
        <v>1.614519805174826</v>
      </c>
      <c r="I34" s="297">
        <v>1.513398072039821</v>
      </c>
      <c r="J34" s="297">
        <v>1.356612549031466</v>
      </c>
      <c r="K34" s="297">
        <v>1.220516289979781</v>
      </c>
      <c r="L34" s="297">
        <v>1.3022426637527471</v>
      </c>
      <c r="M34" s="297">
        <v>1.8133285985829519</v>
      </c>
      <c r="N34" s="297">
        <v>1.704437390588597</v>
      </c>
      <c r="O34" s="297">
        <v>1.7388279832886431</v>
      </c>
      <c r="P34" s="297">
        <v>1.223872574871719</v>
      </c>
      <c r="Q34" s="297">
        <v>1.342327014243484</v>
      </c>
      <c r="R34" s="297">
        <v>1.6367003781115561</v>
      </c>
      <c r="S34" s="297">
        <v>2.1691084559782912</v>
      </c>
      <c r="T34" s="297">
        <v>2.4070282598552941</v>
      </c>
      <c r="U34" s="297">
        <v>2.511750490819356</v>
      </c>
      <c r="V34" s="297">
        <v>2.290411156125677</v>
      </c>
      <c r="W34" s="297">
        <v>5.2979884630473926</v>
      </c>
      <c r="DA34" s="122" t="s">
        <v>2921</v>
      </c>
    </row>
    <row r="35" spans="1:105" ht="12" customHeight="1" x14ac:dyDescent="0.25">
      <c r="A35" s="60" t="s">
        <v>2922</v>
      </c>
      <c r="B35" s="331">
        <v>7.4426781155544557</v>
      </c>
      <c r="C35" s="331">
        <v>8.3246172826361029</v>
      </c>
      <c r="D35" s="331">
        <v>8.4120559548809961</v>
      </c>
      <c r="E35" s="331">
        <v>5.2459886075614479</v>
      </c>
      <c r="F35" s="331">
        <v>6.7588210960473303</v>
      </c>
      <c r="G35" s="331">
        <v>8.5190898019692884</v>
      </c>
      <c r="H35" s="331">
        <v>8.3275621008506899</v>
      </c>
      <c r="I35" s="331">
        <v>7.2124136558741121</v>
      </c>
      <c r="J35" s="331">
        <v>6.7099932419170703</v>
      </c>
      <c r="K35" s="331">
        <v>6.4972780731460622</v>
      </c>
      <c r="L35" s="331">
        <v>7.6112972354729589</v>
      </c>
      <c r="M35" s="331">
        <v>7.0475701020288684</v>
      </c>
      <c r="N35" s="331">
        <v>7.2487033704446384</v>
      </c>
      <c r="O35" s="331">
        <v>7.592245712576112</v>
      </c>
      <c r="P35" s="331">
        <v>8.270579852382296</v>
      </c>
      <c r="Q35" s="331">
        <v>8.7320175158637205</v>
      </c>
      <c r="R35" s="331">
        <v>8.560389235909291</v>
      </c>
      <c r="S35" s="331">
        <v>9.5508677432849449</v>
      </c>
      <c r="T35" s="331">
        <v>9.6789347792448552</v>
      </c>
      <c r="U35" s="331">
        <v>9.1679470325619885</v>
      </c>
      <c r="V35" s="331">
        <v>7.9143549630941452</v>
      </c>
      <c r="W35" s="331">
        <v>9.1709447661402752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6.5978532507898913E-3</v>
      </c>
      <c r="L36" s="231">
        <v>4.9605548361792446E-3</v>
      </c>
      <c r="M36" s="231">
        <v>2.271500488383617E-3</v>
      </c>
      <c r="N36" s="231">
        <v>2.366541830705587E-3</v>
      </c>
      <c r="O36" s="231">
        <v>4.3891398268919681E-4</v>
      </c>
      <c r="P36" s="231">
        <v>0</v>
      </c>
      <c r="Q36" s="231">
        <v>7.8273414670281945E-5</v>
      </c>
      <c r="R36" s="231">
        <v>0</v>
      </c>
      <c r="S36" s="231">
        <v>2.4311158232949751E-4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8.6707613145127586E-3</v>
      </c>
      <c r="C38" s="231">
        <v>0</v>
      </c>
      <c r="D38" s="231">
        <v>1.917251189647949E-4</v>
      </c>
      <c r="E38" s="231">
        <v>6.0367475135238071E-4</v>
      </c>
      <c r="F38" s="231">
        <v>8.0992884336647173E-4</v>
      </c>
      <c r="G38" s="231">
        <v>0</v>
      </c>
      <c r="H38" s="231">
        <v>1.2113696239353349E-3</v>
      </c>
      <c r="I38" s="231">
        <v>4.5032531204672202E-4</v>
      </c>
      <c r="J38" s="231">
        <v>2.309441200132972E-3</v>
      </c>
      <c r="K38" s="231">
        <v>2.031799029343441E-2</v>
      </c>
      <c r="L38" s="231">
        <v>1.8032880038809571E-2</v>
      </c>
      <c r="M38" s="231">
        <v>1.297022753762813E-2</v>
      </c>
      <c r="N38" s="231">
        <v>9.3110304924423661E-3</v>
      </c>
      <c r="O38" s="231">
        <v>1.303441524349736E-2</v>
      </c>
      <c r="P38" s="231">
        <v>2.577851187294037E-2</v>
      </c>
      <c r="Q38" s="231">
        <v>9.0128049569539164E-3</v>
      </c>
      <c r="R38" s="231">
        <v>8.5308619424314426E-3</v>
      </c>
      <c r="S38" s="231">
        <v>1.097993504670238E-2</v>
      </c>
      <c r="T38" s="231">
        <v>8.2998669593567862E-3</v>
      </c>
      <c r="U38" s="231">
        <v>5.5171782145358554E-3</v>
      </c>
      <c r="V38" s="231">
        <v>1.47908906228286E-2</v>
      </c>
      <c r="W38" s="231">
        <v>1.7229094707348468E-2</v>
      </c>
      <c r="DA38" s="73" t="s">
        <v>2926</v>
      </c>
    </row>
    <row r="39" spans="1:105" ht="12" customHeight="1" x14ac:dyDescent="0.25">
      <c r="A39" s="64" t="s">
        <v>160</v>
      </c>
      <c r="B39" s="231">
        <v>1.8127950876256491E-2</v>
      </c>
      <c r="C39" s="231">
        <v>3.3441489702335501E-3</v>
      </c>
      <c r="D39" s="231">
        <v>2.933021110042857E-2</v>
      </c>
      <c r="E39" s="231">
        <v>8.8244509507318214E-2</v>
      </c>
      <c r="F39" s="231">
        <v>8.6240189567129741E-2</v>
      </c>
      <c r="G39" s="231">
        <v>4.1457621595481872E-2</v>
      </c>
      <c r="H39" s="231">
        <v>3.097378736109891E-2</v>
      </c>
      <c r="I39" s="231">
        <v>2.3843326466010908E-2</v>
      </c>
      <c r="J39" s="231">
        <v>2.7874718300856319E-2</v>
      </c>
      <c r="K39" s="231">
        <v>5.207424808326578E-2</v>
      </c>
      <c r="L39" s="231">
        <v>4.0554380552076247E-2</v>
      </c>
      <c r="M39" s="231">
        <v>2.272892565479066E-2</v>
      </c>
      <c r="N39" s="231">
        <v>3.5602210372658108E-2</v>
      </c>
      <c r="O39" s="231">
        <v>2.0855618112460589E-2</v>
      </c>
      <c r="P39" s="231">
        <v>8.4402626794497976E-2</v>
      </c>
      <c r="Q39" s="231">
        <v>4.7336290837219283E-2</v>
      </c>
      <c r="R39" s="231">
        <v>3.3919822900907483E-2</v>
      </c>
      <c r="S39" s="231">
        <v>3.620534288298214E-2</v>
      </c>
      <c r="T39" s="231">
        <v>3.113187205170781E-2</v>
      </c>
      <c r="U39" s="231">
        <v>1.7117916742585899E-2</v>
      </c>
      <c r="V39" s="231">
        <v>4.0749969134807919E-2</v>
      </c>
      <c r="W39" s="231">
        <v>4.2328589175480193E-2</v>
      </c>
      <c r="DA39" s="73" t="s">
        <v>2927</v>
      </c>
    </row>
    <row r="40" spans="1:105" ht="12" customHeight="1" x14ac:dyDescent="0.25">
      <c r="A40" s="64" t="s">
        <v>70</v>
      </c>
      <c r="B40" s="231">
        <v>0.18053241053205599</v>
      </c>
      <c r="C40" s="231">
        <v>0.1070317354604305</v>
      </c>
      <c r="D40" s="231">
        <v>0.14322491577275501</v>
      </c>
      <c r="E40" s="231">
        <v>0.24405149785997099</v>
      </c>
      <c r="F40" s="231">
        <v>0.22355011894798191</v>
      </c>
      <c r="G40" s="231">
        <v>0.17380892425278749</v>
      </c>
      <c r="H40" s="231">
        <v>0.25695617328457943</v>
      </c>
      <c r="I40" s="231">
        <v>7.6849159395634248E-2</v>
      </c>
      <c r="J40" s="231">
        <v>2.854341612330245E-2</v>
      </c>
      <c r="K40" s="231">
        <v>9.2218525425258099E-3</v>
      </c>
      <c r="L40" s="231">
        <v>7.4340245394891201E-3</v>
      </c>
      <c r="M40" s="231">
        <v>1.6757850620148489E-3</v>
      </c>
      <c r="N40" s="231">
        <v>1.5838060046974821E-3</v>
      </c>
      <c r="O40" s="231">
        <v>3.1437365151292329E-3</v>
      </c>
      <c r="P40" s="231">
        <v>3.5244408626339471E-3</v>
      </c>
      <c r="Q40" s="231">
        <v>2.502224320588691E-3</v>
      </c>
      <c r="R40" s="231">
        <v>1.771302350146298E-3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3.1962028817940892E-2</v>
      </c>
      <c r="C41" s="231">
        <v>3.686588041675639E-2</v>
      </c>
      <c r="D41" s="231">
        <v>3.5995946164700969E-2</v>
      </c>
      <c r="E41" s="231">
        <v>3.6311700078303942E-2</v>
      </c>
      <c r="F41" s="231">
        <v>3.5280666890691752E-2</v>
      </c>
      <c r="G41" s="231">
        <v>1.241750595407105E-2</v>
      </c>
      <c r="H41" s="231">
        <v>7.4363268661120146E-3</v>
      </c>
      <c r="I41" s="231">
        <v>3.71043068415019E-2</v>
      </c>
      <c r="J41" s="231">
        <v>1.542683407058539E-2</v>
      </c>
      <c r="K41" s="231">
        <v>1.487265373222056E-2</v>
      </c>
      <c r="L41" s="231">
        <v>2.4441930505306381E-2</v>
      </c>
      <c r="M41" s="231">
        <v>5.4580319372502187E-3</v>
      </c>
      <c r="N41" s="231">
        <v>6.0122122756274118E-3</v>
      </c>
      <c r="O41" s="231">
        <v>7.8294082688954384E-3</v>
      </c>
      <c r="P41" s="231">
        <v>1.281703131428796E-2</v>
      </c>
      <c r="Q41" s="231">
        <v>3.1639830946737571E-3</v>
      </c>
      <c r="R41" s="231">
        <v>8.3062611181957662E-3</v>
      </c>
      <c r="S41" s="231">
        <v>9.2535228594117815E-3</v>
      </c>
      <c r="T41" s="231">
        <v>1.2340178465021509E-2</v>
      </c>
      <c r="U41" s="231">
        <v>6.0122122756454763E-3</v>
      </c>
      <c r="V41" s="231">
        <v>7.1979004414576588E-3</v>
      </c>
      <c r="W41" s="231">
        <v>7.0432454633172241E-3</v>
      </c>
      <c r="DA41" s="73" t="s">
        <v>2929</v>
      </c>
    </row>
    <row r="42" spans="1:105" ht="12" customHeight="1" x14ac:dyDescent="0.25">
      <c r="A42" s="64" t="s">
        <v>162</v>
      </c>
      <c r="B42" s="231">
        <v>7.6303603758659626E-3</v>
      </c>
      <c r="C42" s="231">
        <v>7.8680640228041346E-3</v>
      </c>
      <c r="D42" s="231">
        <v>3.3805702948230799E-2</v>
      </c>
      <c r="E42" s="231">
        <v>0.10288091585072361</v>
      </c>
      <c r="F42" s="231">
        <v>0.13187312457827799</v>
      </c>
      <c r="G42" s="231">
        <v>9.4730571888458737E-2</v>
      </c>
      <c r="H42" s="231">
        <v>9.3214586776799932E-2</v>
      </c>
      <c r="I42" s="231">
        <v>4.7714027589273268E-2</v>
      </c>
      <c r="J42" s="231">
        <v>3.1394649635178552E-2</v>
      </c>
      <c r="K42" s="231">
        <v>3.6739736717290972E-2</v>
      </c>
      <c r="L42" s="231">
        <v>2.994101465746149E-2</v>
      </c>
      <c r="M42" s="231">
        <v>3.5735718489794517E-2</v>
      </c>
      <c r="N42" s="231">
        <v>3.5789448633793158E-2</v>
      </c>
      <c r="O42" s="231">
        <v>3.0099506358637961E-2</v>
      </c>
      <c r="P42" s="231">
        <v>3.5251866683857748E-2</v>
      </c>
      <c r="Q42" s="231">
        <v>2.4510897915282569E-2</v>
      </c>
      <c r="R42" s="231">
        <v>2.7013730941577271E-2</v>
      </c>
      <c r="S42" s="231">
        <v>3.7562321443987037E-2</v>
      </c>
      <c r="T42" s="231">
        <v>3.9095508786550291E-2</v>
      </c>
      <c r="U42" s="231">
        <v>3.3465926099437188E-2</v>
      </c>
      <c r="V42" s="231">
        <v>5.4511492547666927E-2</v>
      </c>
      <c r="W42" s="231">
        <v>0.23636295001163199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7.1957546036378233</v>
      </c>
      <c r="C44" s="231">
        <v>8.1695074537658776</v>
      </c>
      <c r="D44" s="231">
        <v>8.1695074537759158</v>
      </c>
      <c r="E44" s="231">
        <v>4.7738963095137787</v>
      </c>
      <c r="F44" s="231">
        <v>6.2810670672198823</v>
      </c>
      <c r="G44" s="231">
        <v>8.1966751782784897</v>
      </c>
      <c r="H44" s="231">
        <v>7.9377698569381643</v>
      </c>
      <c r="I44" s="231">
        <v>7.0264525102696451</v>
      </c>
      <c r="J44" s="231">
        <v>6.6044441825870148</v>
      </c>
      <c r="K44" s="231">
        <v>6.3574537385265346</v>
      </c>
      <c r="L44" s="231">
        <v>7.4859324503436371</v>
      </c>
      <c r="M44" s="231">
        <v>6.9667299128590061</v>
      </c>
      <c r="N44" s="231">
        <v>7.1580381208347141</v>
      </c>
      <c r="O44" s="231">
        <v>7.5168441140948019</v>
      </c>
      <c r="P44" s="231">
        <v>8.1088053748540787</v>
      </c>
      <c r="Q44" s="231">
        <v>8.645413041324332</v>
      </c>
      <c r="R44" s="231">
        <v>8.4808472566560322</v>
      </c>
      <c r="S44" s="231">
        <v>9.4566235094695319</v>
      </c>
      <c r="T44" s="231">
        <v>9.5880673529822182</v>
      </c>
      <c r="U44" s="231">
        <v>9.1058337992297833</v>
      </c>
      <c r="V44" s="231">
        <v>7.7971047103473854</v>
      </c>
      <c r="W44" s="231">
        <v>8.8679808867824974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2933</v>
      </c>
    </row>
    <row r="46" spans="1:105" ht="12" customHeight="1" x14ac:dyDescent="0.25">
      <c r="A46" s="60" t="s">
        <v>2934</v>
      </c>
      <c r="B46" s="331">
        <v>0.50475081272458289</v>
      </c>
      <c r="C46" s="331">
        <v>0.4955687299288114</v>
      </c>
      <c r="D46" s="331">
        <v>0.50704451017548957</v>
      </c>
      <c r="E46" s="331">
        <v>0.51337641404253676</v>
      </c>
      <c r="F46" s="331">
        <v>0.47359295208270852</v>
      </c>
      <c r="G46" s="331">
        <v>0.48446534692705262</v>
      </c>
      <c r="H46" s="331">
        <v>0.48293590969794198</v>
      </c>
      <c r="I46" s="331">
        <v>0.49820152381668359</v>
      </c>
      <c r="J46" s="331">
        <v>0.40300741850017258</v>
      </c>
      <c r="K46" s="331">
        <v>0.39375102828492398</v>
      </c>
      <c r="L46" s="331">
        <v>0.41139254569043721</v>
      </c>
      <c r="M46" s="331">
        <v>0.38656484621190351</v>
      </c>
      <c r="N46" s="331">
        <v>0.41061801982605678</v>
      </c>
      <c r="O46" s="331">
        <v>0.37764876652314472</v>
      </c>
      <c r="P46" s="331">
        <v>0.44891934872432993</v>
      </c>
      <c r="Q46" s="331">
        <v>0.41865944780000391</v>
      </c>
      <c r="R46" s="331">
        <v>0.44796941933230372</v>
      </c>
      <c r="S46" s="331">
        <v>0.4987224793853231</v>
      </c>
      <c r="T46" s="331">
        <v>0.47678758621580891</v>
      </c>
      <c r="U46" s="331">
        <v>0.42197150626137597</v>
      </c>
      <c r="V46" s="331">
        <v>0.47528175786462462</v>
      </c>
      <c r="W46" s="331">
        <v>0.52066067214943634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4.670964020953293</v>
      </c>
      <c r="C48" s="318">
        <v>4.5859930267612228</v>
      </c>
      <c r="D48" s="318">
        <v>4.6921898971639839</v>
      </c>
      <c r="E48" s="318">
        <v>4.7507853355496392</v>
      </c>
      <c r="F48" s="318">
        <v>4.3826291785733886</v>
      </c>
      <c r="G48" s="318">
        <v>4.4832423204629492</v>
      </c>
      <c r="H48" s="318">
        <v>4.4690889083447578</v>
      </c>
      <c r="I48" s="318">
        <v>4.6103569013995926</v>
      </c>
      <c r="J48" s="318">
        <v>3.7294306508005999</v>
      </c>
      <c r="K48" s="318">
        <v>3.6437720157486901</v>
      </c>
      <c r="L48" s="318">
        <v>3.8070266178193082</v>
      </c>
      <c r="M48" s="318">
        <v>3.577271086844958</v>
      </c>
      <c r="N48" s="318">
        <v>3.7998591554703318</v>
      </c>
      <c r="O48" s="318">
        <v>3.4947616854051828</v>
      </c>
      <c r="P48" s="318">
        <v>4.1542996530949514</v>
      </c>
      <c r="Q48" s="318">
        <v>3.8742745299412382</v>
      </c>
      <c r="R48" s="318">
        <v>4.1455090065011424</v>
      </c>
      <c r="S48" s="318">
        <v>4.6151778242317816</v>
      </c>
      <c r="T48" s="318">
        <v>4.4121923228410971</v>
      </c>
      <c r="U48" s="318">
        <v>3.904924318942776</v>
      </c>
      <c r="V48" s="318">
        <v>4.3982573872792399</v>
      </c>
      <c r="W48" s="318">
        <v>4.8181938600708873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0.99999999999999944</v>
      </c>
      <c r="C52" s="234">
        <f t="shared" si="1"/>
        <v>0.99999999999999989</v>
      </c>
      <c r="D52" s="234">
        <f t="shared" si="1"/>
        <v>1.0000000000000002</v>
      </c>
      <c r="E52" s="234">
        <f t="shared" si="1"/>
        <v>1.0000000000000004</v>
      </c>
      <c r="F52" s="234">
        <f t="shared" si="1"/>
        <v>0.99999999999999978</v>
      </c>
      <c r="G52" s="234">
        <f t="shared" si="1"/>
        <v>0.99999999999999989</v>
      </c>
      <c r="H52" s="234">
        <f t="shared" si="1"/>
        <v>1.0000000000000004</v>
      </c>
      <c r="I52" s="234">
        <f t="shared" si="1"/>
        <v>1.0000000000000002</v>
      </c>
      <c r="J52" s="234">
        <f t="shared" si="1"/>
        <v>1.0000000000000002</v>
      </c>
      <c r="K52" s="234">
        <f t="shared" si="1"/>
        <v>1</v>
      </c>
      <c r="L52" s="234">
        <f t="shared" si="1"/>
        <v>0.99999999999999989</v>
      </c>
      <c r="M52" s="234">
        <f t="shared" si="1"/>
        <v>1</v>
      </c>
      <c r="N52" s="234">
        <f t="shared" si="1"/>
        <v>1.0000000000000002</v>
      </c>
      <c r="O52" s="234">
        <f t="shared" si="1"/>
        <v>0.99999999999999978</v>
      </c>
      <c r="P52" s="234">
        <f t="shared" si="1"/>
        <v>0.99999999999999978</v>
      </c>
      <c r="Q52" s="234">
        <f t="shared" si="1"/>
        <v>1.0000000000000004</v>
      </c>
      <c r="R52" s="234">
        <f t="shared" si="1"/>
        <v>0.99999999999999944</v>
      </c>
      <c r="S52" s="234">
        <f t="shared" si="1"/>
        <v>0.99999999999999956</v>
      </c>
      <c r="T52" s="234">
        <f t="shared" si="1"/>
        <v>1.0000000000000002</v>
      </c>
      <c r="U52" s="234">
        <f t="shared" si="1"/>
        <v>1.0000000000000007</v>
      </c>
      <c r="V52" s="234">
        <f t="shared" si="1"/>
        <v>1.0000000000000002</v>
      </c>
      <c r="W52" s="234">
        <f t="shared" si="1"/>
        <v>0.99999999999999956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8.7296369410339043E-3</v>
      </c>
      <c r="C53" s="301">
        <f t="shared" si="2"/>
        <v>7.9235615687600607E-3</v>
      </c>
      <c r="D53" s="301">
        <f t="shared" si="2"/>
        <v>7.9617996130816274E-3</v>
      </c>
      <c r="E53" s="301">
        <f t="shared" si="2"/>
        <v>1.1408127818716678E-2</v>
      </c>
      <c r="F53" s="301">
        <f t="shared" si="2"/>
        <v>8.8860177039843374E-3</v>
      </c>
      <c r="G53" s="301">
        <f t="shared" si="2"/>
        <v>7.5638284466773009E-3</v>
      </c>
      <c r="H53" s="301">
        <f t="shared" si="2"/>
        <v>7.6657403382040194E-3</v>
      </c>
      <c r="I53" s="301">
        <f t="shared" si="2"/>
        <v>8.8899512758648692E-3</v>
      </c>
      <c r="J53" s="301">
        <f t="shared" si="2"/>
        <v>7.9892489748244252E-3</v>
      </c>
      <c r="K53" s="301">
        <f t="shared" si="2"/>
        <v>8.0194357665945397E-3</v>
      </c>
      <c r="L53" s="301">
        <f t="shared" si="2"/>
        <v>7.3334198811078333E-3</v>
      </c>
      <c r="M53" s="301">
        <f t="shared" si="2"/>
        <v>7.4380890072035773E-3</v>
      </c>
      <c r="N53" s="301">
        <f t="shared" si="2"/>
        <v>7.6306148069369825E-3</v>
      </c>
      <c r="O53" s="301">
        <f t="shared" si="2"/>
        <v>6.8724372951224902E-3</v>
      </c>
      <c r="P53" s="301">
        <f t="shared" si="2"/>
        <v>7.3369049965430555E-3</v>
      </c>
      <c r="Q53" s="301">
        <f t="shared" si="2"/>
        <v>6.6605098900249888E-3</v>
      </c>
      <c r="R53" s="301">
        <f t="shared" si="2"/>
        <v>7.1726999159703268E-3</v>
      </c>
      <c r="S53" s="301">
        <f t="shared" si="2"/>
        <v>7.1556495797516191E-3</v>
      </c>
      <c r="T53" s="301">
        <f t="shared" si="2"/>
        <v>6.8234008010753114E-3</v>
      </c>
      <c r="U53" s="301">
        <f t="shared" si="2"/>
        <v>6.4617955359988965E-3</v>
      </c>
      <c r="V53" s="301">
        <f t="shared" si="2"/>
        <v>7.9872236085815097E-3</v>
      </c>
      <c r="W53" s="301">
        <f t="shared" si="2"/>
        <v>7.5652355612294319E-3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9.4887358054716389E-3</v>
      </c>
      <c r="C54" s="235">
        <f t="shared" si="3"/>
        <v>8.6125669225652901E-3</v>
      </c>
      <c r="D54" s="235">
        <f t="shared" si="3"/>
        <v>8.6541300142191618E-3</v>
      </c>
      <c r="E54" s="235">
        <f t="shared" si="3"/>
        <v>1.240013893338769E-2</v>
      </c>
      <c r="F54" s="235">
        <f t="shared" si="3"/>
        <v>9.658714895635143E-3</v>
      </c>
      <c r="G54" s="235">
        <f t="shared" si="3"/>
        <v>8.221552659431846E-3</v>
      </c>
      <c r="H54" s="235">
        <f t="shared" si="3"/>
        <v>8.3323264545695844E-3</v>
      </c>
      <c r="I54" s="235">
        <f t="shared" si="3"/>
        <v>9.6629905172444241E-3</v>
      </c>
      <c r="J54" s="235">
        <f t="shared" si="3"/>
        <v>8.6839662769830749E-3</v>
      </c>
      <c r="K54" s="235">
        <f t="shared" si="3"/>
        <v>8.7167780071679777E-3</v>
      </c>
      <c r="L54" s="235">
        <f t="shared" si="3"/>
        <v>7.9711085664215583E-3</v>
      </c>
      <c r="M54" s="235">
        <f t="shared" si="3"/>
        <v>8.0848793556560633E-3</v>
      </c>
      <c r="N54" s="235">
        <f t="shared" si="3"/>
        <v>8.2941465292793292E-3</v>
      </c>
      <c r="O54" s="235">
        <f t="shared" si="3"/>
        <v>7.470040538176622E-3</v>
      </c>
      <c r="P54" s="235">
        <f t="shared" si="3"/>
        <v>7.9748967353728863E-3</v>
      </c>
      <c r="Q54" s="235">
        <f t="shared" si="3"/>
        <v>7.2396846630706432E-3</v>
      </c>
      <c r="R54" s="235">
        <f t="shared" si="3"/>
        <v>7.7964129521416615E-3</v>
      </c>
      <c r="S54" s="235">
        <f t="shared" si="3"/>
        <v>7.7778799779908928E-3</v>
      </c>
      <c r="T54" s="235">
        <f t="shared" si="3"/>
        <v>7.4167400011688192E-3</v>
      </c>
      <c r="U54" s="235">
        <f t="shared" si="3"/>
        <v>7.0236907999988024E-3</v>
      </c>
      <c r="V54" s="235">
        <f t="shared" si="3"/>
        <v>8.6817647919364312E-3</v>
      </c>
      <c r="W54" s="235">
        <f t="shared" si="3"/>
        <v>8.2230821317711197E-3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2.3532064797569668E-2</v>
      </c>
      <c r="C55" s="235">
        <f t="shared" si="4"/>
        <v>2.1359165967961911E-2</v>
      </c>
      <c r="D55" s="235">
        <f t="shared" si="4"/>
        <v>2.1462242435263512E-2</v>
      </c>
      <c r="E55" s="235">
        <f t="shared" si="4"/>
        <v>3.0752344554801466E-2</v>
      </c>
      <c r="F55" s="235">
        <f t="shared" si="4"/>
        <v>2.3953612941175161E-2</v>
      </c>
      <c r="G55" s="235">
        <f t="shared" si="4"/>
        <v>2.0389450595390983E-2</v>
      </c>
      <c r="H55" s="235">
        <f t="shared" si="4"/>
        <v>2.0664169607332566E-2</v>
      </c>
      <c r="I55" s="235">
        <f t="shared" si="4"/>
        <v>2.3964216482766164E-2</v>
      </c>
      <c r="J55" s="235">
        <f t="shared" si="4"/>
        <v>2.1536236366918027E-2</v>
      </c>
      <c r="K55" s="235">
        <f t="shared" si="4"/>
        <v>2.161760945777659E-2</v>
      </c>
      <c r="L55" s="235">
        <f t="shared" si="4"/>
        <v>1.9768349244725463E-2</v>
      </c>
      <c r="M55" s="235">
        <f t="shared" si="4"/>
        <v>2.0050500802027034E-2</v>
      </c>
      <c r="N55" s="235">
        <f t="shared" si="4"/>
        <v>2.0569483392612737E-2</v>
      </c>
      <c r="O55" s="235">
        <f t="shared" si="4"/>
        <v>1.8525700534678027E-2</v>
      </c>
      <c r="P55" s="235">
        <f t="shared" si="4"/>
        <v>1.9777743903724752E-2</v>
      </c>
      <c r="Q55" s="235">
        <f t="shared" si="4"/>
        <v>1.795441796441519E-2</v>
      </c>
      <c r="R55" s="235">
        <f t="shared" si="4"/>
        <v>1.9335104121311321E-2</v>
      </c>
      <c r="S55" s="235">
        <f t="shared" si="4"/>
        <v>1.9289142345417409E-2</v>
      </c>
      <c r="T55" s="235">
        <f t="shared" si="4"/>
        <v>1.8393515202898673E-2</v>
      </c>
      <c r="U55" s="235">
        <f t="shared" si="4"/>
        <v>1.7418753183997021E-2</v>
      </c>
      <c r="V55" s="235">
        <f t="shared" si="4"/>
        <v>2.1530776684002339E-2</v>
      </c>
      <c r="W55" s="235">
        <f t="shared" si="4"/>
        <v>2.0393243686792371E-2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7.2114392121584478E-2</v>
      </c>
      <c r="C56" s="235">
        <f t="shared" si="5"/>
        <v>6.5455508611496183E-2</v>
      </c>
      <c r="D56" s="235">
        <f t="shared" si="5"/>
        <v>6.5771388108065626E-2</v>
      </c>
      <c r="E56" s="235">
        <f t="shared" si="5"/>
        <v>9.4241055893746456E-2</v>
      </c>
      <c r="F56" s="235">
        <f t="shared" si="5"/>
        <v>7.3406233206827112E-2</v>
      </c>
      <c r="G56" s="235">
        <f t="shared" si="5"/>
        <v>6.2483800211682074E-2</v>
      </c>
      <c r="H56" s="235">
        <f t="shared" si="5"/>
        <v>6.3325681054728827E-2</v>
      </c>
      <c r="I56" s="235">
        <f t="shared" si="5"/>
        <v>7.3438727931057615E-2</v>
      </c>
      <c r="J56" s="235">
        <f t="shared" si="5"/>
        <v>6.5998143705071358E-2</v>
      </c>
      <c r="K56" s="235">
        <f t="shared" si="5"/>
        <v>6.6247512854476609E-2</v>
      </c>
      <c r="L56" s="235">
        <f t="shared" si="5"/>
        <v>6.0580425104803819E-2</v>
      </c>
      <c r="M56" s="235">
        <f t="shared" si="5"/>
        <v>6.1445083102986069E-2</v>
      </c>
      <c r="N56" s="235">
        <f t="shared" si="5"/>
        <v>6.303551362252291E-2</v>
      </c>
      <c r="O56" s="235">
        <f t="shared" si="5"/>
        <v>5.6772308090142318E-2</v>
      </c>
      <c r="P56" s="235">
        <f t="shared" si="5"/>
        <v>6.0609215188833922E-2</v>
      </c>
      <c r="Q56" s="235">
        <f t="shared" si="5"/>
        <v>5.5021603439336882E-2</v>
      </c>
      <c r="R56" s="235">
        <f t="shared" si="5"/>
        <v>5.9252738436276632E-2</v>
      </c>
      <c r="S56" s="235">
        <f t="shared" si="5"/>
        <v>5.9111887832730754E-2</v>
      </c>
      <c r="T56" s="235">
        <f t="shared" si="5"/>
        <v>5.6367224008883041E-2</v>
      </c>
      <c r="U56" s="235">
        <f t="shared" si="5"/>
        <v>5.3380050079990901E-2</v>
      </c>
      <c r="V56" s="235">
        <f t="shared" si="5"/>
        <v>6.5981412418716856E-2</v>
      </c>
      <c r="W56" s="235">
        <f t="shared" si="5"/>
        <v>6.249542420146053E-2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1.5876206628083034E-2</v>
      </c>
      <c r="C57" s="302">
        <f t="shared" si="6"/>
        <v>1.4417623921569435E-2</v>
      </c>
      <c r="D57" s="302">
        <f t="shared" si="6"/>
        <v>1.4471973477463951E-2</v>
      </c>
      <c r="E57" s="302">
        <f t="shared" si="6"/>
        <v>2.0226764314947566E-2</v>
      </c>
      <c r="F57" s="302">
        <f t="shared" si="6"/>
        <v>1.6302136723723024E-2</v>
      </c>
      <c r="G57" s="302">
        <f t="shared" si="6"/>
        <v>1.404077430077677E-2</v>
      </c>
      <c r="H57" s="302">
        <f t="shared" si="6"/>
        <v>1.4264961525389613E-2</v>
      </c>
      <c r="I57" s="302">
        <f t="shared" si="6"/>
        <v>1.5911134725264075E-2</v>
      </c>
      <c r="J57" s="302">
        <f t="shared" si="6"/>
        <v>1.4256306094891591E-2</v>
      </c>
      <c r="K57" s="302">
        <f t="shared" si="6"/>
        <v>1.439087477468045E-2</v>
      </c>
      <c r="L57" s="302">
        <f t="shared" si="6"/>
        <v>1.3193507025853365E-2</v>
      </c>
      <c r="M57" s="302">
        <f t="shared" si="6"/>
        <v>1.3266591630954488E-2</v>
      </c>
      <c r="N57" s="302">
        <f t="shared" si="6"/>
        <v>1.3574234611334121E-2</v>
      </c>
      <c r="O57" s="302">
        <f t="shared" si="6"/>
        <v>1.232076757874747E-2</v>
      </c>
      <c r="P57" s="302">
        <f t="shared" si="6"/>
        <v>1.3332716592188383E-2</v>
      </c>
      <c r="Q57" s="302">
        <f t="shared" si="6"/>
        <v>1.200317470160487E-2</v>
      </c>
      <c r="R57" s="302">
        <f t="shared" si="6"/>
        <v>1.2747984538693016E-2</v>
      </c>
      <c r="S57" s="302">
        <f t="shared" si="6"/>
        <v>1.2735943124051952E-2</v>
      </c>
      <c r="T57" s="302">
        <f t="shared" si="6"/>
        <v>1.2178934548858633E-2</v>
      </c>
      <c r="U57" s="302">
        <f t="shared" si="6"/>
        <v>1.1519468825579122E-2</v>
      </c>
      <c r="V57" s="302">
        <f t="shared" si="6"/>
        <v>1.4178823507293273E-2</v>
      </c>
      <c r="W57" s="302">
        <f t="shared" si="6"/>
        <v>1.4133192531384311E-2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0.69080674178895196</v>
      </c>
      <c r="C58" s="303">
        <f t="shared" si="7"/>
        <v>0.7143137229951495</v>
      </c>
      <c r="D58" s="303">
        <f t="shared" si="7"/>
        <v>0.70888450909665268</v>
      </c>
      <c r="E58" s="303">
        <f t="shared" si="7"/>
        <v>0.62562484147346265</v>
      </c>
      <c r="F58" s="303">
        <f t="shared" si="7"/>
        <v>0.68058295753224263</v>
      </c>
      <c r="G58" s="303">
        <f t="shared" si="7"/>
        <v>0.71380621284638623</v>
      </c>
      <c r="H58" s="303">
        <f t="shared" si="7"/>
        <v>0.70939914409703297</v>
      </c>
      <c r="I58" s="303">
        <f t="shared" si="7"/>
        <v>0.69068994149097918</v>
      </c>
      <c r="J58" s="303">
        <f t="shared" si="7"/>
        <v>0.71387664350542501</v>
      </c>
      <c r="K58" s="303">
        <f t="shared" si="7"/>
        <v>0.71016905073563741</v>
      </c>
      <c r="L58" s="303">
        <f t="shared" si="7"/>
        <v>0.7281435235357594</v>
      </c>
      <c r="M58" s="303">
        <f t="shared" si="7"/>
        <v>0.72775733869818082</v>
      </c>
      <c r="N58" s="303">
        <f t="shared" si="7"/>
        <v>0.72291965048993745</v>
      </c>
      <c r="O58" s="303">
        <f t="shared" si="7"/>
        <v>0.7414829100640592</v>
      </c>
      <c r="P58" s="303">
        <f t="shared" si="7"/>
        <v>0.72541863159672726</v>
      </c>
      <c r="Q58" s="303">
        <f t="shared" si="7"/>
        <v>0.74553726255281338</v>
      </c>
      <c r="R58" s="303">
        <f t="shared" si="7"/>
        <v>0.73559027903805685</v>
      </c>
      <c r="S58" s="303">
        <f t="shared" si="7"/>
        <v>0.73542963613143519</v>
      </c>
      <c r="T58" s="303">
        <f t="shared" si="7"/>
        <v>0.7433813843900835</v>
      </c>
      <c r="U58" s="303">
        <f t="shared" si="7"/>
        <v>0.753442920756205</v>
      </c>
      <c r="V58" s="303">
        <f t="shared" si="7"/>
        <v>0.71378661107876029</v>
      </c>
      <c r="W58" s="303">
        <f t="shared" si="7"/>
        <v>0.71513812873947635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4.4407283569607305E-2</v>
      </c>
      <c r="C59" s="303">
        <f t="shared" si="8"/>
        <v>4.030681319760554E-2</v>
      </c>
      <c r="D59" s="303">
        <f t="shared" si="8"/>
        <v>4.0501328466545673E-2</v>
      </c>
      <c r="E59" s="303">
        <f t="shared" si="8"/>
        <v>5.8032650208254398E-2</v>
      </c>
      <c r="F59" s="303">
        <f t="shared" si="8"/>
        <v>4.5202785711572498E-2</v>
      </c>
      <c r="G59" s="303">
        <f t="shared" si="8"/>
        <v>3.8476866446141067E-2</v>
      </c>
      <c r="H59" s="303">
        <f t="shared" si="8"/>
        <v>3.8995287807385655E-2</v>
      </c>
      <c r="I59" s="303">
        <f t="shared" si="8"/>
        <v>4.5222795620703908E-2</v>
      </c>
      <c r="J59" s="303">
        <f t="shared" si="8"/>
        <v>4.0640962176280791E-2</v>
      </c>
      <c r="K59" s="303">
        <f t="shared" si="8"/>
        <v>4.0794521073546149E-2</v>
      </c>
      <c r="L59" s="303">
        <f t="shared" si="8"/>
        <v>3.7304788090852893E-2</v>
      </c>
      <c r="M59" s="303">
        <f t="shared" si="8"/>
        <v>3.783723538447039E-2</v>
      </c>
      <c r="N59" s="303">
        <f t="shared" si="8"/>
        <v>3.8816605757027278E-2</v>
      </c>
      <c r="O59" s="303">
        <f t="shared" si="8"/>
        <v>3.4959789718666583E-2</v>
      </c>
      <c r="P59" s="303">
        <f t="shared" si="8"/>
        <v>3.7322516721545108E-2</v>
      </c>
      <c r="Q59" s="303">
        <f t="shared" si="8"/>
        <v>3.3881724223170609E-2</v>
      </c>
      <c r="R59" s="303">
        <f t="shared" si="8"/>
        <v>3.6487212616022981E-2</v>
      </c>
      <c r="S59" s="303">
        <f t="shared" si="8"/>
        <v>3.6400478296997371E-2</v>
      </c>
      <c r="T59" s="303">
        <f t="shared" si="8"/>
        <v>3.4710343205470083E-2</v>
      </c>
      <c r="U59" s="303">
        <f t="shared" si="8"/>
        <v>3.2870872943994399E-2</v>
      </c>
      <c r="V59" s="303">
        <f t="shared" si="8"/>
        <v>4.0630659226262487E-2</v>
      </c>
      <c r="W59" s="303">
        <f t="shared" si="8"/>
        <v>3.8484024376688859E-2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9.9921433890163724E-2</v>
      </c>
      <c r="C60" s="303">
        <f t="shared" si="9"/>
        <v>9.5730759094324283E-2</v>
      </c>
      <c r="D60" s="303">
        <f t="shared" si="9"/>
        <v>0.10025850112807434</v>
      </c>
      <c r="E60" s="303">
        <f t="shared" si="9"/>
        <v>0.1014137225268555</v>
      </c>
      <c r="F60" s="303">
        <f t="shared" si="9"/>
        <v>0.10625484222715681</v>
      </c>
      <c r="G60" s="303">
        <f t="shared" si="9"/>
        <v>0.10458461516936074</v>
      </c>
      <c r="H60" s="303">
        <f t="shared" si="9"/>
        <v>0.10650974951112244</v>
      </c>
      <c r="I60" s="303">
        <f t="shared" si="9"/>
        <v>9.6451716257488107E-2</v>
      </c>
      <c r="J60" s="303">
        <f t="shared" si="9"/>
        <v>9.487392332872549E-2</v>
      </c>
      <c r="K60" s="303">
        <f t="shared" si="9"/>
        <v>9.7778191858787444E-2</v>
      </c>
      <c r="L60" s="303">
        <f t="shared" si="9"/>
        <v>9.6199023081009485E-2</v>
      </c>
      <c r="M60" s="303">
        <f t="shared" si="9"/>
        <v>9.4193292595625172E-2</v>
      </c>
      <c r="N60" s="303">
        <f t="shared" si="9"/>
        <v>9.4458137997568928E-2</v>
      </c>
      <c r="O60" s="303">
        <f t="shared" si="9"/>
        <v>9.3944944124292523E-2</v>
      </c>
      <c r="P60" s="303">
        <f t="shared" si="9"/>
        <v>9.8707496509408243E-2</v>
      </c>
      <c r="Q60" s="303">
        <f t="shared" si="9"/>
        <v>9.4903205816741609E-2</v>
      </c>
      <c r="R60" s="303">
        <f t="shared" si="9"/>
        <v>9.275836619787925E-2</v>
      </c>
      <c r="S60" s="303">
        <f t="shared" si="9"/>
        <v>9.3308782185093378E-2</v>
      </c>
      <c r="T60" s="303">
        <f t="shared" si="9"/>
        <v>9.3274653053235623E-2</v>
      </c>
      <c r="U60" s="303">
        <f t="shared" si="9"/>
        <v>9.1883554008960852E-2</v>
      </c>
      <c r="V60" s="303">
        <f t="shared" si="9"/>
        <v>9.5086308130615055E-2</v>
      </c>
      <c r="W60" s="303">
        <f t="shared" si="9"/>
        <v>0.10312910795223264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4.0160417933681906E-2</v>
      </c>
      <c r="C61" s="304">
        <f t="shared" si="10"/>
        <v>3.4415798956623979E-2</v>
      </c>
      <c r="D61" s="304">
        <f t="shared" si="10"/>
        <v>3.9366762051544942E-2</v>
      </c>
      <c r="E61" s="304">
        <f t="shared" si="10"/>
        <v>4.5768839370953128E-2</v>
      </c>
      <c r="F61" s="304">
        <f t="shared" si="10"/>
        <v>4.7254111755243189E-2</v>
      </c>
      <c r="G61" s="304">
        <f t="shared" si="10"/>
        <v>4.3467176534563265E-2</v>
      </c>
      <c r="H61" s="304">
        <f t="shared" si="10"/>
        <v>4.5705038842873788E-2</v>
      </c>
      <c r="I61" s="304">
        <f t="shared" si="10"/>
        <v>3.6630460960895631E-2</v>
      </c>
      <c r="J61" s="304">
        <f t="shared" si="10"/>
        <v>3.3565813326085228E-2</v>
      </c>
      <c r="K61" s="304">
        <f t="shared" si="10"/>
        <v>3.6757326791085482E-2</v>
      </c>
      <c r="L61" s="304">
        <f t="shared" si="10"/>
        <v>3.4020228729694395E-2</v>
      </c>
      <c r="M61" s="304">
        <f t="shared" si="10"/>
        <v>3.2000276588943825E-2</v>
      </c>
      <c r="N61" s="304">
        <f t="shared" si="10"/>
        <v>3.2573339125215768E-2</v>
      </c>
      <c r="O61" s="304">
        <f t="shared" si="10"/>
        <v>3.0885890186974536E-2</v>
      </c>
      <c r="P61" s="304">
        <f t="shared" si="10"/>
        <v>3.674794327509872E-2</v>
      </c>
      <c r="Q61" s="304">
        <f t="shared" si="10"/>
        <v>3.1607831957463826E-2</v>
      </c>
      <c r="R61" s="304">
        <f t="shared" si="10"/>
        <v>3.0046153206247088E-2</v>
      </c>
      <c r="S61" s="304">
        <f t="shared" si="10"/>
        <v>3.0616996824819998E-2</v>
      </c>
      <c r="T61" s="304">
        <f t="shared" si="10"/>
        <v>3.0083114945879202E-2</v>
      </c>
      <c r="U61" s="304">
        <f t="shared" si="10"/>
        <v>2.8034102930479896E-2</v>
      </c>
      <c r="V61" s="304">
        <f t="shared" si="10"/>
        <v>3.3786372674726513E-2</v>
      </c>
      <c r="W61" s="304">
        <f t="shared" si="10"/>
        <v>4.1903152722103425E-2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5.5965521634293171E-2</v>
      </c>
      <c r="C62" s="304">
        <f t="shared" si="11"/>
        <v>5.786993336867418E-2</v>
      </c>
      <c r="D62" s="304">
        <f t="shared" si="11"/>
        <v>5.7430087070841733E-2</v>
      </c>
      <c r="E62" s="304">
        <f t="shared" si="11"/>
        <v>5.0684827582547304E-2</v>
      </c>
      <c r="F62" s="304">
        <f t="shared" si="11"/>
        <v>5.5137244513659575E-2</v>
      </c>
      <c r="G62" s="304">
        <f t="shared" si="11"/>
        <v>5.7828817571024746E-2</v>
      </c>
      <c r="H62" s="304">
        <f t="shared" si="11"/>
        <v>5.7471780086420815E-2</v>
      </c>
      <c r="I62" s="304">
        <f t="shared" si="11"/>
        <v>5.5956059089694712E-2</v>
      </c>
      <c r="J62" s="304">
        <f t="shared" si="11"/>
        <v>5.7834523491847034E-2</v>
      </c>
      <c r="K62" s="304">
        <f t="shared" si="11"/>
        <v>5.7534153864834778E-2</v>
      </c>
      <c r="L62" s="304">
        <f t="shared" si="11"/>
        <v>5.8990350924746478E-2</v>
      </c>
      <c r="M62" s="304">
        <f t="shared" si="11"/>
        <v>5.8959064264418909E-2</v>
      </c>
      <c r="N62" s="304">
        <f t="shared" si="11"/>
        <v>5.8567140260641422E-2</v>
      </c>
      <c r="O62" s="304">
        <f t="shared" si="11"/>
        <v>6.0071037722047353E-2</v>
      </c>
      <c r="P62" s="304">
        <f t="shared" si="11"/>
        <v>5.8769594540160376E-2</v>
      </c>
      <c r="Q62" s="304">
        <f t="shared" si="11"/>
        <v>6.0399499994049526E-2</v>
      </c>
      <c r="R62" s="304">
        <f t="shared" si="11"/>
        <v>5.9593647810775488E-2</v>
      </c>
      <c r="S62" s="304">
        <f t="shared" si="11"/>
        <v>5.958063336907702E-2</v>
      </c>
      <c r="T62" s="304">
        <f t="shared" si="11"/>
        <v>6.0224842106888901E-2</v>
      </c>
      <c r="U62" s="304">
        <f t="shared" si="11"/>
        <v>6.1039974758481434E-2</v>
      </c>
      <c r="V62" s="304">
        <f t="shared" si="11"/>
        <v>5.7827229539113963E-2</v>
      </c>
      <c r="W62" s="304">
        <f t="shared" si="11"/>
        <v>5.7936722377420764E-2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3.7954943221886563E-3</v>
      </c>
      <c r="C63" s="304">
        <f t="shared" si="12"/>
        <v>3.4450267690261144E-3</v>
      </c>
      <c r="D63" s="304">
        <f t="shared" si="12"/>
        <v>3.4616520056876643E-3</v>
      </c>
      <c r="E63" s="304">
        <f t="shared" si="12"/>
        <v>4.9600555733550758E-3</v>
      </c>
      <c r="F63" s="304">
        <f t="shared" si="12"/>
        <v>3.863485958254058E-3</v>
      </c>
      <c r="G63" s="304">
        <f t="shared" si="12"/>
        <v>3.2886210637727395E-3</v>
      </c>
      <c r="H63" s="304">
        <f t="shared" si="12"/>
        <v>3.3329305818278333E-3</v>
      </c>
      <c r="I63" s="304">
        <f t="shared" si="12"/>
        <v>3.8651962068977697E-3</v>
      </c>
      <c r="J63" s="304">
        <f t="shared" si="12"/>
        <v>3.4735865107932283E-3</v>
      </c>
      <c r="K63" s="304">
        <f t="shared" si="12"/>
        <v>3.48671120286719E-3</v>
      </c>
      <c r="L63" s="304">
        <f t="shared" si="12"/>
        <v>3.1884434265686229E-3</v>
      </c>
      <c r="M63" s="304">
        <f t="shared" si="12"/>
        <v>3.2339517422624244E-3</v>
      </c>
      <c r="N63" s="304">
        <f t="shared" si="12"/>
        <v>3.3176586117117314E-3</v>
      </c>
      <c r="O63" s="304">
        <f t="shared" si="12"/>
        <v>2.9880162152706481E-3</v>
      </c>
      <c r="P63" s="304">
        <f t="shared" si="12"/>
        <v>3.1899586941491541E-3</v>
      </c>
      <c r="Q63" s="304">
        <f t="shared" si="12"/>
        <v>2.8958738652282569E-3</v>
      </c>
      <c r="R63" s="304">
        <f t="shared" si="12"/>
        <v>3.1185651808566654E-3</v>
      </c>
      <c r="S63" s="304">
        <f t="shared" si="12"/>
        <v>3.1111519911963563E-3</v>
      </c>
      <c r="T63" s="304">
        <f t="shared" si="12"/>
        <v>2.9666960004675279E-3</v>
      </c>
      <c r="U63" s="304">
        <f t="shared" si="12"/>
        <v>2.8094763199995208E-3</v>
      </c>
      <c r="V63" s="304">
        <f t="shared" si="12"/>
        <v>3.4727059167745712E-3</v>
      </c>
      <c r="W63" s="304">
        <f t="shared" si="12"/>
        <v>3.2892328527084477E-3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3.5123504457533851E-2</v>
      </c>
      <c r="C65" s="237">
        <f t="shared" si="14"/>
        <v>3.1880277720567674E-2</v>
      </c>
      <c r="D65" s="237">
        <f t="shared" si="14"/>
        <v>3.2034127660633668E-2</v>
      </c>
      <c r="E65" s="237">
        <f t="shared" si="14"/>
        <v>4.5900354275827907E-2</v>
      </c>
      <c r="F65" s="237">
        <f t="shared" si="14"/>
        <v>3.5752699057683086E-2</v>
      </c>
      <c r="G65" s="237">
        <f t="shared" si="14"/>
        <v>3.0432899324152961E-2</v>
      </c>
      <c r="H65" s="237">
        <f t="shared" si="14"/>
        <v>3.0842939604234787E-2</v>
      </c>
      <c r="I65" s="237">
        <f t="shared" si="14"/>
        <v>3.5768525698631981E-2</v>
      </c>
      <c r="J65" s="237">
        <f t="shared" si="14"/>
        <v>3.2144569570880563E-2</v>
      </c>
      <c r="K65" s="237">
        <f t="shared" si="14"/>
        <v>3.2266025471333011E-2</v>
      </c>
      <c r="L65" s="237">
        <f t="shared" si="14"/>
        <v>2.9505855469466054E-2</v>
      </c>
      <c r="M65" s="237">
        <f t="shared" si="14"/>
        <v>2.99269894228965E-2</v>
      </c>
      <c r="N65" s="237">
        <f t="shared" si="14"/>
        <v>3.0701612792780383E-2</v>
      </c>
      <c r="O65" s="237">
        <f t="shared" si="14"/>
        <v>2.7651102056114592E-2</v>
      </c>
      <c r="P65" s="237">
        <f t="shared" si="14"/>
        <v>2.9519877755656287E-2</v>
      </c>
      <c r="Q65" s="237">
        <f t="shared" si="14"/>
        <v>2.6798416748822305E-2</v>
      </c>
      <c r="R65" s="237">
        <f t="shared" si="14"/>
        <v>2.8859202183647605E-2</v>
      </c>
      <c r="S65" s="237">
        <f t="shared" si="14"/>
        <v>2.8790600526531093E-2</v>
      </c>
      <c r="T65" s="237">
        <f t="shared" si="14"/>
        <v>2.7453804788326513E-2</v>
      </c>
      <c r="U65" s="237">
        <f t="shared" si="14"/>
        <v>2.5998893865275582E-2</v>
      </c>
      <c r="V65" s="237">
        <f t="shared" si="14"/>
        <v>3.213642055383191E-2</v>
      </c>
      <c r="W65" s="237">
        <f t="shared" si="14"/>
        <v>3.0438560818963994E-2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155.71994249328156</v>
      </c>
      <c r="C69" s="324">
        <f t="shared" si="15"/>
        <v>149.36469369023794</v>
      </c>
      <c r="D69" s="324">
        <f t="shared" si="15"/>
        <v>157.39943783723891</v>
      </c>
      <c r="E69" s="324">
        <f t="shared" si="15"/>
        <v>173.26695378119373</v>
      </c>
      <c r="F69" s="324">
        <f t="shared" si="15"/>
        <v>189.65978100374758</v>
      </c>
      <c r="G69" s="324">
        <f t="shared" si="15"/>
        <v>184.05304269981895</v>
      </c>
      <c r="H69" s="324">
        <f t="shared" si="15"/>
        <v>169.82600109922589</v>
      </c>
      <c r="I69" s="324">
        <f t="shared" si="15"/>
        <v>174.80696134967087</v>
      </c>
      <c r="J69" s="324">
        <f t="shared" si="15"/>
        <v>191.41379190462484</v>
      </c>
      <c r="K69" s="324">
        <f t="shared" si="15"/>
        <v>214.43137637246662</v>
      </c>
      <c r="L69" s="324">
        <f t="shared" si="15"/>
        <v>218.6378184362764</v>
      </c>
      <c r="M69" s="324">
        <f t="shared" si="15"/>
        <v>224.95346932596357</v>
      </c>
      <c r="N69" s="324">
        <f t="shared" si="15"/>
        <v>243.72357443584227</v>
      </c>
      <c r="O69" s="324">
        <f t="shared" si="15"/>
        <v>254.45298575628081</v>
      </c>
      <c r="P69" s="324">
        <f t="shared" si="15"/>
        <v>245.03830676914367</v>
      </c>
      <c r="Q69" s="324">
        <f t="shared" si="15"/>
        <v>242.40479735048916</v>
      </c>
      <c r="R69" s="324">
        <f t="shared" si="15"/>
        <v>254.09199055431426</v>
      </c>
      <c r="S69" s="324">
        <f t="shared" si="15"/>
        <v>249.53256376627647</v>
      </c>
      <c r="T69" s="324">
        <f t="shared" si="15"/>
        <v>249.15069649026802</v>
      </c>
      <c r="U69" s="324">
        <f t="shared" si="15"/>
        <v>238.33551895150302</v>
      </c>
      <c r="V69" s="324">
        <f t="shared" si="15"/>
        <v>241.55493980226922</v>
      </c>
      <c r="W69" s="324">
        <f t="shared" si="15"/>
        <v>213.08249425425714</v>
      </c>
      <c r="DA69" s="95"/>
    </row>
    <row r="70" spans="1:105" ht="12" customHeight="1" x14ac:dyDescent="0.25">
      <c r="A70" s="55" t="s">
        <v>92</v>
      </c>
      <c r="B70" s="336">
        <f>IF(B$6=0,0,B$6/WWP!B$5*1000)</f>
        <v>1.3593785624450263</v>
      </c>
      <c r="C70" s="336">
        <f>IF(C$6=0,0,C$6/WWP!C$5*1000)</f>
        <v>1.1835003466535878</v>
      </c>
      <c r="D70" s="336">
        <f>IF(D$6=0,0,D$6/WWP!D$5*1000)</f>
        <v>1.2531827832717943</v>
      </c>
      <c r="E70" s="336">
        <f>IF(E$6=0,0,E$6/WWP!E$5*1000)</f>
        <v>1.9766515554955322</v>
      </c>
      <c r="F70" s="336">
        <f>IF(F$6=0,0,F$6/WWP!F$5*1000)</f>
        <v>1.6853201717330937</v>
      </c>
      <c r="G70" s="336">
        <f>IF(G$6=0,0,G$6/WWP!G$5*1000)</f>
        <v>1.3921456400704022</v>
      </c>
      <c r="H70" s="336">
        <f>IF(H$6=0,0,H$6/WWP!H$5*1000)</f>
        <v>1.3018420271022155</v>
      </c>
      <c r="I70" s="336">
        <f>IF(I$6=0,0,I$6/WWP!I$5*1000)</f>
        <v>1.554025369080567</v>
      </c>
      <c r="J70" s="336">
        <f>IF(J$6=0,0,J$6/WWP!J$5*1000)</f>
        <v>1.5292524407412795</v>
      </c>
      <c r="K70" s="336">
        <f>IF(K$6=0,0,K$6/WWP!K$5*1000)</f>
        <v>1.7196186491614536</v>
      </c>
      <c r="L70" s="336">
        <f>IF(L$6=0,0,L$6/WWP!L$5*1000)</f>
        <v>1.6033629244826344</v>
      </c>
      <c r="M70" s="336">
        <f>IF(M$6=0,0,M$6/WWP!M$5*1000)</f>
        <v>1.6732239273257565</v>
      </c>
      <c r="N70" s="336">
        <f>IF(N$6=0,0,N$6/WWP!N$5*1000)</f>
        <v>1.8597607158897456</v>
      </c>
      <c r="O70" s="336">
        <f>IF(O$6=0,0,O$6/WWP!O$5*1000)</f>
        <v>1.7487121891667363</v>
      </c>
      <c r="P70" s="336">
        <f>IF(P$6=0,0,P$6/WWP!P$5*1000)</f>
        <v>1.7978227772789803</v>
      </c>
      <c r="Q70" s="336">
        <f>IF(Q$6=0,0,Q$6/WWP!Q$5*1000)</f>
        <v>1.6145395501424353</v>
      </c>
      <c r="R70" s="336">
        <f>IF(R$6=0,0,R$6/WWP!R$5*1000)</f>
        <v>1.8225255992976634</v>
      </c>
      <c r="S70" s="336">
        <f>IF(S$6=0,0,S$6/WWP!S$5*1000)</f>
        <v>1.7855675850485011</v>
      </c>
      <c r="T70" s="336">
        <f>IF(T$6=0,0,T$6/WWP!T$5*1000)</f>
        <v>1.7000550620201667</v>
      </c>
      <c r="U70" s="336">
        <f>IF(U$6=0,0,U$6/WWP!U$5*1000)</f>
        <v>1.5400753924308017</v>
      </c>
      <c r="V70" s="336">
        <f>IF(V$6=0,0,V$6/WWP!V$5*1000)</f>
        <v>1.9293533179581697</v>
      </c>
      <c r="W70" s="336">
        <f>IF(W$6=0,0,W$6/WWP!W$5*1000)</f>
        <v>1.6120192630077732</v>
      </c>
      <c r="DA70" s="67"/>
    </row>
    <row r="71" spans="1:105" ht="12" customHeight="1" x14ac:dyDescent="0.25">
      <c r="A71" s="202" t="s">
        <v>93</v>
      </c>
      <c r="B71" s="337">
        <f>IF(B$7=0,0,B$7/WWP!B$5*1000)</f>
        <v>1.4775853939619858</v>
      </c>
      <c r="C71" s="337">
        <f>IF(C$7=0,0,C$7/WWP!C$5*1000)</f>
        <v>1.2864134202756399</v>
      </c>
      <c r="D71" s="337">
        <f>IF(D$7=0,0,D$7/WWP!D$5*1000)</f>
        <v>1.3621551992084722</v>
      </c>
      <c r="E71" s="337">
        <f>IF(E$7=0,0,E$7/WWP!E$5*1000)</f>
        <v>2.148534299451665</v>
      </c>
      <c r="F71" s="337">
        <f>IF(F$7=0,0,F$7/WWP!F$5*1000)</f>
        <v>1.8318697518837963</v>
      </c>
      <c r="G71" s="337">
        <f>IF(G$7=0,0,G$7/WWP!G$5*1000)</f>
        <v>1.5132017826852191</v>
      </c>
      <c r="H71" s="337">
        <f>IF(H$7=0,0,H$7/WWP!H$5*1000)</f>
        <v>1.4150456816328425</v>
      </c>
      <c r="I71" s="337">
        <f>IF(I$7=0,0,I$7/WWP!I$5*1000)</f>
        <v>1.6891580098701817</v>
      </c>
      <c r="J71" s="337">
        <f>IF(J$7=0,0,J$7/WWP!J$5*1000)</f>
        <v>1.6622309138492177</v>
      </c>
      <c r="K71" s="337">
        <f>IF(K$7=0,0,K$7/WWP!K$5*1000)</f>
        <v>1.8691507056102754</v>
      </c>
      <c r="L71" s="337">
        <f>IF(L$7=0,0,L$7/WWP!L$5*1000)</f>
        <v>1.7427857874811243</v>
      </c>
      <c r="M71" s="337">
        <f>IF(M$7=0,0,M$7/WWP!M$5*1000)</f>
        <v>1.818721660136692</v>
      </c>
      <c r="N71" s="337">
        <f>IF(N$7=0,0,N$7/WWP!N$5*1000)</f>
        <v>2.0214790390105932</v>
      </c>
      <c r="O71" s="337">
        <f>IF(O$7=0,0,O$7/WWP!O$5*1000)</f>
        <v>1.9007741186594966</v>
      </c>
      <c r="P71" s="337">
        <f>IF(P$7=0,0,P$7/WWP!P$5*1000)</f>
        <v>1.954155192694544</v>
      </c>
      <c r="Q71" s="337">
        <f>IF(Q$7=0,0,Q$7/WWP!Q$5*1000)</f>
        <v>1.754934293633083</v>
      </c>
      <c r="R71" s="337">
        <f>IF(R$7=0,0,R$7/WWP!R$5*1000)</f>
        <v>1.9810060861931129</v>
      </c>
      <c r="S71" s="337">
        <f>IF(S$7=0,0,S$7/WWP!S$5*1000)</f>
        <v>1.9408343315744585</v>
      </c>
      <c r="T71" s="337">
        <f>IF(T$7=0,0,T$7/WWP!T$5*1000)</f>
        <v>1.8478859369784424</v>
      </c>
      <c r="U71" s="337">
        <f>IF(U$7=0,0,U$7/WWP!U$5*1000)</f>
        <v>1.6739949917726109</v>
      </c>
      <c r="V71" s="337">
        <f>IF(V$7=0,0,V$7/WWP!V$5*1000)</f>
        <v>2.0971231716936649</v>
      </c>
      <c r="W71" s="337">
        <f>IF(W$7=0,0,W$7/WWP!W$5*1000)</f>
        <v>1.7521948510954051</v>
      </c>
      <c r="DA71" s="174"/>
    </row>
    <row r="72" spans="1:105" ht="12" customHeight="1" x14ac:dyDescent="0.25">
      <c r="A72" s="202" t="s">
        <v>94</v>
      </c>
      <c r="B72" s="337">
        <f>IF(B$8=0,0,B$8/WWP!B$5*1000)</f>
        <v>3.6644117770257258</v>
      </c>
      <c r="C72" s="337">
        <f>IF(C$8=0,0,C$8/WWP!C$5*1000)</f>
        <v>3.1903052822835858</v>
      </c>
      <c r="D72" s="337">
        <f>IF(D$8=0,0,D$8/WWP!D$5*1000)</f>
        <v>3.3781448940370096</v>
      </c>
      <c r="E72" s="337">
        <f>IF(E$8=0,0,E$8/WWP!E$5*1000)</f>
        <v>5.3283650626401284</v>
      </c>
      <c r="F72" s="337">
        <f>IF(F$8=0,0,F$8/WWP!F$5*1000)</f>
        <v>4.5430369846718168</v>
      </c>
      <c r="G72" s="337">
        <f>IF(G$8=0,0,G$8/WWP!G$5*1000)</f>
        <v>3.7527404210593445</v>
      </c>
      <c r="H72" s="337">
        <f>IF(H$8=0,0,H$8/WWP!H$5*1000)</f>
        <v>3.5093132904494491</v>
      </c>
      <c r="I72" s="337">
        <f>IF(I$8=0,0,I$8/WWP!I$5*1000)</f>
        <v>4.1891118644780487</v>
      </c>
      <c r="J72" s="337">
        <f>IF(J$8=0,0,J$8/WWP!J$5*1000)</f>
        <v>4.1223326663460593</v>
      </c>
      <c r="K72" s="337">
        <f>IF(K$8=0,0,K$8/WWP!K$5*1000)</f>
        <v>4.6354937499134845</v>
      </c>
      <c r="L72" s="337">
        <f>IF(L$8=0,0,L$8/WWP!L$5*1000)</f>
        <v>4.3221087529531887</v>
      </c>
      <c r="M72" s="337">
        <f>IF(M$8=0,0,M$8/WWP!M$5*1000)</f>
        <v>4.5104297171389955</v>
      </c>
      <c r="N72" s="337">
        <f>IF(N$8=0,0,N$8/WWP!N$5*1000)</f>
        <v>5.0132680167462702</v>
      </c>
      <c r="O72" s="337">
        <f>IF(O$8=0,0,O$8/WWP!O$5*1000)</f>
        <v>4.7139198142755516</v>
      </c>
      <c r="P72" s="337">
        <f>IF(P$8=0,0,P$8/WWP!P$5*1000)</f>
        <v>4.8463048778824671</v>
      </c>
      <c r="Q72" s="337">
        <f>IF(Q$8=0,0,Q$8/WWP!Q$5*1000)</f>
        <v>4.3522370482100445</v>
      </c>
      <c r="R72" s="337">
        <f>IF(R$8=0,0,R$8/WWP!R$5*1000)</f>
        <v>4.9128950937589213</v>
      </c>
      <c r="S72" s="337">
        <f>IF(S$8=0,0,S$8/WWP!S$5*1000)</f>
        <v>4.8132691423046552</v>
      </c>
      <c r="T72" s="337">
        <f>IF(T$8=0,0,T$8/WWP!T$5*1000)</f>
        <v>4.5827571237065374</v>
      </c>
      <c r="U72" s="337">
        <f>IF(U$8=0,0,U$8/WWP!U$5*1000)</f>
        <v>4.151507579596073</v>
      </c>
      <c r="V72" s="337">
        <f>IF(V$8=0,0,V$8/WWP!V$5*1000)</f>
        <v>5.2008654658002857</v>
      </c>
      <c r="W72" s="337">
        <f>IF(W$8=0,0,W$8/WWP!W$5*1000)</f>
        <v>4.3454432307166035</v>
      </c>
      <c r="DA72" s="174"/>
    </row>
    <row r="73" spans="1:105" ht="12" customHeight="1" x14ac:dyDescent="0.25">
      <c r="A73" s="202" t="s">
        <v>95</v>
      </c>
      <c r="B73" s="337">
        <f>IF(B$9=0,0,B$9/WWP!B$5*1000)</f>
        <v>11.229648994111097</v>
      </c>
      <c r="C73" s="337">
        <f>IF(C$9=0,0,C$9/WWP!C$5*1000)</f>
        <v>9.776741994094861</v>
      </c>
      <c r="D73" s="337">
        <f>IF(D$9=0,0,D$9/WWP!D$5*1000)</f>
        <v>10.352379513984388</v>
      </c>
      <c r="E73" s="337">
        <f>IF(E$9=0,0,E$9/WWP!E$5*1000)</f>
        <v>16.328860675832654</v>
      </c>
      <c r="F73" s="337">
        <f>IF(F$9=0,0,F$9/WWP!F$5*1000)</f>
        <v>13.922210114316858</v>
      </c>
      <c r="G73" s="337">
        <f>IF(G$9=0,0,G$9/WWP!G$5*1000)</f>
        <v>11.500333548407673</v>
      </c>
      <c r="H73" s="337">
        <f>IF(H$9=0,0,H$9/WWP!H$5*1000)</f>
        <v>10.754347180409603</v>
      </c>
      <c r="I73" s="337">
        <f>IF(I$9=0,0,I$9/WWP!I$5*1000)</f>
        <v>12.837600875013379</v>
      </c>
      <c r="J73" s="337">
        <f>IF(J$9=0,0,J$9/WWP!J$5*1000)</f>
        <v>12.632954945254053</v>
      </c>
      <c r="K73" s="337">
        <f>IF(K$9=0,0,K$9/WWP!K$5*1000)</f>
        <v>14.205545362638089</v>
      </c>
      <c r="L73" s="337">
        <f>IF(L$9=0,0,L$9/WWP!L$5*1000)</f>
        <v>13.24517198485654</v>
      </c>
      <c r="M73" s="337">
        <f>IF(M$9=0,0,M$9/WWP!M$5*1000)</f>
        <v>13.822284617038859</v>
      </c>
      <c r="N73" s="337">
        <f>IF(N$9=0,0,N$9/WWP!N$5*1000)</f>
        <v>15.363240696480508</v>
      </c>
      <c r="O73" s="337">
        <f>IF(O$9=0,0,O$9/WWP!O$5*1000)</f>
        <v>14.445883301812172</v>
      </c>
      <c r="P73" s="337">
        <f>IF(P$9=0,0,P$9/WWP!P$5*1000)</f>
        <v>14.85157946447853</v>
      </c>
      <c r="Q73" s="337">
        <f>IF(Q$9=0,0,Q$9/WWP!Q$5*1000)</f>
        <v>13.337500631611427</v>
      </c>
      <c r="R73" s="337">
        <f>IF(R$9=0,0,R$9/WWP!R$5*1000)</f>
        <v>15.055646255067661</v>
      </c>
      <c r="S73" s="337">
        <f>IF(S$9=0,0,S$9/WWP!S$5*1000)</f>
        <v>14.750340919965875</v>
      </c>
      <c r="T73" s="337">
        <f>IF(T$9=0,0,T$9/WWP!T$5*1000)</f>
        <v>14.043933121036165</v>
      </c>
      <c r="U73" s="337">
        <f>IF(U$9=0,0,U$9/WWP!U$5*1000)</f>
        <v>12.722361937471845</v>
      </c>
      <c r="V73" s="337">
        <f>IF(V$9=0,0,V$9/WWP!V$5*1000)</f>
        <v>15.93813610487185</v>
      </c>
      <c r="W73" s="337">
        <f>IF(W$9=0,0,W$9/WWP!W$5*1000)</f>
        <v>13.316680868325083</v>
      </c>
      <c r="DA73" s="174"/>
    </row>
    <row r="74" spans="1:105" ht="12" customHeight="1" x14ac:dyDescent="0.25">
      <c r="A74" s="56" t="s">
        <v>96</v>
      </c>
      <c r="B74" s="338">
        <f>IF(B$10=0,0,B$10/WWP!B$5*1000)</f>
        <v>2.4722419831365468</v>
      </c>
      <c r="C74" s="338">
        <f>IF(C$10=0,0,C$10/WWP!C$5*1000)</f>
        <v>2.1534839807862665</v>
      </c>
      <c r="D74" s="338">
        <f>IF(D$10=0,0,D$10/WWP!D$5*1000)</f>
        <v>2.2778804897482567</v>
      </c>
      <c r="E74" s="338">
        <f>IF(E$10=0,0,E$10/WWP!E$5*1000)</f>
        <v>3.5046298377011169</v>
      </c>
      <c r="F74" s="338">
        <f>IF(F$10=0,0,F$10/WWP!F$5*1000)</f>
        <v>3.0918596809144603</v>
      </c>
      <c r="G74" s="338">
        <f>IF(G$10=0,0,G$10/WWP!G$5*1000)</f>
        <v>2.5842472319193868</v>
      </c>
      <c r="H74" s="338">
        <f>IF(H$10=0,0,H$10/WWP!H$5*1000)</f>
        <v>2.4225613716912311</v>
      </c>
      <c r="I74" s="338">
        <f>IF(I$10=0,0,I$10/WWP!I$5*1000)</f>
        <v>2.7813771129486424</v>
      </c>
      <c r="J74" s="338">
        <f>IF(J$10=0,0,J$10/WWP!J$5*1000)</f>
        <v>2.7288536081762129</v>
      </c>
      <c r="K74" s="338">
        <f>IF(K$10=0,0,K$10/WWP!K$5*1000)</f>
        <v>3.0858550851385385</v>
      </c>
      <c r="L74" s="338">
        <f>IF(L$10=0,0,L$10/WWP!L$5*1000)</f>
        <v>2.8845995936562656</v>
      </c>
      <c r="M74" s="338">
        <f>IF(M$10=0,0,M$10/WWP!M$5*1000)</f>
        <v>2.984365813514005</v>
      </c>
      <c r="N74" s="338">
        <f>IF(N$10=0,0,N$10/WWP!N$5*1000)</f>
        <v>3.3083609797050775</v>
      </c>
      <c r="O74" s="338">
        <f>IF(O$10=0,0,O$10/WWP!O$5*1000)</f>
        <v>3.1350560972214772</v>
      </c>
      <c r="P74" s="338">
        <f>IF(P$10=0,0,P$10/WWP!P$5*1000)</f>
        <v>3.2670262983827087</v>
      </c>
      <c r="Q74" s="338">
        <f>IF(Q$10=0,0,Q$10/WWP!Q$5*1000)</f>
        <v>2.9096271311050454</v>
      </c>
      <c r="R74" s="338">
        <f>IF(R$10=0,0,R$10/WWP!R$5*1000)</f>
        <v>3.2391607669921307</v>
      </c>
      <c r="S74" s="338">
        <f>IF(S$10=0,0,S$10/WWP!S$5*1000)</f>
        <v>3.1780325397261651</v>
      </c>
      <c r="T74" s="338">
        <f>IF(T$10=0,0,T$10/WWP!T$5*1000)</f>
        <v>3.0343900253575162</v>
      </c>
      <c r="U74" s="338">
        <f>IF(U$10=0,0,U$10/WWP!U$5*1000)</f>
        <v>2.7454985805900596</v>
      </c>
      <c r="V74" s="338">
        <f>IF(V$10=0,0,V$10/WWP!V$5*1000)</f>
        <v>3.4249648587712258</v>
      </c>
      <c r="W74" s="338">
        <f>IF(W$10=0,0,W$10/WWP!W$5*1000)</f>
        <v>3.0115359163630089</v>
      </c>
      <c r="DA74" s="68"/>
    </row>
    <row r="75" spans="1:105" ht="12" customHeight="1" x14ac:dyDescent="0.25">
      <c r="A75" s="203" t="s">
        <v>2900</v>
      </c>
      <c r="B75" s="351">
        <f>IF(B$16=0,0,B$16/WWP!B$5*1000)</f>
        <v>107.57238610534685</v>
      </c>
      <c r="C75" s="351">
        <f>IF(C$16=0,0,C$16/WWP!C$5*1000)</f>
        <v>106.693250433904</v>
      </c>
      <c r="D75" s="351">
        <f>IF(D$16=0,0,D$16/WWP!D$5*1000)</f>
        <v>111.57802322334017</v>
      </c>
      <c r="E75" s="351">
        <f>IF(E$16=0,0,E$16/WWP!E$5*1000)</f>
        <v>108.40011049194908</v>
      </c>
      <c r="F75" s="351">
        <f>IF(F$16=0,0,F$16/WWP!F$5*1000)</f>
        <v>129.07921468044799</v>
      </c>
      <c r="G75" s="351">
        <f>IF(G$16=0,0,G$16/WWP!G$5*1000)</f>
        <v>131.37820537241197</v>
      </c>
      <c r="H75" s="351">
        <f>IF(H$16=0,0,H$16/WWP!H$5*1000)</f>
        <v>120.47441982521258</v>
      </c>
      <c r="I75" s="351">
        <f>IF(I$16=0,0,I$16/WWP!I$5*1000)</f>
        <v>120.73740990681999</v>
      </c>
      <c r="J75" s="351">
        <f>IF(J$16=0,0,J$16/WWP!J$5*1000)</f>
        <v>136.64583528551944</v>
      </c>
      <c r="K75" s="351">
        <f>IF(K$16=0,0,K$16/WWP!K$5*1000)</f>
        <v>152.28252700637077</v>
      </c>
      <c r="L75" s="351">
        <f>IF(L$16=0,0,L$16/WWP!L$5*1000)</f>
        <v>159.19971149436196</v>
      </c>
      <c r="M75" s="351">
        <f>IF(M$16=0,0,M$16/WWP!M$5*1000)</f>
        <v>163.71153816758607</v>
      </c>
      <c r="N75" s="351">
        <f>IF(N$16=0,0,N$16/WWP!N$5*1000)</f>
        <v>176.19256124731734</v>
      </c>
      <c r="O75" s="351">
        <f>IF(O$16=0,0,O$16/WWP!O$5*1000)</f>
        <v>188.67254035305575</v>
      </c>
      <c r="P75" s="351">
        <f>IF(P$16=0,0,P$16/WWP!P$5*1000)</f>
        <v>177.75535318525129</v>
      </c>
      <c r="Q75" s="351">
        <f>IF(Q$16=0,0,Q$16/WWP!Q$5*1000)</f>
        <v>180.72180904635306</v>
      </c>
      <c r="R75" s="351">
        <f>IF(R$16=0,0,R$16/WWP!R$5*1000)</f>
        <v>186.90759823318339</v>
      </c>
      <c r="S75" s="351">
        <f>IF(S$16=0,0,S$16/WWP!S$5*1000)</f>
        <v>183.51364257357693</v>
      </c>
      <c r="T75" s="351">
        <f>IF(T$16=0,0,T$16/WWP!T$5*1000)</f>
        <v>185.21398967868893</v>
      </c>
      <c r="U75" s="351">
        <f>IF(U$16=0,0,U$16/WWP!U$5*1000)</f>
        <v>179.57220951876619</v>
      </c>
      <c r="V75" s="351">
        <f>IF(V$16=0,0,V$16/WWP!V$5*1000)</f>
        <v>172.41868187079567</v>
      </c>
      <c r="W75" s="351">
        <f>IF(W$16=0,0,W$16/WWP!W$5*1000)</f>
        <v>152.38341620812974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6.9150996437420984</v>
      </c>
      <c r="C76" s="351">
        <f>IF(C$27=0,0,C$27/WWP!C$5*1000)</f>
        <v>6.0204148068899928</v>
      </c>
      <c r="D76" s="351">
        <f>IF(D$27=0,0,D$27/WWP!D$5*1000)</f>
        <v>6.3748863322956479</v>
      </c>
      <c r="E76" s="351">
        <f>IF(E$27=0,0,E$27/WWP!E$5*1000)</f>
        <v>10.055140521433792</v>
      </c>
      <c r="F76" s="351">
        <f>IF(F$27=0,0,F$27/WWP!F$5*1000)</f>
        <v>8.5731504388161728</v>
      </c>
      <c r="G76" s="351">
        <f>IF(G$27=0,0,G$27/WWP!G$5*1000)</f>
        <v>7.0817843429668308</v>
      </c>
      <c r="H76" s="351">
        <f>IF(H$27=0,0,H$27/WWP!H$5*1000)</f>
        <v>6.6224137900417039</v>
      </c>
      <c r="I76" s="351">
        <f>IF(I$27=0,0,I$27/WWP!I$5*1000)</f>
        <v>7.9052594861924508</v>
      </c>
      <c r="J76" s="351">
        <f>IF(J$27=0,0,J$27/WWP!J$5*1000)</f>
        <v>7.7792406768143376</v>
      </c>
      <c r="K76" s="351">
        <f>IF(K$27=0,0,K$27/WWP!K$5*1000)</f>
        <v>8.7476253022560915</v>
      </c>
      <c r="L76" s="351">
        <f>IF(L$27=0,0,L$27/WWP!L$5*1000)</f>
        <v>8.1562374854116619</v>
      </c>
      <c r="M76" s="351">
        <f>IF(M$27=0,0,M$27/WWP!M$5*1000)</f>
        <v>8.5116173694397226</v>
      </c>
      <c r="N76" s="351">
        <f>IF(N$27=0,0,N$27/WWP!N$5*1000)</f>
        <v>9.4605219025695817</v>
      </c>
      <c r="O76" s="351">
        <f>IF(O$27=0,0,O$27/WWP!O$5*1000)</f>
        <v>8.8956228753264419</v>
      </c>
      <c r="P76" s="351">
        <f>IF(P$27=0,0,P$27/WWP!P$5*1000)</f>
        <v>9.1454463018104661</v>
      </c>
      <c r="Q76" s="351">
        <f>IF(Q$27=0,0,Q$27/WWP!Q$5*1000)</f>
        <v>8.2130924942028276</v>
      </c>
      <c r="R76" s="351">
        <f>IF(R$27=0,0,R$27/WWP!R$5*1000)</f>
        <v>9.2711084833837702</v>
      </c>
      <c r="S76" s="351">
        <f>IF(S$27=0,0,S$27/WWP!S$5*1000)</f>
        <v>9.0831046717684636</v>
      </c>
      <c r="T76" s="351">
        <f>IF(T$27=0,0,T$27/WWP!T$5*1000)</f>
        <v>8.6481061850591132</v>
      </c>
      <c r="U76" s="351">
        <f>IF(U$27=0,0,U$27/WWP!U$5*1000)</f>
        <v>7.8342965614958198</v>
      </c>
      <c r="V76" s="351">
        <f>IF(V$27=0,0,V$27/WWP!V$5*1000)</f>
        <v>9.8145364435263485</v>
      </c>
      <c r="W76" s="351">
        <f>IF(W$27=0,0,W$27/WWP!W$5*1000)</f>
        <v>8.2002719031264988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15.559759939222536</v>
      </c>
      <c r="C77" s="351">
        <f>IF(C$28=0,0,C$28/WWP!C$5*1000)</f>
        <v>14.298795508857708</v>
      </c>
      <c r="D77" s="351">
        <f>IF(D$28=0,0,D$28/WWP!D$5*1000)</f>
        <v>15.78063171596308</v>
      </c>
      <c r="E77" s="351">
        <f>IF(E$28=0,0,E$28/WWP!E$5*1000)</f>
        <v>17.571646773839472</v>
      </c>
      <c r="F77" s="351">
        <f>IF(F$28=0,0,F$28/WWP!F$5*1000)</f>
        <v>20.152270107390319</v>
      </c>
      <c r="G77" s="351">
        <f>IF(G$28=0,0,G$28/WWP!G$5*1000)</f>
        <v>19.249116641510479</v>
      </c>
      <c r="H77" s="351">
        <f>IF(H$28=0,0,H$28/WWP!H$5*1000)</f>
        <v>18.088124837554144</v>
      </c>
      <c r="I77" s="351">
        <f>IF(I$28=0,0,I$28/WWP!I$5*1000)</f>
        <v>16.860431435932139</v>
      </c>
      <c r="J77" s="351">
        <f>IF(J$28=0,0,J$28/WWP!J$5*1000)</f>
        <v>18.160177417219987</v>
      </c>
      <c r="K77" s="351">
        <f>IF(K$28=0,0,K$28/WWP!K$5*1000)</f>
        <v>20.966712259490897</v>
      </c>
      <c r="L77" s="351">
        <f>IF(L$28=0,0,L$28/WWP!L$5*1000)</f>
        <v>21.032744542132921</v>
      </c>
      <c r="M77" s="351">
        <f>IF(M$28=0,0,M$28/WWP!M$5*1000)</f>
        <v>21.189107956621474</v>
      </c>
      <c r="N77" s="351">
        <f>IF(N$28=0,0,N$28/WWP!N$5*1000)</f>
        <v>23.021675027321546</v>
      </c>
      <c r="O77" s="351">
        <f>IF(O$28=0,0,O$28/WWP!O$5*1000)</f>
        <v>23.904571529133207</v>
      </c>
      <c r="P77" s="351">
        <f>IF(P$28=0,0,P$28/WWP!P$5*1000)</f>
        <v>24.187117810086558</v>
      </c>
      <c r="Q77" s="351">
        <f>IF(Q$28=0,0,Q$28/WWP!Q$5*1000)</f>
        <v>23.004992373919006</v>
      </c>
      <c r="R77" s="351">
        <f>IF(R$28=0,0,R$28/WWP!R$5*1000)</f>
        <v>23.569157907785169</v>
      </c>
      <c r="S77" s="351">
        <f>IF(S$28=0,0,S$28/WWP!S$5*1000)</f>
        <v>23.283579640555423</v>
      </c>
      <c r="T77" s="351">
        <f>IF(T$28=0,0,T$28/WWP!T$5*1000)</f>
        <v>23.239444773101763</v>
      </c>
      <c r="U77" s="351">
        <f>IF(U$28=0,0,U$28/WWP!U$5*1000)</f>
        <v>21.899114527834129</v>
      </c>
      <c r="V77" s="351">
        <f>IF(V$28=0,0,V$28/WWP!V$5*1000)</f>
        <v>22.968567436510739</v>
      </c>
      <c r="W77" s="351">
        <f>IF(W$28=0,0,W$28/WWP!W$5*1000)</f>
        <v>21.975007552678289</v>
      </c>
      <c r="DA77" s="175"/>
    </row>
    <row r="78" spans="1:105" ht="12" customHeight="1" x14ac:dyDescent="0.25">
      <c r="A78" s="41" t="s">
        <v>2938</v>
      </c>
      <c r="B78" s="339">
        <f>IF(B$48=0,0,B$48/WWP!B$5*1000)</f>
        <v>5.4694300942896916</v>
      </c>
      <c r="C78" s="339">
        <f>IF(C$48=0,0,C$48/WWP!C$5*1000)</f>
        <v>4.7617879164923087</v>
      </c>
      <c r="D78" s="339">
        <f>IF(D$48=0,0,D$48/WWP!D$5*1000)</f>
        <v>5.0421536853900841</v>
      </c>
      <c r="E78" s="339">
        <f>IF(E$48=0,0,E$48/WWP!E$5*1000)</f>
        <v>7.9530145628502886</v>
      </c>
      <c r="F78" s="339">
        <f>IF(F$48=0,0,F$48/WWP!F$5*1000)</f>
        <v>6.7808490735730684</v>
      </c>
      <c r="G78" s="339">
        <f>IF(G$48=0,0,G$48/WWP!G$5*1000)</f>
        <v>5.6012677187876152</v>
      </c>
      <c r="H78" s="339">
        <f>IF(H$48=0,0,H$48/WWP!H$5*1000)</f>
        <v>5.2379330951321323</v>
      </c>
      <c r="I78" s="339">
        <f>IF(I$48=0,0,I$48/WWP!I$5*1000)</f>
        <v>6.2525872893354686</v>
      </c>
      <c r="J78" s="339">
        <f>IF(J$48=0,0,J$48/WWP!J$5*1000)</f>
        <v>6.1529139507042654</v>
      </c>
      <c r="K78" s="339">
        <f>IF(K$48=0,0,K$48/WWP!K$5*1000)</f>
        <v>6.9188482518870007</v>
      </c>
      <c r="L78" s="339">
        <f>IF(L$48=0,0,L$48/WWP!L$5*1000)</f>
        <v>6.4510958709401338</v>
      </c>
      <c r="M78" s="339">
        <f>IF(M$48=0,0,M$48/WWP!M$5*1000)</f>
        <v>6.732180097161983</v>
      </c>
      <c r="N78" s="339">
        <f>IF(N$48=0,0,N$48/WWP!N$5*1000)</f>
        <v>7.4827068108016155</v>
      </c>
      <c r="O78" s="339">
        <f>IF(O$48=0,0,O$48/WWP!O$5*1000)</f>
        <v>7.0359054776299939</v>
      </c>
      <c r="P78" s="339">
        <f>IF(P$48=0,0,P$48/WWP!P$5*1000)</f>
        <v>7.2335008612781264</v>
      </c>
      <c r="Q78" s="339">
        <f>IF(Q$48=0,0,Q$48/WWP!Q$5*1000)</f>
        <v>6.4960647813122216</v>
      </c>
      <c r="R78" s="339">
        <f>IF(R$48=0,0,R$48/WWP!R$5*1000)</f>
        <v>7.3328921286524356</v>
      </c>
      <c r="S78" s="339">
        <f>IF(S$48=0,0,S$48/WWP!S$5*1000)</f>
        <v>7.1841923617560157</v>
      </c>
      <c r="T78" s="339">
        <f>IF(T$48=0,0,T$48/WWP!T$5*1000)</f>
        <v>6.8401345843194052</v>
      </c>
      <c r="U78" s="339">
        <f>IF(U$48=0,0,U$48/WWP!U$5*1000)</f>
        <v>6.1964598615455007</v>
      </c>
      <c r="V78" s="339">
        <f>IF(V$48=0,0,V$48/WWP!V$5*1000)</f>
        <v>7.7627111323412734</v>
      </c>
      <c r="W78" s="339">
        <f>IF(W$48=0,0,W$48/WWP!W$5*1000)</f>
        <v>6.4859244608147559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IE: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58.244194375934633</v>
      </c>
      <c r="C5" s="225">
        <v>62.727421634933243</v>
      </c>
      <c r="D5" s="225">
        <v>63.867151650421022</v>
      </c>
      <c r="E5" s="225">
        <v>46.23802361730084</v>
      </c>
      <c r="F5" s="225">
        <v>53.845399892285663</v>
      </c>
      <c r="G5" s="225">
        <v>64.092091897119701</v>
      </c>
      <c r="H5" s="225">
        <v>63.035554260767903</v>
      </c>
      <c r="I5" s="225">
        <v>56.632005398368356</v>
      </c>
      <c r="J5" s="225">
        <v>50.70354433110144</v>
      </c>
      <c r="K5" s="225">
        <v>49.372070166764523</v>
      </c>
      <c r="L5" s="225">
        <v>56.161938442630927</v>
      </c>
      <c r="M5" s="225">
        <v>52.105601446664267</v>
      </c>
      <c r="N5" s="225">
        <v>54.003292060112983</v>
      </c>
      <c r="O5" s="225">
        <v>54.887294909079159</v>
      </c>
      <c r="P5" s="225">
        <v>61.24388499682729</v>
      </c>
      <c r="Q5" s="225">
        <v>62.650251522603241</v>
      </c>
      <c r="R5" s="225">
        <v>62.495596189844328</v>
      </c>
      <c r="S5" s="225">
        <v>69.743864525639637</v>
      </c>
      <c r="T5" s="225">
        <v>69.776029728855278</v>
      </c>
      <c r="U5" s="225">
        <v>65.077024641839159</v>
      </c>
      <c r="V5" s="225">
        <v>59.879874452875328</v>
      </c>
      <c r="W5" s="225">
        <v>69.168397682282716</v>
      </c>
      <c r="DA5" s="89" t="s">
        <v>2940</v>
      </c>
    </row>
    <row r="6" spans="1:105" ht="12" customHeight="1" x14ac:dyDescent="0.25">
      <c r="A6" s="55" t="s">
        <v>92</v>
      </c>
      <c r="B6" s="261">
        <v>0.57480388085507217</v>
      </c>
      <c r="C6" s="261">
        <v>0.56434744038526374</v>
      </c>
      <c r="D6" s="261">
        <v>0.57741591468057873</v>
      </c>
      <c r="E6" s="261">
        <v>0.58462660721286797</v>
      </c>
      <c r="F6" s="261">
        <v>0.53932170080781938</v>
      </c>
      <c r="G6" s="261">
        <v>0.55170304739146048</v>
      </c>
      <c r="H6" s="261">
        <v>0.54996134349984804</v>
      </c>
      <c r="I6" s="261">
        <v>0.56734563297077256</v>
      </c>
      <c r="J6" s="261">
        <v>0.45893978241830652</v>
      </c>
      <c r="K6" s="261">
        <v>0.44839872159323568</v>
      </c>
      <c r="L6" s="261">
        <v>0.46848865986222937</v>
      </c>
      <c r="M6" s="261">
        <v>0.44021518777819019</v>
      </c>
      <c r="N6" s="261">
        <v>0.46760663954359849</v>
      </c>
      <c r="O6" s="261">
        <v>0.43006166830301068</v>
      </c>
      <c r="P6" s="261">
        <v>0.51122371144843737</v>
      </c>
      <c r="Q6" s="261">
        <v>0.47676411664024942</v>
      </c>
      <c r="R6" s="261">
        <v>0.51014194379733113</v>
      </c>
      <c r="S6" s="261">
        <v>0.56793889062397129</v>
      </c>
      <c r="T6" s="261">
        <v>0.54295971000230892</v>
      </c>
      <c r="U6" s="261">
        <v>0.48053584718376102</v>
      </c>
      <c r="V6" s="261">
        <v>0.54124489160411726</v>
      </c>
      <c r="W6" s="261">
        <v>0.59292182878248756</v>
      </c>
      <c r="DA6" s="67" t="s">
        <v>2941</v>
      </c>
    </row>
    <row r="7" spans="1:105" ht="12" customHeight="1" x14ac:dyDescent="0.25">
      <c r="A7" s="202" t="s">
        <v>93</v>
      </c>
      <c r="B7" s="226">
        <v>0.16209010675920821</v>
      </c>
      <c r="C7" s="226">
        <v>0.15914147400197759</v>
      </c>
      <c r="D7" s="226">
        <v>0.1628266794507586</v>
      </c>
      <c r="E7" s="226">
        <v>0.1648600371946693</v>
      </c>
      <c r="F7" s="226">
        <v>0.15208441517731941</v>
      </c>
      <c r="G7" s="226">
        <v>0.15557585609553259</v>
      </c>
      <c r="H7" s="226">
        <v>0.15508470949903699</v>
      </c>
      <c r="I7" s="226">
        <v>0.15998694038182679</v>
      </c>
      <c r="J7" s="226">
        <v>0.12941735573804741</v>
      </c>
      <c r="K7" s="226">
        <v>0.1264448607160073</v>
      </c>
      <c r="L7" s="226">
        <v>0.1321100629654475</v>
      </c>
      <c r="M7" s="226">
        <v>0.12413716949482929</v>
      </c>
      <c r="N7" s="226">
        <v>0.13186134027520061</v>
      </c>
      <c r="O7" s="226">
        <v>0.121273958040402</v>
      </c>
      <c r="P7" s="226">
        <v>0.14416100643448651</v>
      </c>
      <c r="Q7" s="226">
        <v>0.134443675728526</v>
      </c>
      <c r="R7" s="226">
        <v>0.1438559565907109</v>
      </c>
      <c r="S7" s="226">
        <v>0.16015423430510309</v>
      </c>
      <c r="T7" s="226">
        <v>0.15311030473437759</v>
      </c>
      <c r="U7" s="226">
        <v>0.13550727363874771</v>
      </c>
      <c r="V7" s="226">
        <v>0.15262673963244761</v>
      </c>
      <c r="W7" s="226">
        <v>0.16719922347123151</v>
      </c>
      <c r="DA7" s="174" t="s">
        <v>2942</v>
      </c>
    </row>
    <row r="8" spans="1:105" ht="12" customHeight="1" x14ac:dyDescent="0.25">
      <c r="A8" s="202" t="s">
        <v>94</v>
      </c>
      <c r="B8" s="226">
        <v>2.1989134422454359</v>
      </c>
      <c r="C8" s="226">
        <v>2.1589123074707421</v>
      </c>
      <c r="D8" s="226">
        <v>2.2089057830799499</v>
      </c>
      <c r="E8" s="226">
        <v>2.2364903023660121</v>
      </c>
      <c r="F8" s="226">
        <v>2.0631762886444331</v>
      </c>
      <c r="G8" s="226">
        <v>2.1105411557628808</v>
      </c>
      <c r="H8" s="226">
        <v>2.1038782639014322</v>
      </c>
      <c r="I8" s="226">
        <v>2.170381899445152</v>
      </c>
      <c r="J8" s="226">
        <v>1.755675092589112</v>
      </c>
      <c r="K8" s="226">
        <v>1.7153502424692859</v>
      </c>
      <c r="L8" s="226">
        <v>1.7922043431198511</v>
      </c>
      <c r="M8" s="226">
        <v>1.6840441168317819</v>
      </c>
      <c r="N8" s="226">
        <v>1.7888301725556479</v>
      </c>
      <c r="O8" s="226">
        <v>1.64520180695235</v>
      </c>
      <c r="P8" s="226">
        <v>1.955687371884679</v>
      </c>
      <c r="Q8" s="226">
        <v>1.823862120243485</v>
      </c>
      <c r="R8" s="226">
        <v>1.951549067484464</v>
      </c>
      <c r="S8" s="226">
        <v>2.1726514078318959</v>
      </c>
      <c r="T8" s="226">
        <v>2.0770935003878122</v>
      </c>
      <c r="U8" s="226">
        <v>1.8382908832857889</v>
      </c>
      <c r="V8" s="226">
        <v>2.0705334590373869</v>
      </c>
      <c r="W8" s="226">
        <v>2.2682236897410339</v>
      </c>
      <c r="DA8" s="174" t="s">
        <v>2943</v>
      </c>
    </row>
    <row r="9" spans="1:105" ht="12" customHeight="1" x14ac:dyDescent="0.25">
      <c r="A9" s="202" t="s">
        <v>95</v>
      </c>
      <c r="B9" s="226">
        <v>5.016451112855461</v>
      </c>
      <c r="C9" s="226">
        <v>4.9251952529380789</v>
      </c>
      <c r="D9" s="226">
        <v>5.0392469575377996</v>
      </c>
      <c r="E9" s="226">
        <v>5.1021763979658132</v>
      </c>
      <c r="F9" s="226">
        <v>4.706789630890869</v>
      </c>
      <c r="G9" s="226">
        <v>4.8148446074087072</v>
      </c>
      <c r="H9" s="226">
        <v>4.7996443404718372</v>
      </c>
      <c r="I9" s="226">
        <v>4.9513611975899421</v>
      </c>
      <c r="J9" s="226">
        <v>4.0052773805583133</v>
      </c>
      <c r="K9" s="226">
        <v>3.9132830185370571</v>
      </c>
      <c r="L9" s="226">
        <v>4.0886127206204366</v>
      </c>
      <c r="M9" s="226">
        <v>3.8418633592743081</v>
      </c>
      <c r="N9" s="226">
        <v>4.0809151180879466</v>
      </c>
      <c r="O9" s="226">
        <v>3.7532511634156211</v>
      </c>
      <c r="P9" s="226">
        <v>4.4615717493045537</v>
      </c>
      <c r="Q9" s="226">
        <v>4.1608346135932752</v>
      </c>
      <c r="R9" s="226">
        <v>4.4521309039693246</v>
      </c>
      <c r="S9" s="226">
        <v>4.9565386991930467</v>
      </c>
      <c r="T9" s="226">
        <v>4.7385394083021266</v>
      </c>
      <c r="U9" s="226">
        <v>4.1937514092388497</v>
      </c>
      <c r="V9" s="226">
        <v>4.7235737775044422</v>
      </c>
      <c r="W9" s="226">
        <v>5.1745707830078871</v>
      </c>
      <c r="DA9" s="174" t="s">
        <v>2944</v>
      </c>
    </row>
    <row r="10" spans="1:105" ht="12" customHeight="1" x14ac:dyDescent="0.25">
      <c r="A10" s="56" t="s">
        <v>96</v>
      </c>
      <c r="B10" s="262">
        <v>1.82694311920448</v>
      </c>
      <c r="C10" s="262">
        <v>1.8009087651004421</v>
      </c>
      <c r="D10" s="262">
        <v>1.8121732102755499</v>
      </c>
      <c r="E10" s="262">
        <v>1.784858991179763</v>
      </c>
      <c r="F10" s="262">
        <v>1.662571494554256</v>
      </c>
      <c r="G10" s="262">
        <v>1.7287699265299421</v>
      </c>
      <c r="H10" s="262">
        <v>1.7361739893570449</v>
      </c>
      <c r="I10" s="262">
        <v>1.7584580323423891</v>
      </c>
      <c r="J10" s="262">
        <v>1.409402182963414</v>
      </c>
      <c r="K10" s="262">
        <v>1.368990200767858</v>
      </c>
      <c r="L10" s="262">
        <v>1.436308778005895</v>
      </c>
      <c r="M10" s="262">
        <v>1.3459973608308511</v>
      </c>
      <c r="N10" s="262">
        <v>1.4217765674652969</v>
      </c>
      <c r="O10" s="262">
        <v>1.318886840063668</v>
      </c>
      <c r="P10" s="262">
        <v>1.556569074349426</v>
      </c>
      <c r="Q10" s="262">
        <v>1.4516368994570139</v>
      </c>
      <c r="R10" s="262">
        <v>1.552444114663704</v>
      </c>
      <c r="S10" s="262">
        <v>1.7279679375237309</v>
      </c>
      <c r="T10" s="262">
        <v>1.6524642304203581</v>
      </c>
      <c r="U10" s="262">
        <v>1.465198364565272</v>
      </c>
      <c r="V10" s="262">
        <v>1.642200092521453</v>
      </c>
      <c r="W10" s="262">
        <v>1.8254903944601411</v>
      </c>
      <c r="DA10" s="68" t="s">
        <v>2945</v>
      </c>
    </row>
    <row r="11" spans="1:105" ht="12" customHeight="1" x14ac:dyDescent="0.25">
      <c r="A11" s="37" t="s">
        <v>160</v>
      </c>
      <c r="B11" s="228">
        <v>2.5893728109517331E-2</v>
      </c>
      <c r="C11" s="228">
        <v>6.2150040732132476E-3</v>
      </c>
      <c r="D11" s="228">
        <v>5.0234736260003833E-2</v>
      </c>
      <c r="E11" s="228">
        <v>5.6294433645020972E-2</v>
      </c>
      <c r="F11" s="228">
        <v>9.852987994761149E-2</v>
      </c>
      <c r="G11" s="228">
        <v>7.3225517127357365E-2</v>
      </c>
      <c r="H11" s="228">
        <v>5.3991114954015602E-2</v>
      </c>
      <c r="I11" s="228">
        <v>3.0870333911626729E-2</v>
      </c>
      <c r="J11" s="228">
        <v>4.6279823516063863E-2</v>
      </c>
      <c r="K11" s="228">
        <v>8.2048157173267619E-2</v>
      </c>
      <c r="L11" s="228">
        <v>8.0651481657286667E-2</v>
      </c>
      <c r="M11" s="228">
        <v>4.4209201077334767E-2</v>
      </c>
      <c r="N11" s="228">
        <v>6.4295451503583789E-2</v>
      </c>
      <c r="O11" s="228">
        <v>4.9028786402939083E-2</v>
      </c>
      <c r="P11" s="228">
        <v>0.1580459441921411</v>
      </c>
      <c r="Q11" s="228">
        <v>0.115568613796662</v>
      </c>
      <c r="R11" s="228">
        <v>7.2148405328697637E-2</v>
      </c>
      <c r="S11" s="228">
        <v>7.6757565880625045E-2</v>
      </c>
      <c r="T11" s="228">
        <v>7.3300091266022049E-2</v>
      </c>
      <c r="U11" s="228">
        <v>4.6382719219751331E-2</v>
      </c>
      <c r="V11" s="228">
        <v>6.5284608011040621E-2</v>
      </c>
      <c r="W11" s="228">
        <v>6.504161137561279E-2</v>
      </c>
      <c r="DA11" s="69" t="s">
        <v>2946</v>
      </c>
    </row>
    <row r="12" spans="1:105" ht="12" customHeight="1" x14ac:dyDescent="0.25">
      <c r="A12" s="37" t="s">
        <v>162</v>
      </c>
      <c r="B12" s="228">
        <v>1.2091664008647651E-2</v>
      </c>
      <c r="C12" s="228">
        <v>1.6222539507753549E-2</v>
      </c>
      <c r="D12" s="228">
        <v>6.4235345142694009E-2</v>
      </c>
      <c r="E12" s="228">
        <v>7.2812800610073045E-2</v>
      </c>
      <c r="F12" s="228">
        <v>0.16715127775485819</v>
      </c>
      <c r="G12" s="228">
        <v>0.18562795345823399</v>
      </c>
      <c r="H12" s="228">
        <v>0.18026317473314679</v>
      </c>
      <c r="I12" s="228">
        <v>6.8535520032708949E-2</v>
      </c>
      <c r="J12" s="228">
        <v>5.7827178259979177E-2</v>
      </c>
      <c r="K12" s="228">
        <v>6.4220992991137982E-2</v>
      </c>
      <c r="L12" s="228">
        <v>6.605964648294084E-2</v>
      </c>
      <c r="M12" s="228">
        <v>7.7113680217105338E-2</v>
      </c>
      <c r="N12" s="228">
        <v>7.17056619532256E-2</v>
      </c>
      <c r="O12" s="228">
        <v>7.8502340268793991E-2</v>
      </c>
      <c r="P12" s="228">
        <v>7.3232635634034246E-2</v>
      </c>
      <c r="Q12" s="228">
        <v>6.6389600295208587E-2</v>
      </c>
      <c r="R12" s="228">
        <v>6.3745991955593689E-2</v>
      </c>
      <c r="S12" s="228">
        <v>8.8347874861868E-2</v>
      </c>
      <c r="T12" s="228">
        <v>0.1021224678276402</v>
      </c>
      <c r="U12" s="228">
        <v>0.1006012314910764</v>
      </c>
      <c r="V12" s="228">
        <v>9.6887275438822418E-2</v>
      </c>
      <c r="W12" s="228">
        <v>0.4029322728464978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1.7889577270863151</v>
      </c>
      <c r="C15" s="228">
        <v>1.7784712215194749</v>
      </c>
      <c r="D15" s="228">
        <v>1.697703128872853</v>
      </c>
      <c r="E15" s="228">
        <v>1.6557517569246689</v>
      </c>
      <c r="F15" s="228">
        <v>1.3968903368517871</v>
      </c>
      <c r="G15" s="228">
        <v>1.4699164559443509</v>
      </c>
      <c r="H15" s="228">
        <v>1.5019196996698829</v>
      </c>
      <c r="I15" s="228">
        <v>1.659052178398053</v>
      </c>
      <c r="J15" s="228">
        <v>1.305295181187371</v>
      </c>
      <c r="K15" s="228">
        <v>1.222721050603452</v>
      </c>
      <c r="L15" s="228">
        <v>1.289597649865668</v>
      </c>
      <c r="M15" s="228">
        <v>1.2246744795364111</v>
      </c>
      <c r="N15" s="228">
        <v>1.285775454008488</v>
      </c>
      <c r="O15" s="228">
        <v>1.1913557133919339</v>
      </c>
      <c r="P15" s="228">
        <v>1.3252904945232511</v>
      </c>
      <c r="Q15" s="228">
        <v>1.2696786853651429</v>
      </c>
      <c r="R15" s="228">
        <v>1.416549717379413</v>
      </c>
      <c r="S15" s="228">
        <v>1.5628624967812379</v>
      </c>
      <c r="T15" s="228">
        <v>1.4770416713266961</v>
      </c>
      <c r="U15" s="228">
        <v>1.318214413854444</v>
      </c>
      <c r="V15" s="228">
        <v>1.4800282090715899</v>
      </c>
      <c r="W15" s="228">
        <v>1.35751651023803</v>
      </c>
      <c r="DA15" s="69" t="s">
        <v>2950</v>
      </c>
    </row>
    <row r="16" spans="1:105" ht="12" customHeight="1" x14ac:dyDescent="0.25">
      <c r="A16" s="57" t="s">
        <v>2900</v>
      </c>
      <c r="B16" s="263">
        <v>39.347783869512007</v>
      </c>
      <c r="C16" s="263">
        <v>43.985143341508063</v>
      </c>
      <c r="D16" s="263">
        <v>44.491579060313157</v>
      </c>
      <c r="E16" s="263">
        <v>27.884556624798051</v>
      </c>
      <c r="F16" s="263">
        <v>35.899970758882517</v>
      </c>
      <c r="G16" s="263">
        <v>45.123221425243628</v>
      </c>
      <c r="H16" s="263">
        <v>44.109310224951713</v>
      </c>
      <c r="I16" s="263">
        <v>38.162513108373531</v>
      </c>
      <c r="J16" s="263">
        <v>35.490549917601712</v>
      </c>
      <c r="K16" s="263">
        <v>34.400154346695743</v>
      </c>
      <c r="L16" s="263">
        <v>40.268937760418332</v>
      </c>
      <c r="M16" s="263">
        <v>37.279252888677192</v>
      </c>
      <c r="N16" s="263">
        <v>38.346848704972409</v>
      </c>
      <c r="O16" s="263">
        <v>40.149607782292883</v>
      </c>
      <c r="P16" s="263">
        <v>43.788373043113488</v>
      </c>
      <c r="Q16" s="263">
        <v>46.176152736100192</v>
      </c>
      <c r="R16" s="263">
        <v>45.264093484879297</v>
      </c>
      <c r="S16" s="263">
        <v>50.508688841819023</v>
      </c>
      <c r="T16" s="263">
        <v>51.181677170769248</v>
      </c>
      <c r="U16" s="263">
        <v>48.46546907348516</v>
      </c>
      <c r="V16" s="263">
        <v>41.88866429994863</v>
      </c>
      <c r="W16" s="263">
        <v>48.707975741057517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3.4189758274092402E-2</v>
      </c>
      <c r="L17" s="231">
        <v>2.5705356622480791E-2</v>
      </c>
      <c r="M17" s="231">
        <v>1.177080630097692E-2</v>
      </c>
      <c r="N17" s="231">
        <v>1.226330596662868E-2</v>
      </c>
      <c r="O17" s="231">
        <v>2.2744311522033709E-3</v>
      </c>
      <c r="P17" s="231">
        <v>0</v>
      </c>
      <c r="Q17" s="231">
        <v>4.0560907088140369E-4</v>
      </c>
      <c r="R17" s="231">
        <v>0</v>
      </c>
      <c r="S17" s="231">
        <v>1.25979252910521E-3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5.2669580602266002E-2</v>
      </c>
      <c r="C19" s="231">
        <v>0</v>
      </c>
      <c r="D19" s="231">
        <v>1.1646130299877539E-3</v>
      </c>
      <c r="E19" s="231">
        <v>3.6669555095109668E-3</v>
      </c>
      <c r="F19" s="231">
        <v>4.9198231793545384E-3</v>
      </c>
      <c r="G19" s="231">
        <v>0</v>
      </c>
      <c r="H19" s="231">
        <v>7.3583308008039784E-3</v>
      </c>
      <c r="I19" s="231">
        <v>2.7354513011892592E-3</v>
      </c>
      <c r="J19" s="231">
        <v>1.4028445141605519E-2</v>
      </c>
      <c r="K19" s="231">
        <v>0.12341938482898231</v>
      </c>
      <c r="L19" s="231">
        <v>0.10953873532481689</v>
      </c>
      <c r="M19" s="231">
        <v>7.8786212645414425E-2</v>
      </c>
      <c r="N19" s="231">
        <v>5.6558824908606968E-2</v>
      </c>
      <c r="O19" s="231">
        <v>7.9176113765434347E-2</v>
      </c>
      <c r="P19" s="231">
        <v>0.156588719219588</v>
      </c>
      <c r="Q19" s="231">
        <v>5.4747286877595502E-2</v>
      </c>
      <c r="R19" s="231">
        <v>5.1819777339695491E-2</v>
      </c>
      <c r="S19" s="231">
        <v>6.6696401039432113E-2</v>
      </c>
      <c r="T19" s="231">
        <v>5.041662386349427E-2</v>
      </c>
      <c r="U19" s="231">
        <v>3.3513488853762943E-2</v>
      </c>
      <c r="V19" s="231">
        <v>8.9845629187654333E-2</v>
      </c>
      <c r="W19" s="231">
        <v>0.1046562302290474</v>
      </c>
      <c r="DA19" s="73" t="s">
        <v>2954</v>
      </c>
    </row>
    <row r="20" spans="1:105" ht="12" customHeight="1" x14ac:dyDescent="0.25">
      <c r="A20" s="46" t="s">
        <v>160</v>
      </c>
      <c r="B20" s="231">
        <v>0.10726391076350671</v>
      </c>
      <c r="C20" s="231">
        <v>1.9787481727613718E-2</v>
      </c>
      <c r="D20" s="231">
        <v>0.17354819458783</v>
      </c>
      <c r="E20" s="231">
        <v>0.52214678083445154</v>
      </c>
      <c r="F20" s="231">
        <v>0.5102871284846936</v>
      </c>
      <c r="G20" s="231">
        <v>0.24530663469026931</v>
      </c>
      <c r="H20" s="231">
        <v>0.18327331015996401</v>
      </c>
      <c r="I20" s="231">
        <v>0.14108204836902641</v>
      </c>
      <c r="J20" s="231">
        <v>0.16493597741910801</v>
      </c>
      <c r="K20" s="231">
        <v>0.30812569703044151</v>
      </c>
      <c r="L20" s="231">
        <v>0.23996211630872979</v>
      </c>
      <c r="M20" s="231">
        <v>0.13448808802648859</v>
      </c>
      <c r="N20" s="231">
        <v>0.2106598998675685</v>
      </c>
      <c r="O20" s="231">
        <v>0.1234036420003092</v>
      </c>
      <c r="P20" s="231">
        <v>0.4994141858884027</v>
      </c>
      <c r="Q20" s="231">
        <v>0.28009098826990048</v>
      </c>
      <c r="R20" s="231">
        <v>0.20070513659226299</v>
      </c>
      <c r="S20" s="231">
        <v>0.21422866239387819</v>
      </c>
      <c r="T20" s="231">
        <v>0.184208704472443</v>
      </c>
      <c r="U20" s="231">
        <v>0.1012874928042083</v>
      </c>
      <c r="V20" s="231">
        <v>0.24111942285858201</v>
      </c>
      <c r="W20" s="231">
        <v>0.2504601895193046</v>
      </c>
      <c r="DA20" s="73" t="s">
        <v>2955</v>
      </c>
    </row>
    <row r="21" spans="1:105" ht="12" customHeight="1" x14ac:dyDescent="0.25">
      <c r="A21" s="46" t="s">
        <v>70</v>
      </c>
      <c r="B21" s="231">
        <v>0.96538711543178957</v>
      </c>
      <c r="C21" s="231">
        <v>0.57234630641269968</v>
      </c>
      <c r="D21" s="231">
        <v>0.76588734337688213</v>
      </c>
      <c r="E21" s="231">
        <v>1.3050519341180029</v>
      </c>
      <c r="F21" s="231">
        <v>1.195421940301991</v>
      </c>
      <c r="G21" s="231">
        <v>0.92943364311255949</v>
      </c>
      <c r="H21" s="231">
        <v>1.374058974721021</v>
      </c>
      <c r="I21" s="231">
        <v>0.41094664439289641</v>
      </c>
      <c r="J21" s="231">
        <v>0.15263434457355429</v>
      </c>
      <c r="K21" s="231">
        <v>4.9313348216693337E-2</v>
      </c>
      <c r="L21" s="231">
        <v>3.9753036505055801E-2</v>
      </c>
      <c r="M21" s="231">
        <v>8.9611682596734583E-3</v>
      </c>
      <c r="N21" s="231">
        <v>8.4693153200153925E-3</v>
      </c>
      <c r="O21" s="231">
        <v>1.6810957750322101E-2</v>
      </c>
      <c r="P21" s="231">
        <v>1.884675326641121E-2</v>
      </c>
      <c r="Q21" s="231">
        <v>1.338050664640885E-2</v>
      </c>
      <c r="R21" s="231">
        <v>9.4719416936032818E-3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0.17368678518009029</v>
      </c>
      <c r="C22" s="231">
        <v>0.20033510040595029</v>
      </c>
      <c r="D22" s="231">
        <v>0.19560773830956371</v>
      </c>
      <c r="E22" s="231">
        <v>0.19732359566249091</v>
      </c>
      <c r="F22" s="231">
        <v>0.1917207961408966</v>
      </c>
      <c r="G22" s="231">
        <v>6.747871674236787E-2</v>
      </c>
      <c r="H22" s="231">
        <v>4.0410191551993643E-2</v>
      </c>
      <c r="I22" s="231">
        <v>0.2016307477959178</v>
      </c>
      <c r="J22" s="231">
        <v>8.3831887846951836E-2</v>
      </c>
      <c r="K22" s="231">
        <v>8.0820383103968482E-2</v>
      </c>
      <c r="L22" s="231">
        <v>0.13282136616680959</v>
      </c>
      <c r="M22" s="231">
        <v>2.965981996922322E-2</v>
      </c>
      <c r="N22" s="231">
        <v>3.2671324712273839E-2</v>
      </c>
      <c r="O22" s="231">
        <v>4.2546258869635548E-2</v>
      </c>
      <c r="P22" s="231">
        <v>6.9649801557079005E-2</v>
      </c>
      <c r="Q22" s="231">
        <v>1.7193591032918721E-2</v>
      </c>
      <c r="R22" s="231">
        <v>4.5137553648534272E-2</v>
      </c>
      <c r="S22" s="231">
        <v>5.0285125709527853E-2</v>
      </c>
      <c r="T22" s="231">
        <v>6.7058506778364432E-2</v>
      </c>
      <c r="U22" s="231">
        <v>3.2671324712371989E-2</v>
      </c>
      <c r="V22" s="231">
        <v>3.9114544162521511E-2</v>
      </c>
      <c r="W22" s="231">
        <v>3.8274124234289948E-2</v>
      </c>
      <c r="DA22" s="73" t="s">
        <v>2957</v>
      </c>
    </row>
    <row r="23" spans="1:105" ht="12" customHeight="1" x14ac:dyDescent="0.25">
      <c r="A23" s="46" t="s">
        <v>162</v>
      </c>
      <c r="B23" s="231">
        <v>4.786228206178187E-2</v>
      </c>
      <c r="C23" s="231">
        <v>4.9353304560909618E-2</v>
      </c>
      <c r="D23" s="231">
        <v>0.21205002255498401</v>
      </c>
      <c r="E23" s="231">
        <v>0.6453319595226783</v>
      </c>
      <c r="F23" s="231">
        <v>0.82718880551139462</v>
      </c>
      <c r="G23" s="231">
        <v>0.59420802272196149</v>
      </c>
      <c r="H23" s="231">
        <v>0.58469883790741861</v>
      </c>
      <c r="I23" s="231">
        <v>0.2992915320231207</v>
      </c>
      <c r="J23" s="231">
        <v>0.19692642313754441</v>
      </c>
      <c r="K23" s="231">
        <v>0.2304540749084896</v>
      </c>
      <c r="L23" s="231">
        <v>0.1878083364560264</v>
      </c>
      <c r="M23" s="231">
        <v>0.22415625917863261</v>
      </c>
      <c r="N23" s="231">
        <v>0.224493287468334</v>
      </c>
      <c r="O23" s="231">
        <v>0.18880249323663581</v>
      </c>
      <c r="P23" s="231">
        <v>0.2211212450415421</v>
      </c>
      <c r="Q23" s="231">
        <v>0.15374732670809879</v>
      </c>
      <c r="R23" s="231">
        <v>0.16944662455999951</v>
      </c>
      <c r="S23" s="231">
        <v>0.2356138288741563</v>
      </c>
      <c r="T23" s="231">
        <v>0.24523091659067031</v>
      </c>
      <c r="U23" s="231">
        <v>0.20991873457198651</v>
      </c>
      <c r="V23" s="231">
        <v>0.34192938516734972</v>
      </c>
      <c r="W23" s="231">
        <v>1.4826128289029461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38.000914195472568</v>
      </c>
      <c r="C25" s="231">
        <v>43.143321148400886</v>
      </c>
      <c r="D25" s="231">
        <v>43.143321148453907</v>
      </c>
      <c r="E25" s="231">
        <v>25.211035399150909</v>
      </c>
      <c r="F25" s="231">
        <v>33.170432265264189</v>
      </c>
      <c r="G25" s="231">
        <v>43.28679440797648</v>
      </c>
      <c r="H25" s="231">
        <v>41.919510579810513</v>
      </c>
      <c r="I25" s="231">
        <v>37.106826684491381</v>
      </c>
      <c r="J25" s="231">
        <v>34.878192839482949</v>
      </c>
      <c r="K25" s="231">
        <v>33.573831700333074</v>
      </c>
      <c r="L25" s="231">
        <v>39.533348813034422</v>
      </c>
      <c r="M25" s="231">
        <v>36.791430534296779</v>
      </c>
      <c r="N25" s="231">
        <v>37.80173274672898</v>
      </c>
      <c r="O25" s="231">
        <v>39.69659388551834</v>
      </c>
      <c r="P25" s="231">
        <v>42.822752338140468</v>
      </c>
      <c r="Q25" s="231">
        <v>45.656587427494387</v>
      </c>
      <c r="R25" s="231">
        <v>44.78751245104521</v>
      </c>
      <c r="S25" s="231">
        <v>49.940605031272923</v>
      </c>
      <c r="T25" s="231">
        <v>50.634762419064273</v>
      </c>
      <c r="U25" s="231">
        <v>48.088078032542832</v>
      </c>
      <c r="V25" s="231">
        <v>41.176655318572521</v>
      </c>
      <c r="W25" s="231">
        <v>46.831972368171932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2961</v>
      </c>
    </row>
    <row r="27" spans="1:105" ht="12" customHeight="1" x14ac:dyDescent="0.25">
      <c r="A27" s="57" t="s">
        <v>2912</v>
      </c>
      <c r="B27" s="263">
        <v>2.7050868820035538</v>
      </c>
      <c r="C27" s="263">
        <v>2.6558777849716182</v>
      </c>
      <c r="D27" s="263">
        <v>2.717379385015565</v>
      </c>
      <c r="E27" s="263">
        <v>2.751313654474985</v>
      </c>
      <c r="F27" s="263">
        <v>2.5381040501410941</v>
      </c>
      <c r="G27" s="263">
        <v>2.596371955665886</v>
      </c>
      <c r="H27" s="263">
        <v>2.5881753158962879</v>
      </c>
      <c r="I27" s="263">
        <v>2.6699875912949782</v>
      </c>
      <c r="J27" s="263">
        <v>2.1598183770132611</v>
      </c>
      <c r="K27" s="263">
        <v>2.110211047783189</v>
      </c>
      <c r="L27" s="263">
        <v>2.2047563879970942</v>
      </c>
      <c r="M27" s="263">
        <v>2.0716984860054559</v>
      </c>
      <c r="N27" s="263">
        <v>2.2006055085875138</v>
      </c>
      <c r="O27" s="263">
        <v>2.0239149666986309</v>
      </c>
      <c r="P27" s="263">
        <v>2.4058719881138289</v>
      </c>
      <c r="Q27" s="263">
        <v>2.243701548804828</v>
      </c>
      <c r="R27" s="263">
        <v>2.4007810769703108</v>
      </c>
      <c r="S27" s="263">
        <v>2.6727795235500782</v>
      </c>
      <c r="T27" s="263">
        <v>2.555224900010761</v>
      </c>
      <c r="U27" s="263">
        <v>2.2614517052591081</v>
      </c>
      <c r="V27" s="263">
        <v>2.5471547861711228</v>
      </c>
      <c r="W27" s="263">
        <v>2.7903518304488681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3.9159664348295098</v>
      </c>
      <c r="C28" s="263">
        <f t="shared" si="0"/>
        <v>4.0271481011084722</v>
      </c>
      <c r="D28" s="263">
        <f t="shared" si="0"/>
        <v>4.3501260588919024</v>
      </c>
      <c r="E28" s="263">
        <f t="shared" si="0"/>
        <v>3.1903290945647971</v>
      </c>
      <c r="F28" s="263">
        <f t="shared" si="0"/>
        <v>3.9413116933577199</v>
      </c>
      <c r="G28" s="263">
        <f t="shared" si="0"/>
        <v>4.6152265648432431</v>
      </c>
      <c r="H28" s="263">
        <f t="shared" si="0"/>
        <v>4.6050522752828851</v>
      </c>
      <c r="I28" s="263">
        <f t="shared" si="0"/>
        <v>3.7282038137916191</v>
      </c>
      <c r="J28" s="263">
        <f t="shared" si="0"/>
        <v>3.3014626065189177</v>
      </c>
      <c r="K28" s="263">
        <f t="shared" si="0"/>
        <v>3.3420119268730839</v>
      </c>
      <c r="L28" s="263">
        <f t="shared" si="0"/>
        <v>3.7360509361704777</v>
      </c>
      <c r="M28" s="263">
        <f t="shared" si="0"/>
        <v>3.4067050640044045</v>
      </c>
      <c r="N28" s="263">
        <f t="shared" si="0"/>
        <v>3.5342094953022727</v>
      </c>
      <c r="O28" s="263">
        <f t="shared" si="0"/>
        <v>3.5775017986287874</v>
      </c>
      <c r="P28" s="263">
        <f t="shared" si="0"/>
        <v>4.200376117049637</v>
      </c>
      <c r="Q28" s="263">
        <f t="shared" si="0"/>
        <v>4.112449844393522</v>
      </c>
      <c r="R28" s="263">
        <f t="shared" si="0"/>
        <v>4.0052464135122205</v>
      </c>
      <c r="S28" s="263">
        <f t="shared" si="0"/>
        <v>4.5108015153436893</v>
      </c>
      <c r="T28" s="263">
        <f t="shared" si="0"/>
        <v>4.5170921484890174</v>
      </c>
      <c r="U28" s="263">
        <f t="shared" si="0"/>
        <v>4.1500349204634492</v>
      </c>
      <c r="V28" s="263">
        <f t="shared" si="0"/>
        <v>3.9634548574729225</v>
      </c>
      <c r="W28" s="263">
        <f t="shared" si="0"/>
        <v>5.0668292785953728</v>
      </c>
      <c r="DA28" s="70"/>
    </row>
    <row r="29" spans="1:105" ht="12" customHeight="1" x14ac:dyDescent="0.25">
      <c r="A29" s="60" t="s">
        <v>2915</v>
      </c>
      <c r="B29" s="331">
        <v>1.6402737380824159</v>
      </c>
      <c r="C29" s="331">
        <v>1.514507105480112</v>
      </c>
      <c r="D29" s="331">
        <v>1.805928875850016</v>
      </c>
      <c r="E29" s="331">
        <v>1.506760759498621</v>
      </c>
      <c r="F29" s="331">
        <v>1.8590754558611839</v>
      </c>
      <c r="G29" s="331">
        <v>2.0484629257560298</v>
      </c>
      <c r="H29" s="331">
        <v>2.0917048212927112</v>
      </c>
      <c r="I29" s="331">
        <v>1.517122217925948</v>
      </c>
      <c r="J29" s="331">
        <v>1.2726418344616499</v>
      </c>
      <c r="K29" s="331">
        <v>1.374101190310252</v>
      </c>
      <c r="L29" s="331">
        <v>1.454953156799268</v>
      </c>
      <c r="M29" s="331">
        <v>1.2923614097203511</v>
      </c>
      <c r="N29" s="331">
        <v>1.353406579725233</v>
      </c>
      <c r="O29" s="331">
        <v>1.317967228565001</v>
      </c>
      <c r="P29" s="331">
        <v>1.719198943350055</v>
      </c>
      <c r="Q29" s="331">
        <v>1.5208887006332299</v>
      </c>
      <c r="R29" s="331">
        <v>1.4477689665852991</v>
      </c>
      <c r="S29" s="331">
        <v>1.6575220820437659</v>
      </c>
      <c r="T29" s="331">
        <v>1.638803165591431</v>
      </c>
      <c r="U29" s="331">
        <v>1.437929341350761</v>
      </c>
      <c r="V29" s="331">
        <v>1.569057500817957</v>
      </c>
      <c r="W29" s="331">
        <v>2.2971958898139548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6.4011325846589778E-2</v>
      </c>
      <c r="L30" s="232">
        <v>6.3008957038474936E-2</v>
      </c>
      <c r="M30" s="232">
        <v>3.3661499449908518E-2</v>
      </c>
      <c r="N30" s="232">
        <v>3.2914469591817402E-2</v>
      </c>
      <c r="O30" s="232">
        <v>7.4049698523373517E-3</v>
      </c>
      <c r="P30" s="232">
        <v>0</v>
      </c>
      <c r="Q30" s="232">
        <v>1.2518722712532961E-3</v>
      </c>
      <c r="R30" s="232">
        <v>0</v>
      </c>
      <c r="S30" s="232">
        <v>4.099974191895615E-3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7.30216967390903E-2</v>
      </c>
      <c r="C31" s="297">
        <v>0</v>
      </c>
      <c r="D31" s="297">
        <v>1.8142170826187581E-3</v>
      </c>
      <c r="E31" s="297">
        <v>2.2243484654824292E-3</v>
      </c>
      <c r="F31" s="297">
        <v>3.5939635312472748E-3</v>
      </c>
      <c r="G31" s="297">
        <v>0</v>
      </c>
      <c r="H31" s="297">
        <v>7.1118831324932918E-3</v>
      </c>
      <c r="I31" s="297">
        <v>4.8415217999948452E-3</v>
      </c>
      <c r="J31" s="297">
        <v>3.3826380731546792E-2</v>
      </c>
      <c r="K31" s="297">
        <v>0.22878983390752561</v>
      </c>
      <c r="L31" s="297">
        <v>0.26585138872893371</v>
      </c>
      <c r="M31" s="297">
        <v>0.22308482123733081</v>
      </c>
      <c r="N31" s="297">
        <v>0.15030458472020319</v>
      </c>
      <c r="O31" s="297">
        <v>0.25523324032497979</v>
      </c>
      <c r="P31" s="297">
        <v>0.30336142874274857</v>
      </c>
      <c r="Q31" s="297">
        <v>0.1673044590337299</v>
      </c>
      <c r="R31" s="297">
        <v>0.1751967157231292</v>
      </c>
      <c r="S31" s="297">
        <v>0.21492010671237699</v>
      </c>
      <c r="T31" s="297">
        <v>0.17321036817696631</v>
      </c>
      <c r="U31" s="297">
        <v>0.1403586216800263</v>
      </c>
      <c r="V31" s="297">
        <v>0.2106532367481383</v>
      </c>
      <c r="W31" s="297">
        <v>0.1309008597154884</v>
      </c>
      <c r="DA31" s="122" t="s">
        <v>2965</v>
      </c>
    </row>
    <row r="32" spans="1:105" ht="12" customHeight="1" x14ac:dyDescent="0.25">
      <c r="A32" s="59" t="s">
        <v>160</v>
      </c>
      <c r="B32" s="297">
        <v>0.14593663354708811</v>
      </c>
      <c r="C32" s="297">
        <v>4.5367536315173068E-2</v>
      </c>
      <c r="D32" s="297">
        <v>0.26530555546332918</v>
      </c>
      <c r="E32" s="297">
        <v>0.31081962031138388</v>
      </c>
      <c r="F32" s="297">
        <v>0.36581155733696519</v>
      </c>
      <c r="G32" s="297">
        <v>0.27747661997082401</v>
      </c>
      <c r="H32" s="297">
        <v>0.17382937317257391</v>
      </c>
      <c r="I32" s="297">
        <v>0.2450435624747602</v>
      </c>
      <c r="J32" s="297">
        <v>0.39028335525006219</v>
      </c>
      <c r="K32" s="297">
        <v>0.56053134267549587</v>
      </c>
      <c r="L32" s="297">
        <v>0.57152144535498495</v>
      </c>
      <c r="M32" s="297">
        <v>0.3736992740554867</v>
      </c>
      <c r="N32" s="297">
        <v>0.54937938716547408</v>
      </c>
      <c r="O32" s="297">
        <v>0.39038189413491842</v>
      </c>
      <c r="P32" s="297">
        <v>0.94946596278689965</v>
      </c>
      <c r="Q32" s="297">
        <v>0.83996789566607877</v>
      </c>
      <c r="R32" s="297">
        <v>0.66589774207706853</v>
      </c>
      <c r="S32" s="297">
        <v>0.67744003804483277</v>
      </c>
      <c r="T32" s="297">
        <v>0.6210533519013125</v>
      </c>
      <c r="U32" s="297">
        <v>0.41628801844000951</v>
      </c>
      <c r="V32" s="297">
        <v>0.55478155632985848</v>
      </c>
      <c r="W32" s="297">
        <v>0.30742186539947319</v>
      </c>
      <c r="DA32" s="122" t="s">
        <v>2966</v>
      </c>
    </row>
    <row r="33" spans="1:105" ht="12" customHeight="1" x14ac:dyDescent="0.25">
      <c r="A33" s="59" t="s">
        <v>70</v>
      </c>
      <c r="B33" s="297">
        <v>1.3547988059563769</v>
      </c>
      <c r="C33" s="297">
        <v>1.3535557976727171</v>
      </c>
      <c r="D33" s="297">
        <v>1.207685207882174</v>
      </c>
      <c r="E33" s="297">
        <v>0.80132044884976616</v>
      </c>
      <c r="F33" s="297">
        <v>0.88394784461365616</v>
      </c>
      <c r="G33" s="297">
        <v>1.0844214516529329</v>
      </c>
      <c r="H33" s="297">
        <v>1.3442867671147669</v>
      </c>
      <c r="I33" s="297">
        <v>0.73624030660188233</v>
      </c>
      <c r="J33" s="297">
        <v>0.37254565949901491</v>
      </c>
      <c r="K33" s="297">
        <v>9.2533520071991462E-2</v>
      </c>
      <c r="L33" s="297">
        <v>9.7661359462226677E-2</v>
      </c>
      <c r="M33" s="297">
        <v>2.5684178348458601E-2</v>
      </c>
      <c r="N33" s="297">
        <v>2.2782501088781291E-2</v>
      </c>
      <c r="O33" s="297">
        <v>5.4855067860529162E-2</v>
      </c>
      <c r="P33" s="297">
        <v>3.6958784633762641E-2</v>
      </c>
      <c r="Q33" s="297">
        <v>4.1390313859545377E-2</v>
      </c>
      <c r="R33" s="297">
        <v>3.2415347455354973E-2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6.6516601839860842E-2</v>
      </c>
      <c r="C34" s="297">
        <v>0.1155837714922212</v>
      </c>
      <c r="D34" s="297">
        <v>0.33112389542189419</v>
      </c>
      <c r="E34" s="297">
        <v>0.39239634187198891</v>
      </c>
      <c r="F34" s="297">
        <v>0.6057220903793149</v>
      </c>
      <c r="G34" s="297">
        <v>0.68656485413227331</v>
      </c>
      <c r="H34" s="297">
        <v>0.56647679787287675</v>
      </c>
      <c r="I34" s="297">
        <v>0.53099682704931028</v>
      </c>
      <c r="J34" s="297">
        <v>0.47598643898102622</v>
      </c>
      <c r="K34" s="297">
        <v>0.42823516780864962</v>
      </c>
      <c r="L34" s="297">
        <v>0.45691000621464772</v>
      </c>
      <c r="M34" s="297">
        <v>0.63623163662916615</v>
      </c>
      <c r="N34" s="297">
        <v>0.59802563715895662</v>
      </c>
      <c r="O34" s="297">
        <v>0.61009205639223629</v>
      </c>
      <c r="P34" s="297">
        <v>0.42941276718664428</v>
      </c>
      <c r="Q34" s="297">
        <v>0.47097415980262292</v>
      </c>
      <c r="R34" s="297">
        <v>0.57425916132974619</v>
      </c>
      <c r="S34" s="297">
        <v>0.76106196309466045</v>
      </c>
      <c r="T34" s="297">
        <v>0.84453944551315174</v>
      </c>
      <c r="U34" s="297">
        <v>0.8812827012307255</v>
      </c>
      <c r="V34" s="297">
        <v>0.80362270773996058</v>
      </c>
      <c r="W34" s="297">
        <v>1.8588731646989931</v>
      </c>
      <c r="DA34" s="122" t="s">
        <v>2968</v>
      </c>
    </row>
    <row r="35" spans="1:105" ht="12" customHeight="1" x14ac:dyDescent="0.25">
      <c r="A35" s="60" t="s">
        <v>2922</v>
      </c>
      <c r="B35" s="331">
        <v>2.0459559632314179</v>
      </c>
      <c r="C35" s="331">
        <v>2.287083476202473</v>
      </c>
      <c r="D35" s="331">
        <v>2.313416475852943</v>
      </c>
      <c r="E35" s="331">
        <v>1.449905669345064</v>
      </c>
      <c r="F35" s="331">
        <v>1.866680967282647</v>
      </c>
      <c r="G35" s="331">
        <v>2.346259811260214</v>
      </c>
      <c r="H35" s="331">
        <v>2.2935397477032979</v>
      </c>
      <c r="I35" s="331">
        <v>1.984325763425576</v>
      </c>
      <c r="J35" s="331">
        <v>1.845392423702465</v>
      </c>
      <c r="K35" s="331">
        <v>1.7886954232316259</v>
      </c>
      <c r="L35" s="331">
        <v>2.093852950324862</v>
      </c>
      <c r="M35" s="331">
        <v>1.938399123196848</v>
      </c>
      <c r="N35" s="331">
        <v>1.993910611058876</v>
      </c>
      <c r="O35" s="331">
        <v>2.0876481820678312</v>
      </c>
      <c r="P35" s="331">
        <v>2.276852064778585</v>
      </c>
      <c r="Q35" s="331">
        <v>2.4010087928410848</v>
      </c>
      <c r="R35" s="331">
        <v>2.3535846972415961</v>
      </c>
      <c r="S35" s="331">
        <v>2.626286488550885</v>
      </c>
      <c r="T35" s="331">
        <v>2.661279678748508</v>
      </c>
      <c r="U35" s="331">
        <v>2.5200457487146051</v>
      </c>
      <c r="V35" s="331">
        <v>2.1780734284932359</v>
      </c>
      <c r="W35" s="331">
        <v>2.5326553016258551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1.777755516150434E-3</v>
      </c>
      <c r="L36" s="231">
        <v>1.3365944024487961E-3</v>
      </c>
      <c r="M36" s="231">
        <v>6.1204339800660656E-4</v>
      </c>
      <c r="N36" s="231">
        <v>6.3765176851029949E-4</v>
      </c>
      <c r="O36" s="231">
        <v>1.182629749680869E-4</v>
      </c>
      <c r="P36" s="231">
        <v>0</v>
      </c>
      <c r="Q36" s="231">
        <v>2.10903439965666E-5</v>
      </c>
      <c r="R36" s="231">
        <v>0</v>
      </c>
      <c r="S36" s="231">
        <v>6.550508780633801E-5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2.738645786798677E-3</v>
      </c>
      <c r="C38" s="231">
        <v>0</v>
      </c>
      <c r="D38" s="231">
        <v>6.0556065405418922E-5</v>
      </c>
      <c r="E38" s="231">
        <v>1.906696833668796E-4</v>
      </c>
      <c r="F38" s="231">
        <v>2.5581470115890929E-4</v>
      </c>
      <c r="G38" s="231">
        <v>0</v>
      </c>
      <c r="H38" s="231">
        <v>3.8260911545260598E-4</v>
      </c>
      <c r="I38" s="231">
        <v>1.4223451364776241E-4</v>
      </c>
      <c r="J38" s="231">
        <v>7.2943322773945548E-4</v>
      </c>
      <c r="K38" s="231">
        <v>6.4174040196673743E-3</v>
      </c>
      <c r="L38" s="231">
        <v>5.6956556812920358E-3</v>
      </c>
      <c r="M38" s="231">
        <v>4.096625164885132E-3</v>
      </c>
      <c r="N38" s="231">
        <v>2.940873759977813E-3</v>
      </c>
      <c r="O38" s="231">
        <v>4.1168987468540906E-3</v>
      </c>
      <c r="P38" s="231">
        <v>8.1421008340528834E-3</v>
      </c>
      <c r="Q38" s="231">
        <v>2.846679712113272E-3</v>
      </c>
      <c r="R38" s="231">
        <v>2.6944587988250832E-3</v>
      </c>
      <c r="S38" s="231">
        <v>3.4679945352254641E-3</v>
      </c>
      <c r="T38" s="231">
        <v>2.6214994110363549E-3</v>
      </c>
      <c r="U38" s="231">
        <v>1.74259171994116E-3</v>
      </c>
      <c r="V38" s="231">
        <v>4.6716786240454632E-3</v>
      </c>
      <c r="W38" s="231">
        <v>5.441781398325427E-3</v>
      </c>
      <c r="DA38" s="73" t="s">
        <v>2972</v>
      </c>
    </row>
    <row r="39" spans="1:105" ht="12" customHeight="1" x14ac:dyDescent="0.25">
      <c r="A39" s="64" t="s">
        <v>160</v>
      </c>
      <c r="B39" s="231">
        <v>5.5773722503381501E-3</v>
      </c>
      <c r="C39" s="231">
        <v>1.0288842790282941E-3</v>
      </c>
      <c r="D39" s="231">
        <v>9.0239380393704726E-3</v>
      </c>
      <c r="E39" s="231">
        <v>2.7149923448626059E-2</v>
      </c>
      <c r="F39" s="231">
        <v>2.6533260346904598E-2</v>
      </c>
      <c r="G39" s="231">
        <v>1.2755142036186339E-2</v>
      </c>
      <c r="H39" s="231">
        <v>9.5296122156825775E-3</v>
      </c>
      <c r="I39" s="231">
        <v>7.3358047081570664E-3</v>
      </c>
      <c r="J39" s="231">
        <v>8.5761309371604946E-3</v>
      </c>
      <c r="K39" s="231">
        <v>1.6021527650829991E-2</v>
      </c>
      <c r="L39" s="231">
        <v>1.247724457467814E-2</v>
      </c>
      <c r="M39" s="231">
        <v>6.9929403545033438E-3</v>
      </c>
      <c r="N39" s="231">
        <v>1.095362523533985E-2</v>
      </c>
      <c r="O39" s="231">
        <v>6.4165854441077296E-3</v>
      </c>
      <c r="P39" s="231">
        <v>2.5967902922544282E-2</v>
      </c>
      <c r="Q39" s="231">
        <v>1.456381456192265E-2</v>
      </c>
      <c r="R39" s="231">
        <v>1.04360101301738E-2</v>
      </c>
      <c r="S39" s="231">
        <v>1.113918920499756E-2</v>
      </c>
      <c r="T39" s="231">
        <v>9.5782496580843098E-3</v>
      </c>
      <c r="U39" s="231">
        <v>5.2666180791975433E-3</v>
      </c>
      <c r="V39" s="231">
        <v>1.2537420727032971E-2</v>
      </c>
      <c r="W39" s="231">
        <v>1.3023110018049599E-2</v>
      </c>
      <c r="DA39" s="73" t="s">
        <v>2973</v>
      </c>
    </row>
    <row r="40" spans="1:105" ht="12" customHeight="1" x14ac:dyDescent="0.25">
      <c r="A40" s="64" t="s">
        <v>70</v>
      </c>
      <c r="B40" s="231">
        <v>5.0196969979161961E-2</v>
      </c>
      <c r="C40" s="231">
        <v>2.9760134459462309E-2</v>
      </c>
      <c r="D40" s="231">
        <v>3.9823634859383859E-2</v>
      </c>
      <c r="E40" s="231">
        <v>6.7858428718377994E-2</v>
      </c>
      <c r="F40" s="231">
        <v>6.2158027894262231E-2</v>
      </c>
      <c r="G40" s="231">
        <v>4.832750710586909E-2</v>
      </c>
      <c r="H40" s="231">
        <v>7.1446568947441599E-2</v>
      </c>
      <c r="I40" s="231">
        <v>2.1367880347565159E-2</v>
      </c>
      <c r="J40" s="231">
        <v>7.9364862964023241E-3</v>
      </c>
      <c r="K40" s="231">
        <v>2.5641326887796182E-3</v>
      </c>
      <c r="L40" s="231">
        <v>2.0670277737571559E-3</v>
      </c>
      <c r="M40" s="231">
        <v>4.6595141671002557E-4</v>
      </c>
      <c r="N40" s="231">
        <v>4.4037667384106219E-4</v>
      </c>
      <c r="O40" s="231">
        <v>8.7411477533180543E-4</v>
      </c>
      <c r="P40" s="231">
        <v>9.7996947835332898E-4</v>
      </c>
      <c r="Q40" s="231">
        <v>6.9574254690083328E-4</v>
      </c>
      <c r="R40" s="231">
        <v>4.9250996334824256E-4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9.0311442965163181E-3</v>
      </c>
      <c r="C41" s="231">
        <v>1.0416769459733299E-2</v>
      </c>
      <c r="D41" s="231">
        <v>1.0170962104901539E-2</v>
      </c>
      <c r="E41" s="231">
        <v>1.02601810706994E-2</v>
      </c>
      <c r="F41" s="231">
        <v>9.9688538353457975E-3</v>
      </c>
      <c r="G41" s="231">
        <v>3.5086723910065908E-3</v>
      </c>
      <c r="H41" s="231">
        <v>2.1011976851175742E-3</v>
      </c>
      <c r="I41" s="231">
        <v>1.0484138882939951E-2</v>
      </c>
      <c r="J41" s="231">
        <v>4.3589837592433074E-3</v>
      </c>
      <c r="K41" s="231">
        <v>4.20239537023417E-3</v>
      </c>
      <c r="L41" s="231">
        <v>6.9062762735180704E-3</v>
      </c>
      <c r="M41" s="231">
        <v>1.5422135522458621E-3</v>
      </c>
      <c r="N41" s="231">
        <v>1.6988019412584941E-3</v>
      </c>
      <c r="O41" s="231">
        <v>2.2122661935979082E-3</v>
      </c>
      <c r="P41" s="231">
        <v>3.621561694710966E-3</v>
      </c>
      <c r="Q41" s="231">
        <v>8.9401045354472661E-4</v>
      </c>
      <c r="R41" s="231">
        <v>2.3470050399573379E-3</v>
      </c>
      <c r="S41" s="231">
        <v>2.6146619374659572E-3</v>
      </c>
      <c r="T41" s="231">
        <v>3.4868228483611102E-3</v>
      </c>
      <c r="U41" s="231">
        <v>1.6988019412635981E-3</v>
      </c>
      <c r="V41" s="231">
        <v>2.0338282619366752E-3</v>
      </c>
      <c r="W41" s="231">
        <v>1.9901291766340279E-3</v>
      </c>
      <c r="DA41" s="73" t="s">
        <v>2975</v>
      </c>
    </row>
    <row r="42" spans="1:105" ht="12" customHeight="1" x14ac:dyDescent="0.25">
      <c r="A42" s="64" t="s">
        <v>162</v>
      </c>
      <c r="B42" s="231">
        <v>2.4886819985316042E-3</v>
      </c>
      <c r="C42" s="231">
        <v>2.5662102878888679E-3</v>
      </c>
      <c r="D42" s="231">
        <v>1.1025907064765699E-2</v>
      </c>
      <c r="E42" s="231">
        <v>3.3555149515606363E-2</v>
      </c>
      <c r="F42" s="231">
        <v>4.3011110230927983E-2</v>
      </c>
      <c r="G42" s="231">
        <v>3.0896872147097739E-2</v>
      </c>
      <c r="H42" s="231">
        <v>3.040242566336937E-2</v>
      </c>
      <c r="I42" s="231">
        <v>1.5562179987519711E-2</v>
      </c>
      <c r="J42" s="231">
        <v>1.023952939947592E-2</v>
      </c>
      <c r="K42" s="231">
        <v>1.1982857544750749E-2</v>
      </c>
      <c r="L42" s="231">
        <v>9.7654187384745642E-3</v>
      </c>
      <c r="M42" s="231">
        <v>1.1655391741579641E-2</v>
      </c>
      <c r="N42" s="231">
        <v>1.167291610944185E-2</v>
      </c>
      <c r="O42" s="231">
        <v>9.8171116368705683E-3</v>
      </c>
      <c r="P42" s="231">
        <v>1.1497580941030761E-2</v>
      </c>
      <c r="Q42" s="231">
        <v>7.9943577242492583E-3</v>
      </c>
      <c r="R42" s="231">
        <v>8.8106698236844212E-3</v>
      </c>
      <c r="S42" s="231">
        <v>1.2251147861427079E-2</v>
      </c>
      <c r="T42" s="231">
        <v>1.2751204942856951E-2</v>
      </c>
      <c r="U42" s="231">
        <v>1.0915087066042569E-2</v>
      </c>
      <c r="V42" s="231">
        <v>1.777920878357888E-2</v>
      </c>
      <c r="W42" s="231">
        <v>7.7091014033136798E-2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1.975923148920071</v>
      </c>
      <c r="C44" s="231">
        <v>2.2433114777163601</v>
      </c>
      <c r="D44" s="231">
        <v>2.243311477719117</v>
      </c>
      <c r="E44" s="231">
        <v>1.3108913169083869</v>
      </c>
      <c r="F44" s="231">
        <v>1.724753900274048</v>
      </c>
      <c r="G44" s="231">
        <v>2.2507716175800541</v>
      </c>
      <c r="H44" s="231">
        <v>2.179677334076235</v>
      </c>
      <c r="I44" s="231">
        <v>1.9294335249857459</v>
      </c>
      <c r="J44" s="231">
        <v>1.8135518600824441</v>
      </c>
      <c r="K44" s="231">
        <v>1.7457293504412139</v>
      </c>
      <c r="L44" s="231">
        <v>2.0556047328806928</v>
      </c>
      <c r="M44" s="231">
        <v>1.913033957568917</v>
      </c>
      <c r="N44" s="231">
        <v>1.9655663655705069</v>
      </c>
      <c r="O44" s="231">
        <v>2.0640929422961012</v>
      </c>
      <c r="P44" s="231">
        <v>2.2266429489078932</v>
      </c>
      <c r="Q44" s="231">
        <v>2.3739930974983579</v>
      </c>
      <c r="R44" s="231">
        <v>2.328804043485607</v>
      </c>
      <c r="S44" s="231">
        <v>2.5967479899239621</v>
      </c>
      <c r="T44" s="231">
        <v>2.632841901888169</v>
      </c>
      <c r="U44" s="231">
        <v>2.5004226499081601</v>
      </c>
      <c r="V44" s="231">
        <v>2.141051292096642</v>
      </c>
      <c r="W44" s="231">
        <v>2.4351092669997092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2979</v>
      </c>
    </row>
    <row r="46" spans="1:105" ht="12" customHeight="1" x14ac:dyDescent="0.25">
      <c r="A46" s="60" t="s">
        <v>2934</v>
      </c>
      <c r="B46" s="331">
        <v>0.22973673351567611</v>
      </c>
      <c r="C46" s="331">
        <v>0.22555751942588709</v>
      </c>
      <c r="D46" s="331">
        <v>0.23078070718894289</v>
      </c>
      <c r="E46" s="331">
        <v>0.23366266572111161</v>
      </c>
      <c r="F46" s="331">
        <v>0.21555527021388901</v>
      </c>
      <c r="G46" s="331">
        <v>0.22050382782700009</v>
      </c>
      <c r="H46" s="331">
        <v>0.21980770628687521</v>
      </c>
      <c r="I46" s="331">
        <v>0.2267558324400947</v>
      </c>
      <c r="J46" s="331">
        <v>0.18342834835480301</v>
      </c>
      <c r="K46" s="331">
        <v>0.17921531333120599</v>
      </c>
      <c r="L46" s="331">
        <v>0.18724482904634759</v>
      </c>
      <c r="M46" s="331">
        <v>0.17594453108720501</v>
      </c>
      <c r="N46" s="331">
        <v>0.1868923045181638</v>
      </c>
      <c r="O46" s="331">
        <v>0.17188638799595529</v>
      </c>
      <c r="P46" s="331">
        <v>0.20432510892099709</v>
      </c>
      <c r="Q46" s="331">
        <v>0.19055235091920689</v>
      </c>
      <c r="R46" s="331">
        <v>0.2038927496853247</v>
      </c>
      <c r="S46" s="331">
        <v>0.22699294474903789</v>
      </c>
      <c r="T46" s="331">
        <v>0.21700930414907879</v>
      </c>
      <c r="U46" s="331">
        <v>0.1920598303980835</v>
      </c>
      <c r="V46" s="331">
        <v>0.21632392816172971</v>
      </c>
      <c r="W46" s="331">
        <v>0.2369780871555637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2.496155527669889</v>
      </c>
      <c r="C48" s="318">
        <v>2.450747167448597</v>
      </c>
      <c r="D48" s="318">
        <v>2.5074986011757612</v>
      </c>
      <c r="E48" s="318">
        <v>2.538811907543884</v>
      </c>
      <c r="F48" s="318">
        <v>2.3420698598296279</v>
      </c>
      <c r="G48" s="318">
        <v>2.3958373581784169</v>
      </c>
      <c r="H48" s="318">
        <v>2.3882737979078321</v>
      </c>
      <c r="I48" s="318">
        <v>2.463767182178151</v>
      </c>
      <c r="J48" s="318">
        <v>1.993001635700357</v>
      </c>
      <c r="K48" s="318">
        <v>1.947225801329052</v>
      </c>
      <c r="L48" s="318">
        <v>2.034468793471166</v>
      </c>
      <c r="M48" s="318">
        <v>1.911687813767257</v>
      </c>
      <c r="N48" s="318">
        <v>2.0306385133231051</v>
      </c>
      <c r="O48" s="318">
        <v>1.8675949246838179</v>
      </c>
      <c r="P48" s="318">
        <v>2.2200509351287421</v>
      </c>
      <c r="Q48" s="318">
        <v>2.0704059676421531</v>
      </c>
      <c r="R48" s="318">
        <v>2.2153532279769639</v>
      </c>
      <c r="S48" s="318">
        <v>2.466343475449102</v>
      </c>
      <c r="T48" s="318">
        <v>2.3578683557392748</v>
      </c>
      <c r="U48" s="318">
        <v>2.0867851647190112</v>
      </c>
      <c r="V48" s="318">
        <v>2.350421548982808</v>
      </c>
      <c r="W48" s="318">
        <v>2.5748349127181882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1</v>
      </c>
      <c r="D52" s="234">
        <f t="shared" si="1"/>
        <v>0.99999999999999989</v>
      </c>
      <c r="E52" s="234">
        <f t="shared" si="1"/>
        <v>1</v>
      </c>
      <c r="F52" s="234">
        <f t="shared" si="1"/>
        <v>0.99999999999999978</v>
      </c>
      <c r="G52" s="234">
        <f t="shared" si="1"/>
        <v>0.99999999999999989</v>
      </c>
      <c r="H52" s="234">
        <f t="shared" si="1"/>
        <v>1.0000000000000002</v>
      </c>
      <c r="I52" s="234">
        <f t="shared" si="1"/>
        <v>0.99999999999999989</v>
      </c>
      <c r="J52" s="234">
        <f t="shared" si="1"/>
        <v>1</v>
      </c>
      <c r="K52" s="234">
        <f t="shared" si="1"/>
        <v>0.99999999999999989</v>
      </c>
      <c r="L52" s="234">
        <f t="shared" si="1"/>
        <v>1</v>
      </c>
      <c r="M52" s="234">
        <f t="shared" si="1"/>
        <v>1</v>
      </c>
      <c r="N52" s="234">
        <f t="shared" si="1"/>
        <v>1.0000000000000002</v>
      </c>
      <c r="O52" s="234">
        <f t="shared" si="1"/>
        <v>1.0000000000000002</v>
      </c>
      <c r="P52" s="234">
        <f t="shared" si="1"/>
        <v>1</v>
      </c>
      <c r="Q52" s="234">
        <f t="shared" si="1"/>
        <v>1</v>
      </c>
      <c r="R52" s="234">
        <f t="shared" si="1"/>
        <v>1.0000000000000002</v>
      </c>
      <c r="S52" s="234">
        <f t="shared" si="1"/>
        <v>1</v>
      </c>
      <c r="T52" s="234">
        <f t="shared" si="1"/>
        <v>1</v>
      </c>
      <c r="U52" s="234">
        <f t="shared" si="1"/>
        <v>0.99999999999999989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9.8688613863387887E-3</v>
      </c>
      <c r="C53" s="301">
        <f t="shared" si="2"/>
        <v>8.9968218950510093E-3</v>
      </c>
      <c r="D53" s="301">
        <f t="shared" si="2"/>
        <v>9.0408903443993244E-3</v>
      </c>
      <c r="E53" s="301">
        <f t="shared" si="2"/>
        <v>1.264384940090992E-2</v>
      </c>
      <c r="F53" s="301">
        <f t="shared" si="2"/>
        <v>1.0016114689215764E-2</v>
      </c>
      <c r="G53" s="301">
        <f t="shared" si="2"/>
        <v>8.6079737930391063E-3</v>
      </c>
      <c r="H53" s="301">
        <f t="shared" si="2"/>
        <v>8.7246213656620962E-3</v>
      </c>
      <c r="I53" s="301">
        <f t="shared" si="2"/>
        <v>1.0018109529759272E-2</v>
      </c>
      <c r="J53" s="301">
        <f t="shared" si="2"/>
        <v>9.0514339475237411E-3</v>
      </c>
      <c r="K53" s="301">
        <f t="shared" si="2"/>
        <v>9.0820320087586955E-3</v>
      </c>
      <c r="L53" s="301">
        <f t="shared" si="2"/>
        <v>8.3417466144048366E-3</v>
      </c>
      <c r="M53" s="301">
        <f t="shared" si="2"/>
        <v>8.4485194596361814E-3</v>
      </c>
      <c r="N53" s="301">
        <f t="shared" si="2"/>
        <v>8.6588543347151676E-3</v>
      </c>
      <c r="O53" s="301">
        <f t="shared" si="2"/>
        <v>7.8353591485134794E-3</v>
      </c>
      <c r="P53" s="301">
        <f t="shared" si="2"/>
        <v>8.3473429465639078E-3</v>
      </c>
      <c r="Q53" s="301">
        <f t="shared" si="2"/>
        <v>7.6099314057540583E-3</v>
      </c>
      <c r="R53" s="301">
        <f t="shared" si="2"/>
        <v>8.1628462627616367E-3</v>
      </c>
      <c r="S53" s="301">
        <f t="shared" si="2"/>
        <v>8.1432093631000676E-3</v>
      </c>
      <c r="T53" s="301">
        <f t="shared" si="2"/>
        <v>7.7814646679126341E-3</v>
      </c>
      <c r="U53" s="301">
        <f t="shared" si="2"/>
        <v>7.3841090588953589E-3</v>
      </c>
      <c r="V53" s="301">
        <f t="shared" si="2"/>
        <v>9.0388447963442187E-3</v>
      </c>
      <c r="W53" s="301">
        <f t="shared" si="2"/>
        <v>8.5721492567459433E-3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2.7829401452959348E-3</v>
      </c>
      <c r="C54" s="235">
        <f t="shared" si="3"/>
        <v>2.5370319687004453E-3</v>
      </c>
      <c r="D54" s="235">
        <f t="shared" si="3"/>
        <v>2.5494589196962446E-3</v>
      </c>
      <c r="E54" s="235">
        <f t="shared" si="3"/>
        <v>3.5654646175876724E-3</v>
      </c>
      <c r="F54" s="235">
        <f t="shared" si="3"/>
        <v>2.8244644014447794E-3</v>
      </c>
      <c r="G54" s="235">
        <f t="shared" si="3"/>
        <v>2.4273799074191892E-3</v>
      </c>
      <c r="H54" s="235">
        <f t="shared" si="3"/>
        <v>2.4602735919077765E-3</v>
      </c>
      <c r="I54" s="235">
        <f t="shared" si="3"/>
        <v>2.8250269305567666E-3</v>
      </c>
      <c r="J54" s="235">
        <f t="shared" si="3"/>
        <v>2.5524321316264097E-3</v>
      </c>
      <c r="K54" s="235">
        <f t="shared" si="3"/>
        <v>2.5610605406845058E-3</v>
      </c>
      <c r="L54" s="235">
        <f t="shared" si="3"/>
        <v>2.3523059678646442E-3</v>
      </c>
      <c r="M54" s="235">
        <f t="shared" si="3"/>
        <v>2.3824150580412577E-3</v>
      </c>
      <c r="N54" s="235">
        <f t="shared" si="3"/>
        <v>2.4417278140825391E-3</v>
      </c>
      <c r="O54" s="235">
        <f t="shared" si="3"/>
        <v>2.2095087440780676E-3</v>
      </c>
      <c r="P54" s="235">
        <f t="shared" si="3"/>
        <v>2.353884088867888E-3</v>
      </c>
      <c r="Q54" s="235">
        <f t="shared" si="3"/>
        <v>2.1459399198105501E-3</v>
      </c>
      <c r="R54" s="235">
        <f t="shared" si="3"/>
        <v>2.3018574965460977E-3</v>
      </c>
      <c r="S54" s="235">
        <f t="shared" si="3"/>
        <v>2.2963200475681453E-3</v>
      </c>
      <c r="T54" s="235">
        <f t="shared" si="3"/>
        <v>2.1943109306928671E-3</v>
      </c>
      <c r="U54" s="235">
        <f t="shared" si="3"/>
        <v>2.0822598203364649E-3</v>
      </c>
      <c r="V54" s="235">
        <f t="shared" si="3"/>
        <v>2.5488820914706966E-3</v>
      </c>
      <c r="W54" s="235">
        <f t="shared" si="3"/>
        <v>2.4172776741083753E-3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3.775334976826436E-2</v>
      </c>
      <c r="C55" s="235">
        <f t="shared" si="4"/>
        <v>3.4417360879829821E-2</v>
      </c>
      <c r="D55" s="235">
        <f t="shared" si="4"/>
        <v>3.4585944824508053E-2</v>
      </c>
      <c r="E55" s="235">
        <f t="shared" si="4"/>
        <v>4.8369072192116502E-2</v>
      </c>
      <c r="F55" s="235">
        <f t="shared" si="4"/>
        <v>3.8316667584820385E-2</v>
      </c>
      <c r="G55" s="235">
        <f t="shared" si="4"/>
        <v>3.2929821656480035E-2</v>
      </c>
      <c r="H55" s="235">
        <f t="shared" si="4"/>
        <v>3.3376057188265973E-2</v>
      </c>
      <c r="I55" s="235">
        <f t="shared" si="4"/>
        <v>3.8324298851470366E-2</v>
      </c>
      <c r="J55" s="235">
        <f t="shared" si="4"/>
        <v>3.4626279400199342E-2</v>
      </c>
      <c r="K55" s="235">
        <f t="shared" si="4"/>
        <v>3.4743332347121167E-2</v>
      </c>
      <c r="L55" s="235">
        <f t="shared" si="4"/>
        <v>3.1911369030657243E-2</v>
      </c>
      <c r="M55" s="235">
        <f t="shared" si="4"/>
        <v>3.2319828772259425E-2</v>
      </c>
      <c r="N55" s="235">
        <f t="shared" si="4"/>
        <v>3.3124465274532479E-2</v>
      </c>
      <c r="O55" s="235">
        <f t="shared" si="4"/>
        <v>2.9974182726214289E-2</v>
      </c>
      <c r="P55" s="235">
        <f t="shared" si="4"/>
        <v>3.1932777810976434E-2</v>
      </c>
      <c r="Q55" s="235">
        <f t="shared" si="4"/>
        <v>2.911180842722497E-2</v>
      </c>
      <c r="R55" s="235">
        <f t="shared" si="4"/>
        <v>3.1226985363195799E-2</v>
      </c>
      <c r="S55" s="235">
        <f t="shared" si="4"/>
        <v>3.1151864362680581E-2</v>
      </c>
      <c r="T55" s="235">
        <f t="shared" si="4"/>
        <v>2.976800927853377E-2</v>
      </c>
      <c r="U55" s="235">
        <f t="shared" si="4"/>
        <v>2.8247924569432752E-2</v>
      </c>
      <c r="V55" s="235">
        <f t="shared" si="4"/>
        <v>3.4578119576166938E-2</v>
      </c>
      <c r="W55" s="235">
        <f t="shared" si="4"/>
        <v>3.27927748183479E-2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8.6127916552111522E-2</v>
      </c>
      <c r="C56" s="235">
        <f t="shared" si="5"/>
        <v>7.8517419089886686E-2</v>
      </c>
      <c r="D56" s="235">
        <f t="shared" si="5"/>
        <v>7.8902015000141004E-2</v>
      </c>
      <c r="E56" s="235">
        <f t="shared" si="5"/>
        <v>0.11034590146402228</v>
      </c>
      <c r="F56" s="235">
        <f t="shared" si="5"/>
        <v>8.7413031388131682E-2</v>
      </c>
      <c r="G56" s="235">
        <f t="shared" si="5"/>
        <v>7.512384858864446E-2</v>
      </c>
      <c r="H56" s="235">
        <f t="shared" si="5"/>
        <v>7.6141859887778315E-2</v>
      </c>
      <c r="I56" s="235">
        <f t="shared" si="5"/>
        <v>8.7430440839246656E-2</v>
      </c>
      <c r="J56" s="235">
        <f t="shared" si="5"/>
        <v>7.8994031549417448E-2</v>
      </c>
      <c r="K56" s="235">
        <f t="shared" si="5"/>
        <v>7.9261068156938175E-2</v>
      </c>
      <c r="L56" s="235">
        <f t="shared" si="5"/>
        <v>7.2800420248972167E-2</v>
      </c>
      <c r="M56" s="235">
        <f t="shared" si="5"/>
        <v>7.3732252437520976E-2</v>
      </c>
      <c r="N56" s="235">
        <f t="shared" si="5"/>
        <v>7.5567895259891465E-2</v>
      </c>
      <c r="O56" s="235">
        <f t="shared" si="5"/>
        <v>6.8381055572749289E-2</v>
      </c>
      <c r="P56" s="235">
        <f t="shared" si="5"/>
        <v>7.2849260779842481E-2</v>
      </c>
      <c r="Q56" s="235">
        <f t="shared" si="5"/>
        <v>6.6413693679938546E-2</v>
      </c>
      <c r="R56" s="235">
        <f t="shared" si="5"/>
        <v>7.1239114040051441E-2</v>
      </c>
      <c r="S56" s="235">
        <f t="shared" si="5"/>
        <v>7.1067738114381315E-2</v>
      </c>
      <c r="T56" s="235">
        <f t="shared" si="5"/>
        <v>6.7910705534776863E-2</v>
      </c>
      <c r="U56" s="235">
        <f t="shared" si="5"/>
        <v>6.4442887982660069E-2</v>
      </c>
      <c r="V56" s="235">
        <f t="shared" si="5"/>
        <v>7.8884163012429703E-2</v>
      </c>
      <c r="W56" s="235">
        <f t="shared" si="5"/>
        <v>7.4811199281739876E-2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3.1366956634554077E-2</v>
      </c>
      <c r="C57" s="302">
        <f t="shared" si="6"/>
        <v>2.8710071578926594E-2</v>
      </c>
      <c r="D57" s="302">
        <f t="shared" si="6"/>
        <v>2.8374104112150487E-2</v>
      </c>
      <c r="E57" s="302">
        <f t="shared" si="6"/>
        <v>3.8601541578691612E-2</v>
      </c>
      <c r="F57" s="302">
        <f t="shared" si="6"/>
        <v>3.0876760092415058E-2</v>
      </c>
      <c r="G57" s="302">
        <f t="shared" si="6"/>
        <v>2.6973217371418532E-2</v>
      </c>
      <c r="H57" s="302">
        <f t="shared" si="6"/>
        <v>2.7542773435048636E-2</v>
      </c>
      <c r="I57" s="302">
        <f t="shared" si="6"/>
        <v>3.1050605041668764E-2</v>
      </c>
      <c r="J57" s="302">
        <f t="shared" si="6"/>
        <v>2.7796916400159622E-2</v>
      </c>
      <c r="K57" s="302">
        <f t="shared" si="6"/>
        <v>2.7728029149756257E-2</v>
      </c>
      <c r="L57" s="302">
        <f t="shared" si="6"/>
        <v>2.5574416016161471E-2</v>
      </c>
      <c r="M57" s="302">
        <f t="shared" si="6"/>
        <v>2.5832104868967407E-2</v>
      </c>
      <c r="N57" s="302">
        <f t="shared" si="6"/>
        <v>2.6327590656559732E-2</v>
      </c>
      <c r="O57" s="302">
        <f t="shared" si="6"/>
        <v>2.4029000559207824E-2</v>
      </c>
      <c r="P57" s="302">
        <f t="shared" si="6"/>
        <v>2.5415910085228317E-2</v>
      </c>
      <c r="Q57" s="302">
        <f t="shared" si="6"/>
        <v>2.3170487973751961E-2</v>
      </c>
      <c r="R57" s="302">
        <f t="shared" si="6"/>
        <v>2.4840856145252353E-2</v>
      </c>
      <c r="S57" s="302">
        <f t="shared" si="6"/>
        <v>2.4775913254541343E-2</v>
      </c>
      <c r="T57" s="302">
        <f t="shared" si="6"/>
        <v>2.3682405502888561E-2</v>
      </c>
      <c r="U57" s="302">
        <f t="shared" si="6"/>
        <v>2.2514833347547825E-2</v>
      </c>
      <c r="V57" s="302">
        <f t="shared" si="6"/>
        <v>2.7424908744821147E-2</v>
      </c>
      <c r="W57" s="302">
        <f t="shared" si="6"/>
        <v>2.639197170426481E-2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0.6755657673886506</v>
      </c>
      <c r="C58" s="303">
        <f t="shared" si="7"/>
        <v>0.70121076548462014</v>
      </c>
      <c r="D58" s="303">
        <f t="shared" si="7"/>
        <v>0.69662695001398045</v>
      </c>
      <c r="E58" s="303">
        <f t="shared" si="7"/>
        <v>0.60306549552356969</v>
      </c>
      <c r="F58" s="303">
        <f t="shared" si="7"/>
        <v>0.66672307812177367</v>
      </c>
      <c r="G58" s="303">
        <f t="shared" si="7"/>
        <v>0.70403727027158347</v>
      </c>
      <c r="H58" s="303">
        <f t="shared" si="7"/>
        <v>0.69975287347325643</v>
      </c>
      <c r="I58" s="303">
        <f t="shared" si="7"/>
        <v>0.67386829832222472</v>
      </c>
      <c r="J58" s="303">
        <f t="shared" si="7"/>
        <v>0.69996191362566917</v>
      </c>
      <c r="K58" s="303">
        <f t="shared" si="7"/>
        <v>0.69675333099264436</v>
      </c>
      <c r="L58" s="303">
        <f t="shared" si="7"/>
        <v>0.71701474124780795</v>
      </c>
      <c r="M58" s="303">
        <f t="shared" si="7"/>
        <v>0.71545576394193533</v>
      </c>
      <c r="N58" s="303">
        <f t="shared" si="7"/>
        <v>0.71008353828294712</v>
      </c>
      <c r="O58" s="303">
        <f t="shared" si="7"/>
        <v>0.73149182973583837</v>
      </c>
      <c r="P58" s="303">
        <f t="shared" si="7"/>
        <v>0.71498359461327321</v>
      </c>
      <c r="Q58" s="303">
        <f t="shared" si="7"/>
        <v>0.73704656587756157</v>
      </c>
      <c r="R58" s="303">
        <f t="shared" si="7"/>
        <v>0.72427652897941008</v>
      </c>
      <c r="S58" s="303">
        <f t="shared" si="7"/>
        <v>0.72420261173297518</v>
      </c>
      <c r="T58" s="303">
        <f t="shared" si="7"/>
        <v>0.73351374920094525</v>
      </c>
      <c r="U58" s="303">
        <f t="shared" si="7"/>
        <v>0.74474008822963089</v>
      </c>
      <c r="V58" s="303">
        <f t="shared" si="7"/>
        <v>0.69954495868080779</v>
      </c>
      <c r="W58" s="303">
        <f t="shared" si="7"/>
        <v>0.70419407378485399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4.6443888716936964E-2</v>
      </c>
      <c r="C59" s="303">
        <f t="shared" si="8"/>
        <v>4.233998011951675E-2</v>
      </c>
      <c r="D59" s="303">
        <f t="shared" si="8"/>
        <v>4.2547370828266012E-2</v>
      </c>
      <c r="E59" s="303">
        <f t="shared" si="8"/>
        <v>5.9503271101006325E-2</v>
      </c>
      <c r="F59" s="303">
        <f t="shared" si="8"/>
        <v>4.7136878084635118E-2</v>
      </c>
      <c r="G59" s="303">
        <f t="shared" si="8"/>
        <v>4.0510020484798168E-2</v>
      </c>
      <c r="H59" s="303">
        <f t="shared" si="8"/>
        <v>4.1058976100843421E-2</v>
      </c>
      <c r="I59" s="303">
        <f t="shared" si="8"/>
        <v>4.7146266011831958E-2</v>
      </c>
      <c r="J59" s="303">
        <f t="shared" si="8"/>
        <v>4.2596990121821394E-2</v>
      </c>
      <c r="K59" s="303">
        <f t="shared" si="8"/>
        <v>4.2740987782272623E-2</v>
      </c>
      <c r="L59" s="303">
        <f t="shared" si="8"/>
        <v>3.9257127676410944E-2</v>
      </c>
      <c r="M59" s="303">
        <f t="shared" si="8"/>
        <v>3.9759611797707851E-2</v>
      </c>
      <c r="N59" s="303">
        <f t="shared" si="8"/>
        <v>4.0749469608962759E-2</v>
      </c>
      <c r="O59" s="303">
        <f t="shared" si="8"/>
        <v>3.6874015563187208E-2</v>
      </c>
      <c r="P59" s="303">
        <f t="shared" si="8"/>
        <v>3.92834645979507E-2</v>
      </c>
      <c r="Q59" s="303">
        <f t="shared" si="8"/>
        <v>3.5813129145943416E-2</v>
      </c>
      <c r="R59" s="303">
        <f t="shared" si="8"/>
        <v>3.8415204003773358E-2</v>
      </c>
      <c r="S59" s="303">
        <f t="shared" si="8"/>
        <v>3.8322790710392823E-2</v>
      </c>
      <c r="T59" s="303">
        <f t="shared" si="8"/>
        <v>3.6620382528787958E-2</v>
      </c>
      <c r="U59" s="303">
        <f t="shared" si="8"/>
        <v>3.4750385680742714E-2</v>
      </c>
      <c r="V59" s="303">
        <f t="shared" si="8"/>
        <v>4.2537744266242579E-2</v>
      </c>
      <c r="W59" s="303">
        <f t="shared" si="8"/>
        <v>4.0341426488814107E-2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6.7233592580130369E-2</v>
      </c>
      <c r="C60" s="303">
        <f t="shared" si="9"/>
        <v>6.4200759351245695E-2</v>
      </c>
      <c r="D60" s="303">
        <f t="shared" si="9"/>
        <v>6.8112103741567523E-2</v>
      </c>
      <c r="E60" s="303">
        <f t="shared" si="9"/>
        <v>6.899795546994518E-2</v>
      </c>
      <c r="F60" s="303">
        <f t="shared" si="9"/>
        <v>7.3196813492741555E-2</v>
      </c>
      <c r="G60" s="303">
        <f t="shared" si="9"/>
        <v>7.2009298311741507E-2</v>
      </c>
      <c r="H60" s="303">
        <f t="shared" si="9"/>
        <v>7.3054839118769824E-2</v>
      </c>
      <c r="I60" s="303">
        <f t="shared" si="9"/>
        <v>6.5832099491554177E-2</v>
      </c>
      <c r="J60" s="303">
        <f t="shared" si="9"/>
        <v>6.5113053733677706E-2</v>
      </c>
      <c r="K60" s="303">
        <f t="shared" si="9"/>
        <v>6.7690334142051112E-2</v>
      </c>
      <c r="L60" s="303">
        <f t="shared" si="9"/>
        <v>6.6522827376886765E-2</v>
      </c>
      <c r="M60" s="303">
        <f t="shared" si="9"/>
        <v>6.5380783820172123E-2</v>
      </c>
      <c r="N60" s="303">
        <f t="shared" si="9"/>
        <v>6.5444334233702245E-2</v>
      </c>
      <c r="O60" s="303">
        <f t="shared" si="9"/>
        <v>6.5179051081947492E-2</v>
      </c>
      <c r="P60" s="303">
        <f t="shared" si="9"/>
        <v>6.8584416505700699E-2</v>
      </c>
      <c r="Q60" s="303">
        <f t="shared" si="9"/>
        <v>6.5641393999987599E-2</v>
      </c>
      <c r="R60" s="303">
        <f t="shared" si="9"/>
        <v>6.4088458350655464E-2</v>
      </c>
      <c r="S60" s="303">
        <f t="shared" si="9"/>
        <v>6.4676678673081023E-2</v>
      </c>
      <c r="T60" s="303">
        <f t="shared" si="9"/>
        <v>6.4737018802045895E-2</v>
      </c>
      <c r="U60" s="303">
        <f t="shared" si="9"/>
        <v>6.3771122655096296E-2</v>
      </c>
      <c r="V60" s="303">
        <f t="shared" si="9"/>
        <v>6.6190099656807222E-2</v>
      </c>
      <c r="W60" s="303">
        <f t="shared" si="9"/>
        <v>7.3253529767586714E-2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2.8162012637608824E-2</v>
      </c>
      <c r="C61" s="304">
        <f t="shared" si="10"/>
        <v>2.4144258858500169E-2</v>
      </c>
      <c r="D61" s="304">
        <f t="shared" si="10"/>
        <v>2.8276333438742154E-2</v>
      </c>
      <c r="E61" s="304">
        <f t="shared" si="10"/>
        <v>3.258704939401514E-2</v>
      </c>
      <c r="F61" s="304">
        <f t="shared" si="10"/>
        <v>3.4526170472875074E-2</v>
      </c>
      <c r="G61" s="304">
        <f t="shared" si="10"/>
        <v>3.1961243035165898E-2</v>
      </c>
      <c r="H61" s="304">
        <f t="shared" si="10"/>
        <v>3.3182936928573138E-2</v>
      </c>
      <c r="I61" s="304">
        <f t="shared" si="10"/>
        <v>2.6789131115064809E-2</v>
      </c>
      <c r="J61" s="304">
        <f t="shared" si="10"/>
        <v>2.5099662188329788E-2</v>
      </c>
      <c r="K61" s="304">
        <f t="shared" si="10"/>
        <v>2.7831549004709282E-2</v>
      </c>
      <c r="L61" s="304">
        <f t="shared" si="10"/>
        <v>2.5906391359434532E-2</v>
      </c>
      <c r="M61" s="304">
        <f t="shared" si="10"/>
        <v>2.4802734712566808E-2</v>
      </c>
      <c r="N61" s="304">
        <f t="shared" si="10"/>
        <v>2.5061556955059482E-2</v>
      </c>
      <c r="O61" s="304">
        <f t="shared" si="10"/>
        <v>2.4012246017010214E-2</v>
      </c>
      <c r="P61" s="304">
        <f t="shared" si="10"/>
        <v>2.80713567311923E-2</v>
      </c>
      <c r="Q61" s="304">
        <f t="shared" si="10"/>
        <v>2.4275859452607573E-2</v>
      </c>
      <c r="R61" s="304">
        <f t="shared" si="10"/>
        <v>2.3165935759495399E-2</v>
      </c>
      <c r="S61" s="304">
        <f t="shared" si="10"/>
        <v>2.3765847982719947E-2</v>
      </c>
      <c r="T61" s="304">
        <f t="shared" si="10"/>
        <v>2.3486621006665244E-2</v>
      </c>
      <c r="U61" s="304">
        <f t="shared" si="10"/>
        <v>2.2095806458033593E-2</v>
      </c>
      <c r="V61" s="304">
        <f t="shared" si="10"/>
        <v>2.6203420016399411E-2</v>
      </c>
      <c r="W61" s="304">
        <f t="shared" si="10"/>
        <v>3.3211639517310591E-2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3.5127208559635727E-2</v>
      </c>
      <c r="C62" s="304">
        <f t="shared" si="11"/>
        <v>3.6460664516278857E-2</v>
      </c>
      <c r="D62" s="304">
        <f t="shared" si="11"/>
        <v>3.6222321116111532E-2</v>
      </c>
      <c r="E62" s="304">
        <f t="shared" si="11"/>
        <v>3.135743173941704E-2</v>
      </c>
      <c r="F62" s="304">
        <f t="shared" si="11"/>
        <v>3.4667417662731168E-2</v>
      </c>
      <c r="G62" s="304">
        <f t="shared" si="11"/>
        <v>3.6607633513139469E-2</v>
      </c>
      <c r="H62" s="304">
        <f t="shared" si="11"/>
        <v>3.6384858903838531E-2</v>
      </c>
      <c r="I62" s="304">
        <f t="shared" si="11"/>
        <v>3.5038945724545134E-2</v>
      </c>
      <c r="J62" s="304">
        <f t="shared" si="11"/>
        <v>3.6395728307508188E-2</v>
      </c>
      <c r="K62" s="304">
        <f t="shared" si="11"/>
        <v>3.6228892513316374E-2</v>
      </c>
      <c r="L62" s="304">
        <f t="shared" si="11"/>
        <v>3.7282419524456406E-2</v>
      </c>
      <c r="M62" s="304">
        <f t="shared" si="11"/>
        <v>3.7201357807586384E-2</v>
      </c>
      <c r="N62" s="304">
        <f t="shared" si="11"/>
        <v>3.6922019658345705E-2</v>
      </c>
      <c r="O62" s="304">
        <f t="shared" si="11"/>
        <v>3.8035180737655626E-2</v>
      </c>
      <c r="P62" s="304">
        <f t="shared" si="11"/>
        <v>3.7176806548058411E-2</v>
      </c>
      <c r="Q62" s="304">
        <f t="shared" si="11"/>
        <v>3.8324008834582861E-2</v>
      </c>
      <c r="R62" s="304">
        <f t="shared" si="11"/>
        <v>3.7660008716327104E-2</v>
      </c>
      <c r="S62" s="304">
        <f t="shared" si="11"/>
        <v>3.7656165261467471E-2</v>
      </c>
      <c r="T62" s="304">
        <f t="shared" si="11"/>
        <v>3.8140313931446845E-2</v>
      </c>
      <c r="U62" s="304">
        <f t="shared" si="11"/>
        <v>3.8724046813511256E-2</v>
      </c>
      <c r="V62" s="304">
        <f t="shared" si="11"/>
        <v>3.6374048015203359E-2</v>
      </c>
      <c r="W62" s="304">
        <f t="shared" si="11"/>
        <v>3.6615786782561069E-2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3.9443713828858258E-3</v>
      </c>
      <c r="C63" s="304">
        <f t="shared" si="12"/>
        <v>3.5958359764666761E-3</v>
      </c>
      <c r="D63" s="304">
        <f t="shared" si="12"/>
        <v>3.6134491867138331E-3</v>
      </c>
      <c r="E63" s="304">
        <f t="shared" si="12"/>
        <v>5.0534743365129959E-3</v>
      </c>
      <c r="F63" s="304">
        <f t="shared" si="12"/>
        <v>4.0032253571353127E-3</v>
      </c>
      <c r="G63" s="304">
        <f t="shared" si="12"/>
        <v>3.4404217634361463E-3</v>
      </c>
      <c r="H63" s="304">
        <f t="shared" si="12"/>
        <v>3.4870432863581438E-3</v>
      </c>
      <c r="I63" s="304">
        <f t="shared" si="12"/>
        <v>4.0040226519442281E-3</v>
      </c>
      <c r="J63" s="304">
        <f t="shared" si="12"/>
        <v>3.6176632378397359E-3</v>
      </c>
      <c r="K63" s="304">
        <f t="shared" si="12"/>
        <v>3.6298926240254598E-3</v>
      </c>
      <c r="L63" s="304">
        <f t="shared" si="12"/>
        <v>3.3340164929958221E-3</v>
      </c>
      <c r="M63" s="304">
        <f t="shared" si="12"/>
        <v>3.3766913000189301E-3</v>
      </c>
      <c r="N63" s="304">
        <f t="shared" si="12"/>
        <v>3.4607576202970616E-3</v>
      </c>
      <c r="O63" s="304">
        <f t="shared" si="12"/>
        <v>3.1316243272816635E-3</v>
      </c>
      <c r="P63" s="304">
        <f t="shared" si="12"/>
        <v>3.3362532264499885E-3</v>
      </c>
      <c r="Q63" s="304">
        <f t="shared" si="12"/>
        <v>3.0415257127971553E-3</v>
      </c>
      <c r="R63" s="304">
        <f t="shared" si="12"/>
        <v>3.2625138748329555E-3</v>
      </c>
      <c r="S63" s="304">
        <f t="shared" si="12"/>
        <v>3.2546654288935976E-3</v>
      </c>
      <c r="T63" s="304">
        <f t="shared" si="12"/>
        <v>3.1100838639338125E-3</v>
      </c>
      <c r="U63" s="304">
        <f t="shared" si="12"/>
        <v>2.9512693835514548E-3</v>
      </c>
      <c r="V63" s="304">
        <f t="shared" si="12"/>
        <v>3.6126316252044549E-3</v>
      </c>
      <c r="W63" s="304">
        <f t="shared" si="12"/>
        <v>3.4261034677150683E-3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4.2856726827717129E-2</v>
      </c>
      <c r="C65" s="237">
        <f t="shared" si="14"/>
        <v>3.9069789632223025E-2</v>
      </c>
      <c r="D65" s="237">
        <f t="shared" si="14"/>
        <v>3.9261162215290864E-2</v>
      </c>
      <c r="E65" s="237">
        <f t="shared" si="14"/>
        <v>5.4907448652150845E-2</v>
      </c>
      <c r="F65" s="237">
        <f t="shared" si="14"/>
        <v>4.3496192144821866E-2</v>
      </c>
      <c r="G65" s="237">
        <f t="shared" si="14"/>
        <v>3.7381169614875462E-2</v>
      </c>
      <c r="H65" s="237">
        <f t="shared" si="14"/>
        <v>3.7887725838467751E-2</v>
      </c>
      <c r="I65" s="237">
        <f t="shared" si="14"/>
        <v>4.3504854981687359E-2</v>
      </c>
      <c r="J65" s="237">
        <f t="shared" si="14"/>
        <v>3.9306949089905223E-2</v>
      </c>
      <c r="K65" s="237">
        <f t="shared" si="14"/>
        <v>3.9439824879772885E-2</v>
      </c>
      <c r="L65" s="237">
        <f t="shared" si="14"/>
        <v>3.6225045820834037E-2</v>
      </c>
      <c r="M65" s="237">
        <f t="shared" si="14"/>
        <v>3.6688719843759543E-2</v>
      </c>
      <c r="N65" s="237">
        <f t="shared" si="14"/>
        <v>3.7602124534606693E-2</v>
      </c>
      <c r="O65" s="237">
        <f t="shared" si="14"/>
        <v>3.4025996868264144E-2</v>
      </c>
      <c r="P65" s="237">
        <f t="shared" si="14"/>
        <v>3.6249348571596181E-2</v>
      </c>
      <c r="Q65" s="237">
        <f t="shared" si="14"/>
        <v>3.3047049570027388E-2</v>
      </c>
      <c r="R65" s="237">
        <f t="shared" si="14"/>
        <v>3.5448149358353727E-2</v>
      </c>
      <c r="S65" s="237">
        <f t="shared" si="14"/>
        <v>3.5362873741279575E-2</v>
      </c>
      <c r="T65" s="237">
        <f t="shared" si="14"/>
        <v>3.3791953553416333E-2</v>
      </c>
      <c r="U65" s="237">
        <f t="shared" si="14"/>
        <v>3.2066388655657446E-2</v>
      </c>
      <c r="V65" s="237">
        <f t="shared" si="14"/>
        <v>3.9252279174909741E-2</v>
      </c>
      <c r="W65" s="237">
        <f t="shared" si="14"/>
        <v>3.7225597223538472E-2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0.43796959505825839</v>
      </c>
      <c r="C69" s="324">
        <f>IF(C$5=0,0,C$5/WWP_fec!C$5)</f>
        <v>0.43605989166300979</v>
      </c>
      <c r="D69" s="324">
        <f>IF(D$5=0,0,D$5/WWP_fec!D$5)</f>
        <v>0.43602849290631251</v>
      </c>
      <c r="E69" s="324">
        <f>IF(E$5=0,0,E$5/WWP_fec!E$5)</f>
        <v>0.44673491120866721</v>
      </c>
      <c r="F69" s="324">
        <f>IF(F$5=0,0,F$5/WWP_fec!F$5)</f>
        <v>0.43926106899515177</v>
      </c>
      <c r="G69" s="324">
        <f>IF(G$5=0,0,G$5/WWP_fec!G$5)</f>
        <v>0.43506641862222384</v>
      </c>
      <c r="H69" s="324">
        <f>IF(H$5=0,0,H$5/WWP_fec!H$5)</f>
        <v>0.43503314274058924</v>
      </c>
      <c r="I69" s="324">
        <f>IF(I$5=0,0,I$5/WWP_fec!I$5)</f>
        <v>0.43936801071554077</v>
      </c>
      <c r="J69" s="324">
        <f>IF(J$5=0,0,J$5/WWP_fec!J$5)</f>
        <v>0.43702209823674748</v>
      </c>
      <c r="K69" s="324">
        <f>IF(K$5=0,0,K$5/WWP_fec!K$5)</f>
        <v>0.43719543008948131</v>
      </c>
      <c r="L69" s="324">
        <f>IF(L$5=0,0,L$5/WWP_fec!L$5)</f>
        <v>0.43527566390447769</v>
      </c>
      <c r="M69" s="324">
        <f>IF(M$5=0,0,M$5/WWP_fec!M$5)</f>
        <v>0.43590875433018766</v>
      </c>
      <c r="N69" s="324">
        <f>IF(N$5=0,0,N$5/WWP_fec!N$5)</f>
        <v>0.43632884655162979</v>
      </c>
      <c r="O69" s="324">
        <f>IF(O$5=0,0,O$5/WWP_fec!O$5)</f>
        <v>0.43427687772050333</v>
      </c>
      <c r="P69" s="324">
        <f>IF(P$5=0,0,P$5/WWP_fec!P$5)</f>
        <v>0.43519056143215867</v>
      </c>
      <c r="Q69" s="324">
        <f>IF(Q$5=0,0,Q$5/WWP_fec!Q$5)</f>
        <v>0.43335275720554717</v>
      </c>
      <c r="R69" s="324">
        <f>IF(R$5=0,0,R$5/WWP_fec!R$5)</f>
        <v>0.43506672961073867</v>
      </c>
      <c r="S69" s="324">
        <f>IF(S$5=0,0,S$5/WWP_fec!S$5)</f>
        <v>0.4350791712058093</v>
      </c>
      <c r="T69" s="324">
        <f>IF(T$5=0,0,T$5/WWP_fec!T$5)</f>
        <v>0.43416455106992174</v>
      </c>
      <c r="U69" s="324">
        <f>IF(U$5=0,0,U$5/WWP_fec!U$5)</f>
        <v>0.43328129268051357</v>
      </c>
      <c r="V69" s="324">
        <f>IF(V$5=0,0,V$5/WWP_fec!V$5)</f>
        <v>0.43751983085251939</v>
      </c>
      <c r="W69" s="324">
        <f>IF(W$5=0,0,W$5/WWP_fec!W$5)</f>
        <v>0.43696591310908262</v>
      </c>
      <c r="DA69" s="95"/>
    </row>
    <row r="70" spans="1:105" ht="12" customHeight="1" x14ac:dyDescent="0.25">
      <c r="A70" s="55" t="s">
        <v>92</v>
      </c>
      <c r="B70" s="336">
        <f>IF(B$6=0,0,B$6/WWP_fec!B$6)</f>
        <v>0.49512496960142421</v>
      </c>
      <c r="C70" s="336">
        <f>IF(C$6=0,0,C$6/WWP_fec!C$6)</f>
        <v>0.4951249696014241</v>
      </c>
      <c r="D70" s="336">
        <f>IF(D$6=0,0,D$6/WWP_fec!D$6)</f>
        <v>0.49512496960142394</v>
      </c>
      <c r="E70" s="336">
        <f>IF(E$6=0,0,E$6/WWP_fec!E$6)</f>
        <v>0.49512496960142388</v>
      </c>
      <c r="F70" s="336">
        <f>IF(F$6=0,0,F$6/WWP_fec!F$6)</f>
        <v>0.49512496960142388</v>
      </c>
      <c r="G70" s="336">
        <f>IF(G$6=0,0,G$6/WWP_fec!G$6)</f>
        <v>0.49512496960142388</v>
      </c>
      <c r="H70" s="336">
        <f>IF(H$6=0,0,H$6/WWP_fec!H$6)</f>
        <v>0.49512496960142383</v>
      </c>
      <c r="I70" s="336">
        <f>IF(I$6=0,0,I$6/WWP_fec!I$6)</f>
        <v>0.49512496960142394</v>
      </c>
      <c r="J70" s="336">
        <f>IF(J$6=0,0,J$6/WWP_fec!J$6)</f>
        <v>0.49512496960142399</v>
      </c>
      <c r="K70" s="336">
        <f>IF(K$6=0,0,K$6/WWP_fec!K$6)</f>
        <v>0.49512496960142399</v>
      </c>
      <c r="L70" s="336">
        <f>IF(L$6=0,0,L$6/WWP_fec!L$6)</f>
        <v>0.49512496960142399</v>
      </c>
      <c r="M70" s="336">
        <f>IF(M$6=0,0,M$6/WWP_fec!M$6)</f>
        <v>0.49512496960142405</v>
      </c>
      <c r="N70" s="336">
        <f>IF(N$6=0,0,N$6/WWP_fec!N$6)</f>
        <v>0.49512496960142394</v>
      </c>
      <c r="O70" s="336">
        <f>IF(O$6=0,0,O$6/WWP_fec!O$6)</f>
        <v>0.49512496960142394</v>
      </c>
      <c r="P70" s="336">
        <f>IF(P$6=0,0,P$6/WWP_fec!P$6)</f>
        <v>0.49512496960142399</v>
      </c>
      <c r="Q70" s="336">
        <f>IF(Q$6=0,0,Q$6/WWP_fec!Q$6)</f>
        <v>0.49512496960142405</v>
      </c>
      <c r="R70" s="336">
        <f>IF(R$6=0,0,R$6/WWP_fec!R$6)</f>
        <v>0.49512496960142416</v>
      </c>
      <c r="S70" s="336">
        <f>IF(S$6=0,0,S$6/WWP_fec!S$6)</f>
        <v>0.49512496960142405</v>
      </c>
      <c r="T70" s="336">
        <f>IF(T$6=0,0,T$6/WWP_fec!T$6)</f>
        <v>0.4951249696014241</v>
      </c>
      <c r="U70" s="336">
        <f>IF(U$6=0,0,U$6/WWP_fec!U$6)</f>
        <v>0.49512496960142405</v>
      </c>
      <c r="V70" s="336">
        <f>IF(V$6=0,0,V$6/WWP_fec!V$6)</f>
        <v>0.49512496960142421</v>
      </c>
      <c r="W70" s="336">
        <f>IF(W$6=0,0,W$6/WWP_fec!W$6)</f>
        <v>0.49512496960142405</v>
      </c>
      <c r="DA70" s="67"/>
    </row>
    <row r="71" spans="1:105" ht="12" customHeight="1" x14ac:dyDescent="0.25">
      <c r="A71" s="202" t="s">
        <v>93</v>
      </c>
      <c r="B71" s="337">
        <f>IF(B$7=0,0,B$7/WWP_fec!B$7)</f>
        <v>0.12845158654367747</v>
      </c>
      <c r="C71" s="337">
        <f>IF(C$7=0,0,C$7/WWP_fec!C$7)</f>
        <v>0.12845158654367739</v>
      </c>
      <c r="D71" s="337">
        <f>IF(D$7=0,0,D$7/WWP_fec!D$7)</f>
        <v>0.12845158654367744</v>
      </c>
      <c r="E71" s="337">
        <f>IF(E$7=0,0,E$7/WWP_fec!E$7)</f>
        <v>0.12845158654367747</v>
      </c>
      <c r="F71" s="337">
        <f>IF(F$7=0,0,F$7/WWP_fec!F$7)</f>
        <v>0.12845158654367758</v>
      </c>
      <c r="G71" s="337">
        <f>IF(G$7=0,0,G$7/WWP_fec!G$7)</f>
        <v>0.12845158654367755</v>
      </c>
      <c r="H71" s="337">
        <f>IF(H$7=0,0,H$7/WWP_fec!H$7)</f>
        <v>0.12845158654367744</v>
      </c>
      <c r="I71" s="337">
        <f>IF(I$7=0,0,I$7/WWP_fec!I$7)</f>
        <v>0.12845158654367744</v>
      </c>
      <c r="J71" s="337">
        <f>IF(J$7=0,0,J$7/WWP_fec!J$7)</f>
        <v>0.12845158654367742</v>
      </c>
      <c r="K71" s="337">
        <f>IF(K$7=0,0,K$7/WWP_fec!K$7)</f>
        <v>0.12845158654367747</v>
      </c>
      <c r="L71" s="337">
        <f>IF(L$7=0,0,L$7/WWP_fec!L$7)</f>
        <v>0.1284515865436775</v>
      </c>
      <c r="M71" s="337">
        <f>IF(M$7=0,0,M$7/WWP_fec!M$7)</f>
        <v>0.1284515865436775</v>
      </c>
      <c r="N71" s="337">
        <f>IF(N$7=0,0,N$7/WWP_fec!N$7)</f>
        <v>0.12845158654367755</v>
      </c>
      <c r="O71" s="337">
        <f>IF(O$7=0,0,O$7/WWP_fec!O$7)</f>
        <v>0.12845158654367753</v>
      </c>
      <c r="P71" s="337">
        <f>IF(P$7=0,0,P$7/WWP_fec!P$7)</f>
        <v>0.12845158654367747</v>
      </c>
      <c r="Q71" s="337">
        <f>IF(Q$7=0,0,Q$7/WWP_fec!Q$7)</f>
        <v>0.12845158654367739</v>
      </c>
      <c r="R71" s="337">
        <f>IF(R$7=0,0,R$7/WWP_fec!R$7)</f>
        <v>0.12845158654367753</v>
      </c>
      <c r="S71" s="337">
        <f>IF(S$7=0,0,S$7/WWP_fec!S$7)</f>
        <v>0.12845158654367744</v>
      </c>
      <c r="T71" s="337">
        <f>IF(T$7=0,0,T$7/WWP_fec!T$7)</f>
        <v>0.12845158654367744</v>
      </c>
      <c r="U71" s="337">
        <f>IF(U$7=0,0,U$7/WWP_fec!U$7)</f>
        <v>0.12845158654367747</v>
      </c>
      <c r="V71" s="337">
        <f>IF(V$7=0,0,V$7/WWP_fec!V$7)</f>
        <v>0.12845158654367755</v>
      </c>
      <c r="W71" s="337">
        <f>IF(W$7=0,0,W$7/WWP_fec!W$7)</f>
        <v>0.12845158654367747</v>
      </c>
      <c r="DA71" s="174"/>
    </row>
    <row r="72" spans="1:105" ht="12" customHeight="1" x14ac:dyDescent="0.25">
      <c r="A72" s="202" t="s">
        <v>94</v>
      </c>
      <c r="B72" s="337">
        <f>IF(B$8=0,0,B$8/WWP_fec!B$8)</f>
        <v>0.70265059408672059</v>
      </c>
      <c r="C72" s="337">
        <f>IF(C$8=0,0,C$8/WWP_fec!C$8)</f>
        <v>0.7026505940867207</v>
      </c>
      <c r="D72" s="337">
        <f>IF(D$8=0,0,D$8/WWP_fec!D$8)</f>
        <v>0.70265059408672037</v>
      </c>
      <c r="E72" s="337">
        <f>IF(E$8=0,0,E$8/WWP_fec!E$8)</f>
        <v>0.70265059408672059</v>
      </c>
      <c r="F72" s="337">
        <f>IF(F$8=0,0,F$8/WWP_fec!F$8)</f>
        <v>0.70265059408672048</v>
      </c>
      <c r="G72" s="337">
        <f>IF(G$8=0,0,G$8/WWP_fec!G$8)</f>
        <v>0.7026505940867207</v>
      </c>
      <c r="H72" s="337">
        <f>IF(H$8=0,0,H$8/WWP_fec!H$8)</f>
        <v>0.70265059408672048</v>
      </c>
      <c r="I72" s="337">
        <f>IF(I$8=0,0,I$8/WWP_fec!I$8)</f>
        <v>0.70265059408672026</v>
      </c>
      <c r="J72" s="337">
        <f>IF(J$8=0,0,J$8/WWP_fec!J$8)</f>
        <v>0.70265059408672037</v>
      </c>
      <c r="K72" s="337">
        <f>IF(K$8=0,0,K$8/WWP_fec!K$8)</f>
        <v>0.70265059408672037</v>
      </c>
      <c r="L72" s="337">
        <f>IF(L$8=0,0,L$8/WWP_fec!L$8)</f>
        <v>0.70265059408672059</v>
      </c>
      <c r="M72" s="337">
        <f>IF(M$8=0,0,M$8/WWP_fec!M$8)</f>
        <v>0.70265059408672048</v>
      </c>
      <c r="N72" s="337">
        <f>IF(N$8=0,0,N$8/WWP_fec!N$8)</f>
        <v>0.70265059408672048</v>
      </c>
      <c r="O72" s="337">
        <f>IF(O$8=0,0,O$8/WWP_fec!O$8)</f>
        <v>0.70265059408672026</v>
      </c>
      <c r="P72" s="337">
        <f>IF(P$8=0,0,P$8/WWP_fec!P$8)</f>
        <v>0.70265059408672048</v>
      </c>
      <c r="Q72" s="337">
        <f>IF(Q$8=0,0,Q$8/WWP_fec!Q$8)</f>
        <v>0.70265059408672059</v>
      </c>
      <c r="R72" s="337">
        <f>IF(R$8=0,0,R$8/WWP_fec!R$8)</f>
        <v>0.70265059408672059</v>
      </c>
      <c r="S72" s="337">
        <f>IF(S$8=0,0,S$8/WWP_fec!S$8)</f>
        <v>0.70265059408672015</v>
      </c>
      <c r="T72" s="337">
        <f>IF(T$8=0,0,T$8/WWP_fec!T$8)</f>
        <v>0.70265059408672059</v>
      </c>
      <c r="U72" s="337">
        <f>IF(U$8=0,0,U$8/WWP_fec!U$8)</f>
        <v>0.70265059408672048</v>
      </c>
      <c r="V72" s="337">
        <f>IF(V$8=0,0,V$8/WWP_fec!V$8)</f>
        <v>0.70265059408672026</v>
      </c>
      <c r="W72" s="337">
        <f>IF(W$8=0,0,W$8/WWP_fec!W$8)</f>
        <v>0.70265059408672037</v>
      </c>
      <c r="DA72" s="174"/>
    </row>
    <row r="73" spans="1:105" ht="12" customHeight="1" x14ac:dyDescent="0.25">
      <c r="A73" s="202" t="s">
        <v>95</v>
      </c>
      <c r="B73" s="337">
        <f>IF(B$9=0,0,B$9/WWP_fec!B$9)</f>
        <v>0.5230774000277455</v>
      </c>
      <c r="C73" s="337">
        <f>IF(C$9=0,0,C$9/WWP_fec!C$9)</f>
        <v>0.5230774000277455</v>
      </c>
      <c r="D73" s="337">
        <f>IF(D$9=0,0,D$9/WWP_fec!D$9)</f>
        <v>0.52307740002774539</v>
      </c>
      <c r="E73" s="337">
        <f>IF(E$9=0,0,E$9/WWP_fec!E$9)</f>
        <v>0.5230774000277455</v>
      </c>
      <c r="F73" s="337">
        <f>IF(F$9=0,0,F$9/WWP_fec!F$9)</f>
        <v>0.5230774000277455</v>
      </c>
      <c r="G73" s="337">
        <f>IF(G$9=0,0,G$9/WWP_fec!G$9)</f>
        <v>0.5230774000277455</v>
      </c>
      <c r="H73" s="337">
        <f>IF(H$9=0,0,H$9/WWP_fec!H$9)</f>
        <v>0.52307740002774539</v>
      </c>
      <c r="I73" s="337">
        <f>IF(I$9=0,0,I$9/WWP_fec!I$9)</f>
        <v>0.52307740002774539</v>
      </c>
      <c r="J73" s="337">
        <f>IF(J$9=0,0,J$9/WWP_fec!J$9)</f>
        <v>0.52307740002774539</v>
      </c>
      <c r="K73" s="337">
        <f>IF(K$9=0,0,K$9/WWP_fec!K$9)</f>
        <v>0.52307740002774561</v>
      </c>
      <c r="L73" s="337">
        <f>IF(L$9=0,0,L$9/WWP_fec!L$9)</f>
        <v>0.52307740002774539</v>
      </c>
      <c r="M73" s="337">
        <f>IF(M$9=0,0,M$9/WWP_fec!M$9)</f>
        <v>0.5230774000277455</v>
      </c>
      <c r="N73" s="337">
        <f>IF(N$9=0,0,N$9/WWP_fec!N$9)</f>
        <v>0.5230774000277455</v>
      </c>
      <c r="O73" s="337">
        <f>IF(O$9=0,0,O$9/WWP_fec!O$9)</f>
        <v>0.5230774000277455</v>
      </c>
      <c r="P73" s="337">
        <f>IF(P$9=0,0,P$9/WWP_fec!P$9)</f>
        <v>0.5230774000277455</v>
      </c>
      <c r="Q73" s="337">
        <f>IF(Q$9=0,0,Q$9/WWP_fec!Q$9)</f>
        <v>0.52307740002774539</v>
      </c>
      <c r="R73" s="337">
        <f>IF(R$9=0,0,R$9/WWP_fec!R$9)</f>
        <v>0.5230774000277455</v>
      </c>
      <c r="S73" s="337">
        <f>IF(S$9=0,0,S$9/WWP_fec!S$9)</f>
        <v>0.5230774000277455</v>
      </c>
      <c r="T73" s="337">
        <f>IF(T$9=0,0,T$9/WWP_fec!T$9)</f>
        <v>0.52307740002774539</v>
      </c>
      <c r="U73" s="337">
        <f>IF(U$9=0,0,U$9/WWP_fec!U$9)</f>
        <v>0.52307740002774539</v>
      </c>
      <c r="V73" s="337">
        <f>IF(V$9=0,0,V$9/WWP_fec!V$9)</f>
        <v>0.5230774000277455</v>
      </c>
      <c r="W73" s="337">
        <f>IF(W$9=0,0,W$9/WWP_fec!W$9)</f>
        <v>0.52307740002774539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0.86530577594934965</v>
      </c>
      <c r="C74" s="338">
        <f>IF(C$10=0,0,C$10/WWP_fec!C$10)</f>
        <v>0.86833383714597501</v>
      </c>
      <c r="D74" s="338">
        <f>IF(D$10=0,0,D$10/WWP_fec!D$10)</f>
        <v>0.8548880961434584</v>
      </c>
      <c r="E74" s="338">
        <f>IF(E$10=0,0,E$10/WWP_fec!E$10)</f>
        <v>0.85256623259958009</v>
      </c>
      <c r="F74" s="338">
        <f>IF(F$10=0,0,F$10/WWP_fec!F$10)</f>
        <v>0.8319742911715452</v>
      </c>
      <c r="G74" s="338">
        <f>IF(G$10=0,0,G$10/WWP_fec!G$10)</f>
        <v>0.83579016577829313</v>
      </c>
      <c r="H74" s="338">
        <f>IF(H$10=0,0,H$10/WWP_fec!H$10)</f>
        <v>0.83996155656746241</v>
      </c>
      <c r="I74" s="338">
        <f>IF(I$10=0,0,I$10/WWP_fec!I$10)</f>
        <v>0.85742738052552825</v>
      </c>
      <c r="J74" s="338">
        <f>IF(J$10=0,0,J$10/WWP_fec!J$10)</f>
        <v>0.85210479130089078</v>
      </c>
      <c r="K74" s="338">
        <f>IF(K$10=0,0,K$10/WWP_fec!K$10)</f>
        <v>0.84237878652033116</v>
      </c>
      <c r="L74" s="338">
        <f>IF(L$10=0,0,L$10/WWP_fec!L$10)</f>
        <v>0.84374237180382838</v>
      </c>
      <c r="M74" s="338">
        <f>IF(M$10=0,0,M$10/WWP_fec!M$10)</f>
        <v>0.84878173447992122</v>
      </c>
      <c r="N74" s="338">
        <f>IF(N$10=0,0,N$10/WWP_fec!N$10)</f>
        <v>0.84627145416128502</v>
      </c>
      <c r="O74" s="338">
        <f>IF(O$10=0,0,O$10/WWP_fec!O$10)</f>
        <v>0.84696341124047481</v>
      </c>
      <c r="P74" s="338">
        <f>IF(P$10=0,0,P$10/WWP_fec!P$10)</f>
        <v>0.82959568688201624</v>
      </c>
      <c r="Q74" s="338">
        <f>IF(Q$10=0,0,Q$10/WWP_fec!Q$10)</f>
        <v>0.83652826013445136</v>
      </c>
      <c r="R74" s="338">
        <f>IF(R$10=0,0,R$10/WWP_fec!R$10)</f>
        <v>0.84777558452810864</v>
      </c>
      <c r="S74" s="338">
        <f>IF(S$10=0,0,S$10/WWP_fec!S$10)</f>
        <v>0.84638284732095836</v>
      </c>
      <c r="T74" s="338">
        <f>IF(T$10=0,0,T$10/WWP_fec!T$10)</f>
        <v>0.84424962726982189</v>
      </c>
      <c r="U74" s="338">
        <f>IF(U$10=0,0,U$10/WWP_fec!U$10)</f>
        <v>0.84684947240363995</v>
      </c>
      <c r="V74" s="338">
        <f>IF(V$10=0,0,V$10/WWP_fec!V$10)</f>
        <v>0.84625790207543938</v>
      </c>
      <c r="W74" s="338">
        <f>IF(W$10=0,0,W$10/WWP_fec!W$10)</f>
        <v>0.81597926221511508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0.42830685874924795</v>
      </c>
      <c r="C75" s="351">
        <f>IF(C$16=0,0,C$16/WWP_fec!C$16)</f>
        <v>0.42806106138917888</v>
      </c>
      <c r="D75" s="351">
        <f>IF(D$16=0,0,D$16/WWP_fec!D$16)</f>
        <v>0.42848897843682804</v>
      </c>
      <c r="E75" s="351">
        <f>IF(E$16=0,0,E$16/WWP_fec!E$16)</f>
        <v>0.43062614003820765</v>
      </c>
      <c r="F75" s="351">
        <f>IF(F$16=0,0,F$16/WWP_fec!F$16)</f>
        <v>0.43031564158089264</v>
      </c>
      <c r="G75" s="351">
        <f>IF(G$16=0,0,G$16/WWP_fec!G$16)</f>
        <v>0.42911222715785191</v>
      </c>
      <c r="H75" s="351">
        <f>IF(H$16=0,0,H$16/WWP_fec!H$16)</f>
        <v>0.42911764726796753</v>
      </c>
      <c r="I75" s="351">
        <f>IF(I$16=0,0,I$16/WWP_fec!I$16)</f>
        <v>0.42866727301539748</v>
      </c>
      <c r="J75" s="351">
        <f>IF(J$16=0,0,J$16/WWP_fec!J$16)</f>
        <v>0.42850375756294695</v>
      </c>
      <c r="K75" s="351">
        <f>IF(K$16=0,0,K$16/WWP_fec!K$16)</f>
        <v>0.42893642280533933</v>
      </c>
      <c r="L75" s="351">
        <f>IF(L$16=0,0,L$16/WWP_fec!L$16)</f>
        <v>0.42862300829159211</v>
      </c>
      <c r="M75" s="351">
        <f>IF(M$16=0,0,M$16/WWP_fec!M$16)</f>
        <v>0.42854041347925659</v>
      </c>
      <c r="N75" s="351">
        <f>IF(N$16=0,0,N$16/WWP_fec!N$16)</f>
        <v>0.42858142119158088</v>
      </c>
      <c r="O75" s="351">
        <f>IF(O$16=0,0,O$16/WWP_fec!O$16)</f>
        <v>0.42842523217196382</v>
      </c>
      <c r="P75" s="351">
        <f>IF(P$16=0,0,P$16/WWP_fec!P$16)</f>
        <v>0.42893041121600145</v>
      </c>
      <c r="Q75" s="351">
        <f>IF(Q$16=0,0,Q$16/WWP_fec!Q$16)</f>
        <v>0.42841743472117205</v>
      </c>
      <c r="R75" s="351">
        <f>IF(R$16=0,0,R$16/WWP_fec!R$16)</f>
        <v>0.42837518354505977</v>
      </c>
      <c r="S75" s="351">
        <f>IF(S$16=0,0,S$16/WWP_fec!S$16)</f>
        <v>0.42843727886096988</v>
      </c>
      <c r="T75" s="351">
        <f>IF(T$16=0,0,T$16/WWP_fec!T$16)</f>
        <v>0.42840145625483034</v>
      </c>
      <c r="U75" s="351">
        <f>IF(U$16=0,0,U$16/WWP_fec!U$16)</f>
        <v>0.42827656780591861</v>
      </c>
      <c r="V75" s="351">
        <f>IF(V$16=0,0,V$16/WWP_fec!V$16)</f>
        <v>0.42879032366997988</v>
      </c>
      <c r="W75" s="351">
        <f>IF(W$16=0,0,W$16/WWP_fec!W$16)</f>
        <v>0.43027884277374506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0.45805573994193255</v>
      </c>
      <c r="C76" s="351">
        <f>IF(C$27=0,0,C$27/WWP_fec!C$27)</f>
        <v>0.4580557399419326</v>
      </c>
      <c r="D76" s="351">
        <f>IF(D$27=0,0,D$27/WWP_fec!D$27)</f>
        <v>0.4580557399419326</v>
      </c>
      <c r="E76" s="351">
        <f>IF(E$27=0,0,E$27/WWP_fec!E$27)</f>
        <v>0.45805573994193255</v>
      </c>
      <c r="F76" s="351">
        <f>IF(F$27=0,0,F$27/WWP_fec!F$27)</f>
        <v>0.45805573994193266</v>
      </c>
      <c r="G76" s="351">
        <f>IF(G$27=0,0,G$27/WWP_fec!G$27)</f>
        <v>0.4580557399419326</v>
      </c>
      <c r="H76" s="351">
        <f>IF(H$27=0,0,H$27/WWP_fec!H$27)</f>
        <v>0.4580557399419326</v>
      </c>
      <c r="I76" s="351">
        <f>IF(I$27=0,0,I$27/WWP_fec!I$27)</f>
        <v>0.45805573994193266</v>
      </c>
      <c r="J76" s="351">
        <f>IF(J$27=0,0,J$27/WWP_fec!J$27)</f>
        <v>0.4580557399419326</v>
      </c>
      <c r="K76" s="351">
        <f>IF(K$27=0,0,K$27/WWP_fec!K$27)</f>
        <v>0.45805573994193255</v>
      </c>
      <c r="L76" s="351">
        <f>IF(L$27=0,0,L$27/WWP_fec!L$27)</f>
        <v>0.4580557399419326</v>
      </c>
      <c r="M76" s="351">
        <f>IF(M$27=0,0,M$27/WWP_fec!M$27)</f>
        <v>0.45805573994193266</v>
      </c>
      <c r="N76" s="351">
        <f>IF(N$27=0,0,N$27/WWP_fec!N$27)</f>
        <v>0.4580557399419326</v>
      </c>
      <c r="O76" s="351">
        <f>IF(O$27=0,0,O$27/WWP_fec!O$27)</f>
        <v>0.45805573994193249</v>
      </c>
      <c r="P76" s="351">
        <f>IF(P$27=0,0,P$27/WWP_fec!P$27)</f>
        <v>0.45805573994193255</v>
      </c>
      <c r="Q76" s="351">
        <f>IF(Q$27=0,0,Q$27/WWP_fec!Q$27)</f>
        <v>0.45805573994193277</v>
      </c>
      <c r="R76" s="351">
        <f>IF(R$27=0,0,R$27/WWP_fec!R$27)</f>
        <v>0.45805573994193272</v>
      </c>
      <c r="S76" s="351">
        <f>IF(S$27=0,0,S$27/WWP_fec!S$27)</f>
        <v>0.45805573994193277</v>
      </c>
      <c r="T76" s="351">
        <f>IF(T$27=0,0,T$27/WWP_fec!T$27)</f>
        <v>0.45805573994193255</v>
      </c>
      <c r="U76" s="351">
        <f>IF(U$27=0,0,U$27/WWP_fec!U$27)</f>
        <v>0.45805573994193272</v>
      </c>
      <c r="V76" s="351">
        <f>IF(V$27=0,0,V$27/WWP_fec!V$27)</f>
        <v>0.45805573994193272</v>
      </c>
      <c r="W76" s="351">
        <f>IF(W$27=0,0,W$27/WWP_fec!W$27)</f>
        <v>0.45805573994193266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0.2946942229532028</v>
      </c>
      <c r="C77" s="351">
        <f>IF(C$28=0,0,C$28/WWP_fec!C$28)</f>
        <v>0.29243867313120431</v>
      </c>
      <c r="D77" s="351">
        <f>IF(D$28=0,0,D$28/WWP_fec!D$28)</f>
        <v>0.29622244107934154</v>
      </c>
      <c r="E77" s="351">
        <f>IF(E$28=0,0,E$28/WWP_fec!E$28)</f>
        <v>0.3039410717053902</v>
      </c>
      <c r="F77" s="351">
        <f>IF(F$28=0,0,F$28/WWP_fec!F$28)</f>
        <v>0.30259807334825445</v>
      </c>
      <c r="G77" s="351">
        <f>IF(G$28=0,0,G$28/WWP_fec!G$28)</f>
        <v>0.29955483866585825</v>
      </c>
      <c r="H77" s="351">
        <f>IF(H$28=0,0,H$28/WWP_fec!H$28)</f>
        <v>0.2983884235961683</v>
      </c>
      <c r="I77" s="351">
        <f>IF(I$28=0,0,I$28/WWP_fec!I$28)</f>
        <v>0.29988599184295123</v>
      </c>
      <c r="J77" s="351">
        <f>IF(J$28=0,0,J$28/WWP_fec!J$28)</f>
        <v>0.29993324157891327</v>
      </c>
      <c r="K77" s="351">
        <f>IF(K$28=0,0,K$28/WWP_fec!K$28)</f>
        <v>0.3026636531679236</v>
      </c>
      <c r="L77" s="351">
        <f>IF(L$28=0,0,L$28/WWP_fec!L$28)</f>
        <v>0.30099856447495948</v>
      </c>
      <c r="M77" s="351">
        <f>IF(M$28=0,0,M$28/WWP_fec!M$28)</f>
        <v>0.30256990967004599</v>
      </c>
      <c r="N77" s="351">
        <f>IF(N$28=0,0,N$28/WWP_fec!N$28)</f>
        <v>0.30230588358904098</v>
      </c>
      <c r="O77" s="351">
        <f>IF(O$28=0,0,O$28/WWP_fec!O$28)</f>
        <v>0.30130152357325185</v>
      </c>
      <c r="P77" s="351">
        <f>IF(P$28=0,0,P$28/WWP_fec!P$28)</f>
        <v>0.30238119474307629</v>
      </c>
      <c r="Q77" s="351">
        <f>IF(Q$28=0,0,Q$28/WWP_fec!Q$28)</f>
        <v>0.29973570262356958</v>
      </c>
      <c r="R77" s="351">
        <f>IF(R$28=0,0,R$28/WWP_fec!R$28)</f>
        <v>0.30059559178664358</v>
      </c>
      <c r="S77" s="351">
        <f>IF(S$28=0,0,S$28/WWP_fec!S$28)</f>
        <v>0.30157371143917877</v>
      </c>
      <c r="T77" s="351">
        <f>IF(T$28=0,0,T$28/WWP_fec!T$28)</f>
        <v>0.30133072368281888</v>
      </c>
      <c r="U77" s="351">
        <f>IF(U$28=0,0,U$28/WWP_fec!U$28)</f>
        <v>0.30071577833170271</v>
      </c>
      <c r="V77" s="351">
        <f>IF(V$28=0,0,V$28/WWP_fec!V$28)</f>
        <v>0.30455994953739901</v>
      </c>
      <c r="W77" s="351">
        <f>IF(W$28=0,0,W$28/WWP_fec!W$28)</f>
        <v>0.31038080478872138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0.53439836326558787</v>
      </c>
      <c r="C78" s="339">
        <f>IF(C$48=0,0,C$48/WWP_fec!C$48)</f>
        <v>0.53439836326558787</v>
      </c>
      <c r="D78" s="339">
        <f>IF(D$48=0,0,D$48/WWP_fec!D$48)</f>
        <v>0.53439836326558809</v>
      </c>
      <c r="E78" s="339">
        <f>IF(E$48=0,0,E$48/WWP_fec!E$48)</f>
        <v>0.53439836326558787</v>
      </c>
      <c r="F78" s="339">
        <f>IF(F$48=0,0,F$48/WWP_fec!F$48)</f>
        <v>0.53439836326558809</v>
      </c>
      <c r="G78" s="339">
        <f>IF(G$48=0,0,G$48/WWP_fec!G$48)</f>
        <v>0.53439836326558798</v>
      </c>
      <c r="H78" s="339">
        <f>IF(H$48=0,0,H$48/WWP_fec!H$48)</f>
        <v>0.53439836326558798</v>
      </c>
      <c r="I78" s="339">
        <f>IF(I$48=0,0,I$48/WWP_fec!I$48)</f>
        <v>0.53439836326558821</v>
      </c>
      <c r="J78" s="339">
        <f>IF(J$48=0,0,J$48/WWP_fec!J$48)</f>
        <v>0.53439836326558798</v>
      </c>
      <c r="K78" s="339">
        <f>IF(K$48=0,0,K$48/WWP_fec!K$48)</f>
        <v>0.53439836326558787</v>
      </c>
      <c r="L78" s="339">
        <f>IF(L$48=0,0,L$48/WWP_fec!L$48)</f>
        <v>0.53439836326558809</v>
      </c>
      <c r="M78" s="339">
        <f>IF(M$48=0,0,M$48/WWP_fec!M$48)</f>
        <v>0.53439836326558809</v>
      </c>
      <c r="N78" s="339">
        <f>IF(N$48=0,0,N$48/WWP_fec!N$48)</f>
        <v>0.53439836326558809</v>
      </c>
      <c r="O78" s="339">
        <f>IF(O$48=0,0,O$48/WWP_fec!O$48)</f>
        <v>0.53439836326558809</v>
      </c>
      <c r="P78" s="339">
        <f>IF(P$48=0,0,P$48/WWP_fec!P$48)</f>
        <v>0.53439836326558798</v>
      </c>
      <c r="Q78" s="339">
        <f>IF(Q$48=0,0,Q$48/WWP_fec!Q$48)</f>
        <v>0.53439836326558798</v>
      </c>
      <c r="R78" s="339">
        <f>IF(R$48=0,0,R$48/WWP_fec!R$48)</f>
        <v>0.53439836326558787</v>
      </c>
      <c r="S78" s="339">
        <f>IF(S$48=0,0,S$48/WWP_fec!S$48)</f>
        <v>0.53439836326558809</v>
      </c>
      <c r="T78" s="339">
        <f>IF(T$48=0,0,T$48/WWP_fec!T$48)</f>
        <v>0.53439836326558787</v>
      </c>
      <c r="U78" s="339">
        <f>IF(U$48=0,0,U$48/WWP_fec!U$48)</f>
        <v>0.53439836326558821</v>
      </c>
      <c r="V78" s="339">
        <f>IF(V$48=0,0,V$48/WWP_fec!V$48)</f>
        <v>0.53439836326558821</v>
      </c>
      <c r="W78" s="339">
        <f>IF(W$48=0,0,W$48/WWP_fec!W$48)</f>
        <v>0.53439836326558809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IE: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27.500505839827131</v>
      </c>
      <c r="C5" s="225">
        <v>22.309157159824561</v>
      </c>
      <c r="D5" s="225">
        <v>28.110425399841791</v>
      </c>
      <c r="E5" s="225">
        <v>33.649180199670433</v>
      </c>
      <c r="F5" s="225">
        <v>36.930691799732948</v>
      </c>
      <c r="G5" s="225">
        <v>32.570733599859643</v>
      </c>
      <c r="H5" s="225">
        <v>36.461643839821313</v>
      </c>
      <c r="I5" s="225">
        <v>21.53142143990317</v>
      </c>
      <c r="J5" s="225">
        <v>15.67905479994087</v>
      </c>
      <c r="K5" s="225">
        <v>17.865589319938341</v>
      </c>
      <c r="L5" s="225">
        <v>17.942379119948608</v>
      </c>
      <c r="M5" s="225">
        <v>13.714490519968781</v>
      </c>
      <c r="N5" s="225">
        <v>15.04192247996555</v>
      </c>
      <c r="O5" s="225">
        <v>13.745006999985829</v>
      </c>
      <c r="P5" s="225">
        <v>21.925117799949021</v>
      </c>
      <c r="Q5" s="225">
        <v>17.037080640004941</v>
      </c>
      <c r="R5" s="225">
        <v>15.46434755998404</v>
      </c>
      <c r="S5" s="225">
        <v>17.433980279991371</v>
      </c>
      <c r="T5" s="225">
        <v>16.956151200001219</v>
      </c>
      <c r="U5" s="225">
        <v>13.739051160015521</v>
      </c>
      <c r="V5" s="225">
        <v>17.186077799953441</v>
      </c>
      <c r="W5" s="225">
        <v>28.131393959930811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0.16804631303669659</v>
      </c>
      <c r="C10" s="262">
        <v>8.507091060268733E-2</v>
      </c>
      <c r="D10" s="262">
        <v>0.46296636553973358</v>
      </c>
      <c r="E10" s="262">
        <v>0.5215967718534863</v>
      </c>
      <c r="F10" s="262">
        <v>1.0462965005874449</v>
      </c>
      <c r="G10" s="262">
        <v>0.98381510790691273</v>
      </c>
      <c r="H10" s="262">
        <v>0.87113510342780431</v>
      </c>
      <c r="I10" s="262">
        <v>0.38210649551295828</v>
      </c>
      <c r="J10" s="262">
        <v>0.42198027397560189</v>
      </c>
      <c r="K10" s="262">
        <v>0.61948821601229931</v>
      </c>
      <c r="L10" s="262">
        <v>0.61878961714126413</v>
      </c>
      <c r="M10" s="262">
        <v>0.47656377167609038</v>
      </c>
      <c r="N10" s="262">
        <v>0.55725551070029311</v>
      </c>
      <c r="O10" s="262">
        <v>0.50494724786013767</v>
      </c>
      <c r="P10" s="262">
        <v>1.023777819035437</v>
      </c>
      <c r="Q10" s="262">
        <v>0.79174276998383508</v>
      </c>
      <c r="R10" s="262">
        <v>0.56917119345019718</v>
      </c>
      <c r="S10" s="262">
        <v>0.67448111499549157</v>
      </c>
      <c r="T10" s="262">
        <v>0.70372735481710769</v>
      </c>
      <c r="U10" s="262">
        <v>0.56614415192876033</v>
      </c>
      <c r="V10" s="262">
        <v>0.6466965842794018</v>
      </c>
      <c r="W10" s="262">
        <v>1.6733586505261151</v>
      </c>
      <c r="DA10" s="68" t="s">
        <v>2988</v>
      </c>
    </row>
    <row r="11" spans="1:105" ht="12" customHeight="1" x14ac:dyDescent="0.25">
      <c r="A11" s="37" t="s">
        <v>160</v>
      </c>
      <c r="B11" s="228">
        <v>0.12743622822693451</v>
      </c>
      <c r="C11" s="228">
        <v>3.0587201431771509E-2</v>
      </c>
      <c r="D11" s="228">
        <v>0.24723073046390451</v>
      </c>
      <c r="E11" s="228">
        <v>0.27705358855823081</v>
      </c>
      <c r="F11" s="228">
        <v>0.4849157377056556</v>
      </c>
      <c r="G11" s="228">
        <v>0.36038007633390401</v>
      </c>
      <c r="H11" s="228">
        <v>0.2657177837971374</v>
      </c>
      <c r="I11" s="228">
        <v>0.15192864083398569</v>
      </c>
      <c r="J11" s="228">
        <v>0.2277665899228945</v>
      </c>
      <c r="K11" s="228">
        <v>0.40380078291193672</v>
      </c>
      <c r="L11" s="228">
        <v>0.39692703112692052</v>
      </c>
      <c r="M11" s="228">
        <v>0.21757600197211191</v>
      </c>
      <c r="N11" s="228">
        <v>0.31643067375658912</v>
      </c>
      <c r="O11" s="228">
        <v>0.24129563681631749</v>
      </c>
      <c r="P11" s="228">
        <v>0.77782461178343121</v>
      </c>
      <c r="Q11" s="228">
        <v>0.56877202778106983</v>
      </c>
      <c r="R11" s="228">
        <v>0.35507906041146231</v>
      </c>
      <c r="S11" s="228">
        <v>0.37776308773830042</v>
      </c>
      <c r="T11" s="228">
        <v>0.36074709366391161</v>
      </c>
      <c r="U11" s="228">
        <v>0.22827299210350091</v>
      </c>
      <c r="V11" s="228">
        <v>0.32129881688002349</v>
      </c>
      <c r="W11" s="228">
        <v>0.3201029066364392</v>
      </c>
      <c r="DA11" s="69" t="s">
        <v>2989</v>
      </c>
    </row>
    <row r="12" spans="1:105" ht="12" customHeight="1" x14ac:dyDescent="0.25">
      <c r="A12" s="37" t="s">
        <v>162</v>
      </c>
      <c r="B12" s="228">
        <v>4.061008480976213E-2</v>
      </c>
      <c r="C12" s="228">
        <v>5.4483709170915808E-2</v>
      </c>
      <c r="D12" s="228">
        <v>0.21573563507582899</v>
      </c>
      <c r="E12" s="228">
        <v>0.24454318329525551</v>
      </c>
      <c r="F12" s="228">
        <v>0.56138076288178984</v>
      </c>
      <c r="G12" s="228">
        <v>0.62343503157300872</v>
      </c>
      <c r="H12" s="228">
        <v>0.60541731963066692</v>
      </c>
      <c r="I12" s="228">
        <v>0.23017785467897259</v>
      </c>
      <c r="J12" s="228">
        <v>0.19421368405270731</v>
      </c>
      <c r="K12" s="228">
        <v>0.2156874331003627</v>
      </c>
      <c r="L12" s="228">
        <v>0.22186258601434361</v>
      </c>
      <c r="M12" s="228">
        <v>0.25898776970397858</v>
      </c>
      <c r="N12" s="228">
        <v>0.2408248369437041</v>
      </c>
      <c r="O12" s="228">
        <v>0.26365161104382018</v>
      </c>
      <c r="P12" s="228">
        <v>0.2459532072520062</v>
      </c>
      <c r="Q12" s="228">
        <v>0.22297074220276519</v>
      </c>
      <c r="R12" s="228">
        <v>0.21409213303873489</v>
      </c>
      <c r="S12" s="228">
        <v>0.29671802725719121</v>
      </c>
      <c r="T12" s="228">
        <v>0.34298026115319602</v>
      </c>
      <c r="U12" s="228">
        <v>0.33787115982525939</v>
      </c>
      <c r="V12" s="228">
        <v>0.32539776739937831</v>
      </c>
      <c r="W12" s="228">
        <v>1.353255743889676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9.6070870569613458</v>
      </c>
      <c r="C16" s="263">
        <v>6.0072823988627269</v>
      </c>
      <c r="D16" s="263">
        <v>9.1760468107708117</v>
      </c>
      <c r="E16" s="263">
        <v>17.493004614495611</v>
      </c>
      <c r="F16" s="263">
        <v>17.405159516767061</v>
      </c>
      <c r="G16" s="263">
        <v>11.747794410088289</v>
      </c>
      <c r="H16" s="263">
        <v>14.48266730175996</v>
      </c>
      <c r="I16" s="263">
        <v>6.7637536644526053</v>
      </c>
      <c r="J16" s="263">
        <v>3.767916533913056</v>
      </c>
      <c r="K16" s="263">
        <v>4.965953758318947</v>
      </c>
      <c r="L16" s="263">
        <v>4.4571917717464959</v>
      </c>
      <c r="M16" s="263">
        <v>2.7102951189904658</v>
      </c>
      <c r="N16" s="263">
        <v>3.10706266543413</v>
      </c>
      <c r="O16" s="263">
        <v>2.5344842671779531</v>
      </c>
      <c r="P16" s="263">
        <v>5.7120435566463241</v>
      </c>
      <c r="Q16" s="263">
        <v>3.0387311863328139</v>
      </c>
      <c r="R16" s="263">
        <v>2.739811749337417</v>
      </c>
      <c r="S16" s="263">
        <v>3.189256469763031</v>
      </c>
      <c r="T16" s="263">
        <v>3.0548316577777128</v>
      </c>
      <c r="U16" s="263">
        <v>2.029085697962707</v>
      </c>
      <c r="V16" s="263">
        <v>3.8906913438152269</v>
      </c>
      <c r="W16" s="263">
        <v>9.2971792663607964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0.32256111745065169</v>
      </c>
      <c r="L17" s="231">
        <v>0.24251556533811219</v>
      </c>
      <c r="M17" s="231">
        <v>0.11105092944208821</v>
      </c>
      <c r="N17" s="231">
        <v>0.1156973864665324</v>
      </c>
      <c r="O17" s="231">
        <v>2.1457977214633231E-2</v>
      </c>
      <c r="P17" s="231">
        <v>0</v>
      </c>
      <c r="Q17" s="231">
        <v>3.8266931898950159E-3</v>
      </c>
      <c r="R17" s="231">
        <v>0</v>
      </c>
      <c r="S17" s="231">
        <v>1.18854331372118E-2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0.28275143476333148</v>
      </c>
      <c r="C19" s="231">
        <v>0</v>
      </c>
      <c r="D19" s="231">
        <v>6.2521098783714464E-3</v>
      </c>
      <c r="E19" s="231">
        <v>1.9685688013299299E-2</v>
      </c>
      <c r="F19" s="231">
        <v>2.6411584197891681E-2</v>
      </c>
      <c r="G19" s="231">
        <v>0</v>
      </c>
      <c r="H19" s="231">
        <v>3.9502471210128183E-2</v>
      </c>
      <c r="I19" s="231">
        <v>1.468499979100287E-2</v>
      </c>
      <c r="J19" s="231">
        <v>7.5310320415139076E-2</v>
      </c>
      <c r="K19" s="231">
        <v>0.66256476203080139</v>
      </c>
      <c r="L19" s="231">
        <v>0.58804786787917374</v>
      </c>
      <c r="M19" s="231">
        <v>0.42295599111152671</v>
      </c>
      <c r="N19" s="231">
        <v>0.30363045819940793</v>
      </c>
      <c r="O19" s="231">
        <v>0.42504913671551342</v>
      </c>
      <c r="P19" s="231">
        <v>0.8406310534621213</v>
      </c>
      <c r="Q19" s="231">
        <v>0.29390539542997318</v>
      </c>
      <c r="R19" s="231">
        <v>0.27818934998857558</v>
      </c>
      <c r="S19" s="231">
        <v>0.35805303311336101</v>
      </c>
      <c r="T19" s="231">
        <v>0.27065665931490079</v>
      </c>
      <c r="U19" s="231">
        <v>0.17991385063200421</v>
      </c>
      <c r="V19" s="231">
        <v>0.48232737510977169</v>
      </c>
      <c r="W19" s="231">
        <v>0.56183662212247754</v>
      </c>
      <c r="DA19" s="73" t="s">
        <v>2997</v>
      </c>
    </row>
    <row r="20" spans="1:105" ht="12" customHeight="1" x14ac:dyDescent="0.25">
      <c r="A20" s="46" t="s">
        <v>160</v>
      </c>
      <c r="B20" s="231">
        <v>0.69420086492986843</v>
      </c>
      <c r="C20" s="231">
        <v>0.12806252198262039</v>
      </c>
      <c r="D20" s="231">
        <v>1.1231858500434</v>
      </c>
      <c r="E20" s="231">
        <v>3.3792796132037322</v>
      </c>
      <c r="F20" s="231">
        <v>3.302525177714974</v>
      </c>
      <c r="G20" s="231">
        <v>1.587599004761971</v>
      </c>
      <c r="H20" s="231">
        <v>1.186125785699887</v>
      </c>
      <c r="I20" s="231">
        <v>0.91306833124693887</v>
      </c>
      <c r="J20" s="231">
        <v>1.067448477007727</v>
      </c>
      <c r="K20" s="231">
        <v>1.994157437138907</v>
      </c>
      <c r="L20" s="231">
        <v>1.5530098381290449</v>
      </c>
      <c r="M20" s="231">
        <v>0.87039290630186628</v>
      </c>
      <c r="N20" s="231">
        <v>1.3633689435073191</v>
      </c>
      <c r="O20" s="231">
        <v>0.79865552544496676</v>
      </c>
      <c r="P20" s="231">
        <v>3.2321566250400711</v>
      </c>
      <c r="Q20" s="231">
        <v>1.812719720286188</v>
      </c>
      <c r="R20" s="231">
        <v>1.2989427518208569</v>
      </c>
      <c r="S20" s="231">
        <v>1.3864656030907621</v>
      </c>
      <c r="T20" s="231">
        <v>1.1921795603212979</v>
      </c>
      <c r="U20" s="231">
        <v>0.65552211000665273</v>
      </c>
      <c r="V20" s="231">
        <v>1.5604998056509991</v>
      </c>
      <c r="W20" s="231">
        <v>1.6209522751612551</v>
      </c>
      <c r="DA20" s="73" t="s">
        <v>2998</v>
      </c>
    </row>
    <row r="21" spans="1:105" ht="12" customHeight="1" x14ac:dyDescent="0.25">
      <c r="A21" s="46" t="s">
        <v>70</v>
      </c>
      <c r="B21" s="231">
        <v>7.2212830553190432</v>
      </c>
      <c r="C21" s="231">
        <v>4.2812614941767322</v>
      </c>
      <c r="D21" s="231">
        <v>5.7289860270582542</v>
      </c>
      <c r="E21" s="231">
        <v>9.7620418457133979</v>
      </c>
      <c r="F21" s="231">
        <v>8.9419882070813852</v>
      </c>
      <c r="G21" s="231">
        <v>6.9523441019307821</v>
      </c>
      <c r="H21" s="231">
        <v>10.278227907282499</v>
      </c>
      <c r="I21" s="231">
        <v>3.0739606861930611</v>
      </c>
      <c r="J21" s="231">
        <v>1.141734531681363</v>
      </c>
      <c r="K21" s="231">
        <v>0.36887341894860431</v>
      </c>
      <c r="L21" s="231">
        <v>0.29736043119142069</v>
      </c>
      <c r="M21" s="231">
        <v>6.7031278411561743E-2</v>
      </c>
      <c r="N21" s="231">
        <v>6.3352122928661991E-2</v>
      </c>
      <c r="O21" s="231">
        <v>0.1257492278543495</v>
      </c>
      <c r="P21" s="231">
        <v>0.14097737356857251</v>
      </c>
      <c r="Q21" s="231">
        <v>0.1000887875679579</v>
      </c>
      <c r="R21" s="231">
        <v>7.0851962865067022E-2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1.1876308105899389</v>
      </c>
      <c r="C22" s="231">
        <v>1.3698459410025901</v>
      </c>
      <c r="D22" s="231">
        <v>1.337521312087026</v>
      </c>
      <c r="E22" s="231">
        <v>1.3492539551709579</v>
      </c>
      <c r="F22" s="231">
        <v>1.3109432838639581</v>
      </c>
      <c r="G22" s="231">
        <v>0.46140414758217108</v>
      </c>
      <c r="H22" s="231">
        <v>0.27631571681879608</v>
      </c>
      <c r="I22" s="231">
        <v>1.3787052837464291</v>
      </c>
      <c r="J22" s="231">
        <v>0.57322341946584054</v>
      </c>
      <c r="K22" s="231">
        <v>0.55263143363746359</v>
      </c>
      <c r="L22" s="231">
        <v>0.90820235172637165</v>
      </c>
      <c r="M22" s="231">
        <v>0.2028071162436258</v>
      </c>
      <c r="N22" s="231">
        <v>0.22339910207246261</v>
      </c>
      <c r="O22" s="231">
        <v>0.29092166025482302</v>
      </c>
      <c r="P22" s="231">
        <v>0.47624953271427178</v>
      </c>
      <c r="Q22" s="231">
        <v>0.11756587258037331</v>
      </c>
      <c r="R22" s="231">
        <v>0.30864034573541371</v>
      </c>
      <c r="S22" s="231">
        <v>0.34383827500233588</v>
      </c>
      <c r="T22" s="231">
        <v>0.45853084723494009</v>
      </c>
      <c r="U22" s="231">
        <v>0.22339910207313371</v>
      </c>
      <c r="V22" s="231">
        <v>0.26745637407834499</v>
      </c>
      <c r="W22" s="231">
        <v>0.2617097733823468</v>
      </c>
      <c r="DA22" s="73" t="s">
        <v>3000</v>
      </c>
    </row>
    <row r="23" spans="1:105" ht="12" customHeight="1" x14ac:dyDescent="0.25">
      <c r="A23" s="46" t="s">
        <v>162</v>
      </c>
      <c r="B23" s="231">
        <v>0.22122089135916301</v>
      </c>
      <c r="C23" s="231">
        <v>0.22811244170078351</v>
      </c>
      <c r="D23" s="231">
        <v>0.98010151170376048</v>
      </c>
      <c r="E23" s="231">
        <v>2.9827435123942219</v>
      </c>
      <c r="F23" s="231">
        <v>3.8232912639088541</v>
      </c>
      <c r="G23" s="231">
        <v>2.746447155813371</v>
      </c>
      <c r="H23" s="231">
        <v>2.702495420748654</v>
      </c>
      <c r="I23" s="231">
        <v>1.383334363475174</v>
      </c>
      <c r="J23" s="231">
        <v>0.91019978534298562</v>
      </c>
      <c r="K23" s="231">
        <v>1.065165589112518</v>
      </c>
      <c r="L23" s="231">
        <v>0.86805571748237287</v>
      </c>
      <c r="M23" s="231">
        <v>1.036056897479797</v>
      </c>
      <c r="N23" s="231">
        <v>1.037614652259746</v>
      </c>
      <c r="O23" s="231">
        <v>0.87265073969366791</v>
      </c>
      <c r="P23" s="231">
        <v>1.0220289718612869</v>
      </c>
      <c r="Q23" s="231">
        <v>0.71062471727842691</v>
      </c>
      <c r="R23" s="231">
        <v>0.78318733892750347</v>
      </c>
      <c r="S23" s="231">
        <v>1.089014125419361</v>
      </c>
      <c r="T23" s="231">
        <v>1.1334645909065739</v>
      </c>
      <c r="U23" s="231">
        <v>0.97025063525091659</v>
      </c>
      <c r="V23" s="231">
        <v>1.5804077889761119</v>
      </c>
      <c r="W23" s="231">
        <v>6.852680595694717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17.725372469829082</v>
      </c>
      <c r="C28" s="263">
        <f t="shared" si="0"/>
        <v>16.216803850359138</v>
      </c>
      <c r="D28" s="263">
        <f t="shared" si="0"/>
        <v>18.471412223531246</v>
      </c>
      <c r="E28" s="263">
        <f t="shared" si="0"/>
        <v>15.634578813321342</v>
      </c>
      <c r="F28" s="263">
        <f t="shared" si="0"/>
        <v>18.479235782378453</v>
      </c>
      <c r="G28" s="263">
        <f t="shared" si="0"/>
        <v>19.839124081864426</v>
      </c>
      <c r="H28" s="263">
        <f t="shared" si="0"/>
        <v>21.107841434633535</v>
      </c>
      <c r="I28" s="263">
        <f t="shared" si="0"/>
        <v>14.38556127993761</v>
      </c>
      <c r="J28" s="263">
        <f t="shared" si="0"/>
        <v>11.489157992052217</v>
      </c>
      <c r="K28" s="263">
        <f t="shared" si="0"/>
        <v>12.280147345607098</v>
      </c>
      <c r="L28" s="263">
        <f t="shared" si="0"/>
        <v>12.866397731060855</v>
      </c>
      <c r="M28" s="263">
        <f t="shared" si="0"/>
        <v>10.527631629302224</v>
      </c>
      <c r="N28" s="263">
        <f t="shared" si="0"/>
        <v>11.37760430383112</v>
      </c>
      <c r="O28" s="263">
        <f t="shared" si="0"/>
        <v>10.705575484947737</v>
      </c>
      <c r="P28" s="263">
        <f t="shared" si="0"/>
        <v>15.18929642426726</v>
      </c>
      <c r="Q28" s="263">
        <f t="shared" si="0"/>
        <v>13.206606683688291</v>
      </c>
      <c r="R28" s="263">
        <f t="shared" si="0"/>
        <v>12.155364617196433</v>
      </c>
      <c r="S28" s="263">
        <f t="shared" si="0"/>
        <v>13.570242695232842</v>
      </c>
      <c r="T28" s="263">
        <f t="shared" si="0"/>
        <v>13.197592187406402</v>
      </c>
      <c r="U28" s="263">
        <f t="shared" si="0"/>
        <v>11.143821310124054</v>
      </c>
      <c r="V28" s="263">
        <f t="shared" si="0"/>
        <v>12.648689871858815</v>
      </c>
      <c r="W28" s="263">
        <f t="shared" si="0"/>
        <v>17.1608560430439</v>
      </c>
      <c r="DA28" s="70"/>
    </row>
    <row r="29" spans="1:105" ht="12" customHeight="1" x14ac:dyDescent="0.25">
      <c r="A29" s="60" t="s">
        <v>2915</v>
      </c>
      <c r="B29" s="331">
        <v>16.94705690629457</v>
      </c>
      <c r="C29" s="331">
        <v>15.73012548907648</v>
      </c>
      <c r="D29" s="331">
        <v>17.72801726913983</v>
      </c>
      <c r="E29" s="331">
        <v>14.21738776844813</v>
      </c>
      <c r="F29" s="331">
        <v>17.069161484375229</v>
      </c>
      <c r="G29" s="331">
        <v>18.88737969021243</v>
      </c>
      <c r="H29" s="331">
        <v>19.93453205421272</v>
      </c>
      <c r="I29" s="331">
        <v>13.837597603357571</v>
      </c>
      <c r="J29" s="331">
        <v>11.183901251579719</v>
      </c>
      <c r="K29" s="331">
        <v>11.87783194292823</v>
      </c>
      <c r="L29" s="331">
        <v>12.50529954333344</v>
      </c>
      <c r="M29" s="331">
        <v>10.308057802149969</v>
      </c>
      <c r="N29" s="331">
        <v>11.125886461050451</v>
      </c>
      <c r="O29" s="331">
        <v>10.50024492647751</v>
      </c>
      <c r="P29" s="331">
        <v>14.72653675805778</v>
      </c>
      <c r="Q29" s="331">
        <v>12.96042469723416</v>
      </c>
      <c r="R29" s="331">
        <v>11.933399508207559</v>
      </c>
      <c r="S29" s="331">
        <v>13.31186594359083</v>
      </c>
      <c r="T29" s="331">
        <v>12.95010582560608</v>
      </c>
      <c r="U29" s="331">
        <v>10.97943548025637</v>
      </c>
      <c r="V29" s="331">
        <v>12.333486563317321</v>
      </c>
      <c r="W29" s="331">
        <v>16.40764757547457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0.86812756072116004</v>
      </c>
      <c r="L30" s="232">
        <v>0.85453334162285222</v>
      </c>
      <c r="M30" s="232">
        <v>0.45652038949639412</v>
      </c>
      <c r="N30" s="232">
        <v>0.44638910101090368</v>
      </c>
      <c r="O30" s="232">
        <v>0.1004268905557411</v>
      </c>
      <c r="P30" s="232">
        <v>0</v>
      </c>
      <c r="Q30" s="232">
        <v>1.6978008294691191E-2</v>
      </c>
      <c r="R30" s="232">
        <v>0</v>
      </c>
      <c r="S30" s="232">
        <v>5.560423170674994E-2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0.56913469410043849</v>
      </c>
      <c r="C31" s="297">
        <v>0</v>
      </c>
      <c r="D31" s="297">
        <v>1.414009712808106E-2</v>
      </c>
      <c r="E31" s="297">
        <v>1.733668128800718E-2</v>
      </c>
      <c r="F31" s="297">
        <v>2.8011528440280278E-2</v>
      </c>
      <c r="G31" s="297">
        <v>0</v>
      </c>
      <c r="H31" s="297">
        <v>5.5430366751843048E-2</v>
      </c>
      <c r="I31" s="297">
        <v>3.7735058916339798E-2</v>
      </c>
      <c r="J31" s="297">
        <v>0.26364447431235738</v>
      </c>
      <c r="K31" s="297">
        <v>1.7831992126874801</v>
      </c>
      <c r="L31" s="297">
        <v>2.072058792896017</v>
      </c>
      <c r="M31" s="297">
        <v>1.7387340634799531</v>
      </c>
      <c r="N31" s="297">
        <v>1.171481322219575</v>
      </c>
      <c r="O31" s="297">
        <v>1.98930042225188</v>
      </c>
      <c r="P31" s="297">
        <v>2.3644138887415149</v>
      </c>
      <c r="Q31" s="297">
        <v>1.3039791783258889</v>
      </c>
      <c r="R31" s="297">
        <v>1.3654918149430939</v>
      </c>
      <c r="S31" s="297">
        <v>1.6750978770985221</v>
      </c>
      <c r="T31" s="297">
        <v>1.350010124520288</v>
      </c>
      <c r="U31" s="297">
        <v>1.0939619973450661</v>
      </c>
      <c r="V31" s="297">
        <v>1.6418416828397091</v>
      </c>
      <c r="W31" s="297">
        <v>1.0202477356538491</v>
      </c>
      <c r="DA31" s="122" t="s">
        <v>3008</v>
      </c>
    </row>
    <row r="32" spans="1:105" ht="12" customHeight="1" x14ac:dyDescent="0.25">
      <c r="A32" s="59" t="s">
        <v>160</v>
      </c>
      <c r="B32" s="297">
        <v>1.39731845122845</v>
      </c>
      <c r="C32" s="297">
        <v>0.43438644594685449</v>
      </c>
      <c r="D32" s="297">
        <v>2.5402555811506158</v>
      </c>
      <c r="E32" s="297">
        <v>2.9760450128841809</v>
      </c>
      <c r="F32" s="297">
        <v>3.5025834591053902</v>
      </c>
      <c r="G32" s="297">
        <v>2.6567914542487632</v>
      </c>
      <c r="H32" s="297">
        <v>1.664386690276368</v>
      </c>
      <c r="I32" s="297">
        <v>2.3462504436232141</v>
      </c>
      <c r="J32" s="297">
        <v>3.7368967629522341</v>
      </c>
      <c r="K32" s="297">
        <v>5.3669922936765966</v>
      </c>
      <c r="L32" s="297">
        <v>5.4722206580816897</v>
      </c>
      <c r="M32" s="297">
        <v>3.5781070054622202</v>
      </c>
      <c r="N32" s="297">
        <v>5.260214215940521</v>
      </c>
      <c r="O32" s="297">
        <v>3.737840256019235</v>
      </c>
      <c r="P32" s="297">
        <v>9.0909751470143583</v>
      </c>
      <c r="Q32" s="297">
        <v>8.0425497733236178</v>
      </c>
      <c r="R32" s="297">
        <v>6.3758576515020424</v>
      </c>
      <c r="S32" s="297">
        <v>6.486373172747725</v>
      </c>
      <c r="T32" s="297">
        <v>5.9464802408846236</v>
      </c>
      <c r="U32" s="297">
        <v>3.9858869911773489</v>
      </c>
      <c r="V32" s="297">
        <v>5.3119390671076294</v>
      </c>
      <c r="W32" s="297">
        <v>2.943512087355014</v>
      </c>
      <c r="DA32" s="122" t="s">
        <v>3009</v>
      </c>
    </row>
    <row r="33" spans="1:105" ht="12" customHeight="1" x14ac:dyDescent="0.25">
      <c r="A33" s="59" t="s">
        <v>70</v>
      </c>
      <c r="B33" s="297">
        <v>14.535320487910999</v>
      </c>
      <c r="C33" s="297">
        <v>14.52198454187039</v>
      </c>
      <c r="D33" s="297">
        <v>12.956972996949959</v>
      </c>
      <c r="E33" s="297">
        <v>8.5971802501891812</v>
      </c>
      <c r="F33" s="297">
        <v>9.4836703129419195</v>
      </c>
      <c r="G33" s="297">
        <v>11.63450489802735</v>
      </c>
      <c r="H33" s="297">
        <v>14.42253927429287</v>
      </c>
      <c r="I33" s="297">
        <v>7.8989505788808598</v>
      </c>
      <c r="J33" s="297">
        <v>3.9969555135352759</v>
      </c>
      <c r="K33" s="297">
        <v>0.9927705606231908</v>
      </c>
      <c r="L33" s="297">
        <v>1.0477859537722769</v>
      </c>
      <c r="M33" s="297">
        <v>0.2755595606684727</v>
      </c>
      <c r="N33" s="297">
        <v>0.24442814193938711</v>
      </c>
      <c r="O33" s="297">
        <v>0.58852723240779958</v>
      </c>
      <c r="P33" s="297">
        <v>0.39652218258060518</v>
      </c>
      <c r="Q33" s="297">
        <v>0.4440670263353394</v>
      </c>
      <c r="R33" s="297">
        <v>0.34777670449596337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0.44528327305468202</v>
      </c>
      <c r="C34" s="297">
        <v>0.77375450125923606</v>
      </c>
      <c r="D34" s="297">
        <v>2.2166485939111782</v>
      </c>
      <c r="E34" s="297">
        <v>2.6268258240867559</v>
      </c>
      <c r="F34" s="297">
        <v>4.0548961838876387</v>
      </c>
      <c r="G34" s="297">
        <v>4.5960833379363217</v>
      </c>
      <c r="H34" s="297">
        <v>3.7921757228916442</v>
      </c>
      <c r="I34" s="297">
        <v>3.5546615219371569</v>
      </c>
      <c r="J34" s="297">
        <v>3.1864045007798518</v>
      </c>
      <c r="K34" s="297">
        <v>2.8667423152198022</v>
      </c>
      <c r="L34" s="297">
        <v>3.058700796960601</v>
      </c>
      <c r="M34" s="297">
        <v>4.2591367830429263</v>
      </c>
      <c r="N34" s="297">
        <v>4.0033736799400659</v>
      </c>
      <c r="O34" s="297">
        <v>4.0841501252428518</v>
      </c>
      <c r="P34" s="297">
        <v>2.874625539721305</v>
      </c>
      <c r="Q34" s="297">
        <v>3.1528507109546209</v>
      </c>
      <c r="R34" s="297">
        <v>3.8442733372664568</v>
      </c>
      <c r="S34" s="297">
        <v>5.0947906620378376</v>
      </c>
      <c r="T34" s="297">
        <v>5.6536154602011637</v>
      </c>
      <c r="U34" s="297">
        <v>5.8995864917339524</v>
      </c>
      <c r="V34" s="297">
        <v>5.3797058133699789</v>
      </c>
      <c r="W34" s="297">
        <v>12.443887752465709</v>
      </c>
      <c r="DA34" s="122" t="s">
        <v>3011</v>
      </c>
    </row>
    <row r="35" spans="1:105" ht="12" customHeight="1" x14ac:dyDescent="0.25">
      <c r="A35" s="60" t="s">
        <v>2922</v>
      </c>
      <c r="B35" s="331">
        <v>0.77831556353451181</v>
      </c>
      <c r="C35" s="331">
        <v>0.48667836128265968</v>
      </c>
      <c r="D35" s="331">
        <v>0.74339495439141601</v>
      </c>
      <c r="E35" s="331">
        <v>1.4171910448732119</v>
      </c>
      <c r="F35" s="331">
        <v>1.410074298003223</v>
      </c>
      <c r="G35" s="331">
        <v>0.95174439165199765</v>
      </c>
      <c r="H35" s="331">
        <v>1.173309380420815</v>
      </c>
      <c r="I35" s="331">
        <v>0.54796367658003919</v>
      </c>
      <c r="J35" s="331">
        <v>0.30525674047249801</v>
      </c>
      <c r="K35" s="331">
        <v>0.40231540267886712</v>
      </c>
      <c r="L35" s="331">
        <v>0.36109818772741659</v>
      </c>
      <c r="M35" s="331">
        <v>0.21957382715225551</v>
      </c>
      <c r="N35" s="331">
        <v>0.25171784278067011</v>
      </c>
      <c r="O35" s="331">
        <v>0.2053305584702271</v>
      </c>
      <c r="P35" s="331">
        <v>0.46275966620948128</v>
      </c>
      <c r="Q35" s="331">
        <v>0.2461819864541315</v>
      </c>
      <c r="R35" s="331">
        <v>0.22196510898887431</v>
      </c>
      <c r="S35" s="331">
        <v>0.25837675164201318</v>
      </c>
      <c r="T35" s="331">
        <v>0.24748636180032221</v>
      </c>
      <c r="U35" s="331">
        <v>0.1643858298676826</v>
      </c>
      <c r="V35" s="331">
        <v>0.31520330854149542</v>
      </c>
      <c r="W35" s="331">
        <v>0.75320846756932813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2.6132201822925132E-2</v>
      </c>
      <c r="L36" s="231">
        <v>1.964733303475704E-2</v>
      </c>
      <c r="M36" s="231">
        <v>8.9967610595472463E-3</v>
      </c>
      <c r="N36" s="231">
        <v>9.3731925206110515E-3</v>
      </c>
      <c r="O36" s="231">
        <v>1.73841222933608E-3</v>
      </c>
      <c r="P36" s="231">
        <v>0</v>
      </c>
      <c r="Q36" s="231">
        <v>3.1001851538429352E-4</v>
      </c>
      <c r="R36" s="231">
        <v>0</v>
      </c>
      <c r="S36" s="231">
        <v>9.6289515596069462E-4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2.2907031130580881E-2</v>
      </c>
      <c r="C38" s="231">
        <v>0</v>
      </c>
      <c r="D38" s="231">
        <v>5.0651299341961792E-4</v>
      </c>
      <c r="E38" s="231">
        <v>1.5948306982951151E-3</v>
      </c>
      <c r="F38" s="231">
        <v>2.139727361367656E-3</v>
      </c>
      <c r="G38" s="231">
        <v>0</v>
      </c>
      <c r="H38" s="231">
        <v>3.200282037481743E-3</v>
      </c>
      <c r="I38" s="231">
        <v>1.189701292397123E-3</v>
      </c>
      <c r="J38" s="231">
        <v>6.1012452709482568E-3</v>
      </c>
      <c r="K38" s="231">
        <v>5.3677505270907797E-2</v>
      </c>
      <c r="L38" s="231">
        <v>4.7640539214433883E-2</v>
      </c>
      <c r="M38" s="231">
        <v>3.4265665401015673E-2</v>
      </c>
      <c r="N38" s="231">
        <v>2.459853957589311E-2</v>
      </c>
      <c r="O38" s="231">
        <v>3.4435241026870567E-2</v>
      </c>
      <c r="P38" s="231">
        <v>6.8103497784574488E-2</v>
      </c>
      <c r="Q38" s="231">
        <v>2.3810666241871808E-2</v>
      </c>
      <c r="R38" s="231">
        <v>2.2537435064540909E-2</v>
      </c>
      <c r="S38" s="231">
        <v>2.900756978577966E-2</v>
      </c>
      <c r="T38" s="231">
        <v>2.1927176163809479E-2</v>
      </c>
      <c r="U38" s="231">
        <v>1.457567202337841E-2</v>
      </c>
      <c r="V38" s="231">
        <v>3.9075622042444691E-2</v>
      </c>
      <c r="W38" s="231">
        <v>4.5517042217778469E-2</v>
      </c>
      <c r="DA38" s="73" t="s">
        <v>3015</v>
      </c>
    </row>
    <row r="39" spans="1:105" ht="12" customHeight="1" x14ac:dyDescent="0.25">
      <c r="A39" s="64" t="s">
        <v>160</v>
      </c>
      <c r="B39" s="231">
        <v>5.6240495603974629E-2</v>
      </c>
      <c r="C39" s="231">
        <v>1.037495063525321E-2</v>
      </c>
      <c r="D39" s="231">
        <v>9.0994598325938286E-2</v>
      </c>
      <c r="E39" s="231">
        <v>0.27377142529228282</v>
      </c>
      <c r="F39" s="231">
        <v>0.26755318542862722</v>
      </c>
      <c r="G39" s="231">
        <v>0.12861890464110901</v>
      </c>
      <c r="H39" s="231">
        <v>9.6093660216275661E-2</v>
      </c>
      <c r="I39" s="231">
        <v>7.3971984282689807E-2</v>
      </c>
      <c r="J39" s="231">
        <v>8.6479050101280708E-2</v>
      </c>
      <c r="K39" s="231">
        <v>0.1615561262493877</v>
      </c>
      <c r="L39" s="231">
        <v>0.1258166726471158</v>
      </c>
      <c r="M39" s="231">
        <v>7.0514646255224869E-2</v>
      </c>
      <c r="N39" s="231">
        <v>0.1104529667816895</v>
      </c>
      <c r="O39" s="231">
        <v>6.4702861717718274E-2</v>
      </c>
      <c r="P39" s="231">
        <v>0.26185229613663419</v>
      </c>
      <c r="Q39" s="231">
        <v>0.14685699861565679</v>
      </c>
      <c r="R39" s="231">
        <v>0.1052334962604459</v>
      </c>
      <c r="S39" s="231">
        <v>0.11232413642061</v>
      </c>
      <c r="T39" s="231">
        <v>9.658410513241289E-2</v>
      </c>
      <c r="U39" s="231">
        <v>5.3106946719033259E-2</v>
      </c>
      <c r="V39" s="231">
        <v>0.1264234703432478</v>
      </c>
      <c r="W39" s="231">
        <v>0.1313210108354862</v>
      </c>
      <c r="DA39" s="73" t="s">
        <v>3016</v>
      </c>
    </row>
    <row r="40" spans="1:105" ht="12" customHeight="1" x14ac:dyDescent="0.25">
      <c r="A40" s="64" t="s">
        <v>70</v>
      </c>
      <c r="B40" s="231">
        <v>0.58503029662568373</v>
      </c>
      <c r="C40" s="231">
        <v>0.34684524379991538</v>
      </c>
      <c r="D40" s="231">
        <v>0.46413225587460488</v>
      </c>
      <c r="E40" s="231">
        <v>0.79086918389985805</v>
      </c>
      <c r="F40" s="231">
        <v>0.72443275982083211</v>
      </c>
      <c r="G40" s="231">
        <v>0.56324227994365583</v>
      </c>
      <c r="H40" s="231">
        <v>0.83268785828229686</v>
      </c>
      <c r="I40" s="231">
        <v>0.24903609487161449</v>
      </c>
      <c r="J40" s="231">
        <v>9.2497314759783081E-2</v>
      </c>
      <c r="K40" s="231">
        <v>2.9884180422186431E-2</v>
      </c>
      <c r="L40" s="231">
        <v>2.4090575031056181E-2</v>
      </c>
      <c r="M40" s="231">
        <v>5.4305209187762776E-3</v>
      </c>
      <c r="N40" s="231">
        <v>5.1324551308817822E-3</v>
      </c>
      <c r="O40" s="231">
        <v>1.018753973615434E-2</v>
      </c>
      <c r="P40" s="231">
        <v>1.142124384884508E-2</v>
      </c>
      <c r="Q40" s="231">
        <v>8.1086660959311264E-3</v>
      </c>
      <c r="R40" s="231">
        <v>5.7400526380046134E-3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9.6215589401312585E-2</v>
      </c>
      <c r="C41" s="231">
        <v>0.1109776989846616</v>
      </c>
      <c r="D41" s="231">
        <v>0.1083589279023041</v>
      </c>
      <c r="E41" s="231">
        <v>0.10930944481335909</v>
      </c>
      <c r="F41" s="231">
        <v>0.1062057161231848</v>
      </c>
      <c r="G41" s="231">
        <v>3.7380532414594873E-2</v>
      </c>
      <c r="H41" s="231">
        <v>2.238564317926417E-2</v>
      </c>
      <c r="I41" s="231">
        <v>0.1116954362445961</v>
      </c>
      <c r="J41" s="231">
        <v>4.6439540529556657E-2</v>
      </c>
      <c r="K41" s="231">
        <v>4.477128635851791E-2</v>
      </c>
      <c r="L41" s="231">
        <v>7.3577768265884455E-2</v>
      </c>
      <c r="M41" s="231">
        <v>1.6430363754598162E-2</v>
      </c>
      <c r="N41" s="231">
        <v>1.8098617925674139E-2</v>
      </c>
      <c r="O41" s="231">
        <v>2.3568939742412011E-2</v>
      </c>
      <c r="P41" s="231">
        <v>3.8583227282089128E-2</v>
      </c>
      <c r="Q41" s="231">
        <v>9.5245674185408819E-3</v>
      </c>
      <c r="R41" s="231">
        <v>2.5004414261706999E-2</v>
      </c>
      <c r="S41" s="231">
        <v>2.7855964996097601E-2</v>
      </c>
      <c r="T41" s="231">
        <v>3.7147752762896141E-2</v>
      </c>
      <c r="U41" s="231">
        <v>1.8098617925728519E-2</v>
      </c>
      <c r="V41" s="231">
        <v>2.166790591960405E-2</v>
      </c>
      <c r="W41" s="231">
        <v>2.1202346616082099E-2</v>
      </c>
      <c r="DA41" s="73" t="s">
        <v>3018</v>
      </c>
    </row>
    <row r="42" spans="1:105" ht="12" customHeight="1" x14ac:dyDescent="0.25">
      <c r="A42" s="64" t="s">
        <v>162</v>
      </c>
      <c r="B42" s="231">
        <v>1.792215077296002E-2</v>
      </c>
      <c r="C42" s="231">
        <v>1.848046786282943E-2</v>
      </c>
      <c r="D42" s="231">
        <v>7.9402659295149183E-2</v>
      </c>
      <c r="E42" s="231">
        <v>0.24164616016941731</v>
      </c>
      <c r="F42" s="231">
        <v>0.3097429092692115</v>
      </c>
      <c r="G42" s="231">
        <v>0.22250267465263809</v>
      </c>
      <c r="H42" s="231">
        <v>0.2189419367054965</v>
      </c>
      <c r="I42" s="231">
        <v>0.11207045988874161</v>
      </c>
      <c r="J42" s="231">
        <v>7.3739589810929276E-2</v>
      </c>
      <c r="K42" s="231">
        <v>8.6294102554942118E-2</v>
      </c>
      <c r="L42" s="231">
        <v>7.0325299534169328E-2</v>
      </c>
      <c r="M42" s="231">
        <v>8.3935869763093238E-2</v>
      </c>
      <c r="N42" s="231">
        <v>8.4062070845920489E-2</v>
      </c>
      <c r="O42" s="231">
        <v>7.0697564017735789E-2</v>
      </c>
      <c r="P42" s="231">
        <v>8.2799401157338345E-2</v>
      </c>
      <c r="Q42" s="231">
        <v>5.7571069566746527E-2</v>
      </c>
      <c r="R42" s="231">
        <v>6.3449710764175812E-2</v>
      </c>
      <c r="S42" s="231">
        <v>8.8226185283565267E-2</v>
      </c>
      <c r="T42" s="231">
        <v>9.182732774120364E-2</v>
      </c>
      <c r="U42" s="231">
        <v>7.8604593199542369E-2</v>
      </c>
      <c r="V42" s="231">
        <v>0.12803631023619891</v>
      </c>
      <c r="W42" s="231">
        <v>0.5551680678999813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0.99999999999999967</v>
      </c>
      <c r="D52" s="234">
        <f t="shared" si="1"/>
        <v>1</v>
      </c>
      <c r="E52" s="234">
        <f t="shared" si="1"/>
        <v>1.0000000000000002</v>
      </c>
      <c r="F52" s="234">
        <f t="shared" si="1"/>
        <v>1.0000000000000004</v>
      </c>
      <c r="G52" s="234">
        <f t="shared" si="1"/>
        <v>0.99999999999999956</v>
      </c>
      <c r="H52" s="234">
        <f t="shared" si="1"/>
        <v>0.99999999999999956</v>
      </c>
      <c r="I52" s="234">
        <f t="shared" si="1"/>
        <v>1.0000000000000002</v>
      </c>
      <c r="J52" s="234">
        <f t="shared" si="1"/>
        <v>1.0000000000000004</v>
      </c>
      <c r="K52" s="234">
        <f t="shared" si="1"/>
        <v>1</v>
      </c>
      <c r="L52" s="234">
        <f t="shared" si="1"/>
        <v>1.0000000000000007</v>
      </c>
      <c r="M52" s="234">
        <f t="shared" si="1"/>
        <v>1</v>
      </c>
      <c r="N52" s="234">
        <f t="shared" si="1"/>
        <v>0.99999999999999967</v>
      </c>
      <c r="O52" s="234">
        <f t="shared" si="1"/>
        <v>0.99999999999999989</v>
      </c>
      <c r="P52" s="234">
        <f t="shared" si="1"/>
        <v>1</v>
      </c>
      <c r="Q52" s="234">
        <f t="shared" si="1"/>
        <v>1</v>
      </c>
      <c r="R52" s="234">
        <f t="shared" si="1"/>
        <v>1.0000000000000004</v>
      </c>
      <c r="S52" s="234">
        <f t="shared" si="1"/>
        <v>0.99999999999999967</v>
      </c>
      <c r="T52" s="234">
        <f t="shared" si="1"/>
        <v>1.0000000000000002</v>
      </c>
      <c r="U52" s="234">
        <f t="shared" si="1"/>
        <v>1</v>
      </c>
      <c r="V52" s="234">
        <f t="shared" si="1"/>
        <v>1.0000000000000002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6.1106626189154105E-3</v>
      </c>
      <c r="C57" s="302">
        <f t="shared" si="6"/>
        <v>3.8132731771636469E-3</v>
      </c>
      <c r="D57" s="302">
        <f t="shared" si="6"/>
        <v>1.6469560988655093E-2</v>
      </c>
      <c r="E57" s="302">
        <f t="shared" si="6"/>
        <v>1.5501024653747581E-2</v>
      </c>
      <c r="F57" s="302">
        <f t="shared" si="6"/>
        <v>2.8331353938921094E-2</v>
      </c>
      <c r="G57" s="302">
        <f t="shared" si="6"/>
        <v>3.020549429415223E-2</v>
      </c>
      <c r="H57" s="302">
        <f t="shared" si="6"/>
        <v>2.3891821972008859E-2</v>
      </c>
      <c r="I57" s="302">
        <f t="shared" si="6"/>
        <v>1.774645935845268E-2</v>
      </c>
      <c r="J57" s="302">
        <f t="shared" si="6"/>
        <v>2.6913629639026028E-2</v>
      </c>
      <c r="K57" s="302">
        <f t="shared" si="6"/>
        <v>3.4674938784187689E-2</v>
      </c>
      <c r="L57" s="302">
        <f t="shared" si="6"/>
        <v>3.448760128211116E-2</v>
      </c>
      <c r="M57" s="302">
        <f t="shared" si="6"/>
        <v>3.4748922753068866E-2</v>
      </c>
      <c r="N57" s="302">
        <f t="shared" si="6"/>
        <v>3.7046827720492906E-2</v>
      </c>
      <c r="O57" s="302">
        <f t="shared" si="6"/>
        <v>3.673677633344663E-2</v>
      </c>
      <c r="P57" s="302">
        <f t="shared" si="6"/>
        <v>4.6694290465240616E-2</v>
      </c>
      <c r="Q57" s="302">
        <f t="shared" si="6"/>
        <v>4.64717393028437E-2</v>
      </c>
      <c r="R57" s="302">
        <f t="shared" si="6"/>
        <v>3.6805380326745879E-2</v>
      </c>
      <c r="S57" s="302">
        <f t="shared" si="6"/>
        <v>3.8687729604098497E-2</v>
      </c>
      <c r="T57" s="302">
        <f t="shared" si="6"/>
        <v>4.1502776574501E-2</v>
      </c>
      <c r="U57" s="302">
        <f t="shared" si="6"/>
        <v>4.1206932366362976E-2</v>
      </c>
      <c r="V57" s="302">
        <f t="shared" si="6"/>
        <v>3.7629096749530237E-2</v>
      </c>
      <c r="W57" s="302">
        <f t="shared" si="6"/>
        <v>5.9483673397399989E-2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0.34934219439149544</v>
      </c>
      <c r="C58" s="303">
        <f t="shared" si="7"/>
        <v>0.26927428749665805</v>
      </c>
      <c r="D58" s="303">
        <f t="shared" si="7"/>
        <v>0.32642860007456365</v>
      </c>
      <c r="E58" s="303">
        <f t="shared" si="7"/>
        <v>0.51986421394798021</v>
      </c>
      <c r="F58" s="303">
        <f t="shared" si="7"/>
        <v>0.47129253930988968</v>
      </c>
      <c r="G58" s="303">
        <f t="shared" si="7"/>
        <v>0.36068559444847487</v>
      </c>
      <c r="H58" s="303">
        <f t="shared" si="7"/>
        <v>0.39720280756905485</v>
      </c>
      <c r="I58" s="303">
        <f t="shared" si="7"/>
        <v>0.31413409854667834</v>
      </c>
      <c r="J58" s="303">
        <f t="shared" si="7"/>
        <v>0.24031528571016067</v>
      </c>
      <c r="K58" s="303">
        <f t="shared" si="7"/>
        <v>0.27796193393838103</v>
      </c>
      <c r="L58" s="303">
        <f t="shared" si="7"/>
        <v>0.24841698762183231</v>
      </c>
      <c r="M58" s="303">
        <f t="shared" si="7"/>
        <v>0.19762273451165982</v>
      </c>
      <c r="N58" s="303">
        <f t="shared" si="7"/>
        <v>0.20656020994473615</v>
      </c>
      <c r="O58" s="303">
        <f t="shared" si="7"/>
        <v>0.18439308668089918</v>
      </c>
      <c r="P58" s="303">
        <f t="shared" si="7"/>
        <v>0.26052510224869146</v>
      </c>
      <c r="Q58" s="303">
        <f t="shared" si="7"/>
        <v>0.17835985228581583</v>
      </c>
      <c r="R58" s="303">
        <f t="shared" si="7"/>
        <v>0.17716956623679536</v>
      </c>
      <c r="S58" s="303">
        <f t="shared" si="7"/>
        <v>0.18293335305783709</v>
      </c>
      <c r="T58" s="303">
        <f t="shared" si="7"/>
        <v>0.18016067571852587</v>
      </c>
      <c r="U58" s="303">
        <f t="shared" si="7"/>
        <v>0.14768746941331098</v>
      </c>
      <c r="V58" s="303">
        <f t="shared" si="7"/>
        <v>0.22638622896410762</v>
      </c>
      <c r="W58" s="303">
        <f t="shared" si="7"/>
        <v>0.33049123977302058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0.64454714298958893</v>
      </c>
      <c r="C60" s="303">
        <f t="shared" si="9"/>
        <v>0.72691243932617788</v>
      </c>
      <c r="D60" s="303">
        <f t="shared" si="9"/>
        <v>0.65710183893678131</v>
      </c>
      <c r="E60" s="303">
        <f t="shared" si="9"/>
        <v>0.46463476139827237</v>
      </c>
      <c r="F60" s="303">
        <f t="shared" si="9"/>
        <v>0.50037610675118949</v>
      </c>
      <c r="G60" s="303">
        <f t="shared" si="9"/>
        <v>0.60910891125737243</v>
      </c>
      <c r="H60" s="303">
        <f t="shared" si="9"/>
        <v>0.57890537045893586</v>
      </c>
      <c r="I60" s="303">
        <f t="shared" si="9"/>
        <v>0.66811944209486918</v>
      </c>
      <c r="J60" s="303">
        <f t="shared" si="9"/>
        <v>0.73277108465081364</v>
      </c>
      <c r="K60" s="303">
        <f t="shared" si="9"/>
        <v>0.68736312727743143</v>
      </c>
      <c r="L60" s="303">
        <f t="shared" si="9"/>
        <v>0.7170954110960569</v>
      </c>
      <c r="M60" s="303">
        <f t="shared" si="9"/>
        <v>0.76762834273527125</v>
      </c>
      <c r="N60" s="303">
        <f t="shared" si="9"/>
        <v>0.75639296233477049</v>
      </c>
      <c r="O60" s="303">
        <f t="shared" si="9"/>
        <v>0.7788701369856541</v>
      </c>
      <c r="P60" s="303">
        <f t="shared" si="9"/>
        <v>0.69278060728606794</v>
      </c>
      <c r="Q60" s="303">
        <f t="shared" si="9"/>
        <v>0.77516840841134038</v>
      </c>
      <c r="R60" s="303">
        <f t="shared" si="9"/>
        <v>0.78602505343645923</v>
      </c>
      <c r="S60" s="303">
        <f t="shared" si="9"/>
        <v>0.77837891733806408</v>
      </c>
      <c r="T60" s="303">
        <f t="shared" si="9"/>
        <v>0.77833654770697336</v>
      </c>
      <c r="U60" s="303">
        <f t="shared" si="9"/>
        <v>0.81110559822032602</v>
      </c>
      <c r="V60" s="303">
        <f t="shared" si="9"/>
        <v>0.73598467428636227</v>
      </c>
      <c r="W60" s="303">
        <f t="shared" si="9"/>
        <v>0.61002508682957945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0.616245279450507</v>
      </c>
      <c r="C61" s="304">
        <f t="shared" si="10"/>
        <v>0.70509725564191517</v>
      </c>
      <c r="D61" s="304">
        <f t="shared" si="10"/>
        <v>0.6306563140534901</v>
      </c>
      <c r="E61" s="304">
        <f t="shared" si="10"/>
        <v>0.42251810249413979</v>
      </c>
      <c r="F61" s="304">
        <f t="shared" si="10"/>
        <v>0.46219446895112481</v>
      </c>
      <c r="G61" s="304">
        <f t="shared" si="10"/>
        <v>0.57988806522594938</v>
      </c>
      <c r="H61" s="304">
        <f t="shared" si="10"/>
        <v>0.54672609226798952</v>
      </c>
      <c r="I61" s="304">
        <f t="shared" si="10"/>
        <v>0.64266995293274054</v>
      </c>
      <c r="J61" s="304">
        <f t="shared" si="10"/>
        <v>0.71330200667593158</v>
      </c>
      <c r="K61" s="304">
        <f t="shared" si="10"/>
        <v>0.6648441162627835</v>
      </c>
      <c r="L61" s="304">
        <f t="shared" si="10"/>
        <v>0.69696997592865817</v>
      </c>
      <c r="M61" s="304">
        <f t="shared" si="10"/>
        <v>0.75161799026665077</v>
      </c>
      <c r="N61" s="304">
        <f t="shared" si="10"/>
        <v>0.73965854270749654</v>
      </c>
      <c r="O61" s="304">
        <f t="shared" si="10"/>
        <v>0.76393158086338808</v>
      </c>
      <c r="P61" s="304">
        <f t="shared" si="10"/>
        <v>0.67167423648195956</v>
      </c>
      <c r="Q61" s="304">
        <f t="shared" si="10"/>
        <v>0.76071863314432264</v>
      </c>
      <c r="R61" s="304">
        <f t="shared" si="10"/>
        <v>0.77167170887226721</v>
      </c>
      <c r="S61" s="304">
        <f t="shared" si="10"/>
        <v>0.76355862114107076</v>
      </c>
      <c r="T61" s="304">
        <f t="shared" si="10"/>
        <v>0.76374087921586531</v>
      </c>
      <c r="U61" s="304">
        <f t="shared" si="10"/>
        <v>0.79914073776867478</v>
      </c>
      <c r="V61" s="304">
        <f t="shared" si="10"/>
        <v>0.7176440550822325</v>
      </c>
      <c r="W61" s="304">
        <f t="shared" si="10"/>
        <v>0.58325042828822993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2.830186353908188E-2</v>
      </c>
      <c r="C62" s="304">
        <f t="shared" si="11"/>
        <v>2.1815183684262811E-2</v>
      </c>
      <c r="D62" s="304">
        <f t="shared" si="11"/>
        <v>2.6445524883291164E-2</v>
      </c>
      <c r="E62" s="304">
        <f t="shared" si="11"/>
        <v>4.2116658904132596E-2</v>
      </c>
      <c r="F62" s="304">
        <f t="shared" si="11"/>
        <v>3.8181637800064699E-2</v>
      </c>
      <c r="G62" s="304">
        <f t="shared" si="11"/>
        <v>2.9220846031423098E-2</v>
      </c>
      <c r="H62" s="304">
        <f t="shared" si="11"/>
        <v>3.2179278190946341E-2</v>
      </c>
      <c r="I62" s="304">
        <f t="shared" si="11"/>
        <v>2.5449489162128604E-2</v>
      </c>
      <c r="J62" s="304">
        <f t="shared" si="11"/>
        <v>1.9469077974882083E-2</v>
      </c>
      <c r="K62" s="304">
        <f t="shared" si="11"/>
        <v>2.2519011014647886E-2</v>
      </c>
      <c r="L62" s="304">
        <f t="shared" si="11"/>
        <v>2.0125435167398852E-2</v>
      </c>
      <c r="M62" s="304">
        <f t="shared" si="11"/>
        <v>1.6010352468620564E-2</v>
      </c>
      <c r="N62" s="304">
        <f t="shared" si="11"/>
        <v>1.6734419627274042E-2</v>
      </c>
      <c r="O62" s="304">
        <f t="shared" si="11"/>
        <v>1.4938556122265982E-2</v>
      </c>
      <c r="P62" s="304">
        <f t="shared" si="11"/>
        <v>2.1106370804108394E-2</v>
      </c>
      <c r="Q62" s="304">
        <f t="shared" si="11"/>
        <v>1.4449775267017819E-2</v>
      </c>
      <c r="R62" s="304">
        <f t="shared" si="11"/>
        <v>1.4353344564192102E-2</v>
      </c>
      <c r="S62" s="304">
        <f t="shared" si="11"/>
        <v>1.4820296196993351E-2</v>
      </c>
      <c r="T62" s="304">
        <f t="shared" si="11"/>
        <v>1.4595668491108077E-2</v>
      </c>
      <c r="U62" s="304">
        <f t="shared" si="11"/>
        <v>1.1964860451651226E-2</v>
      </c>
      <c r="V62" s="304">
        <f t="shared" si="11"/>
        <v>1.834061920412983E-2</v>
      </c>
      <c r="W62" s="304">
        <f t="shared" si="11"/>
        <v>2.6774658541349462E-2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0.20679117525132878</v>
      </c>
      <c r="C69" s="324">
        <f>IF(C$5=0,0,C$5/WWP_fec!C$5)</f>
        <v>0.15508574082357163</v>
      </c>
      <c r="D69" s="324">
        <f>IF(D$5=0,0,D$5/WWP_fec!D$5)</f>
        <v>0.19191315261931746</v>
      </c>
      <c r="E69" s="324">
        <f>IF(E$5=0,0,E$5/WWP_fec!E$5)</f>
        <v>0.32510609997438572</v>
      </c>
      <c r="F69" s="324">
        <f>IF(F$5=0,0,F$5/WWP_fec!F$5)</f>
        <v>0.30127392852746382</v>
      </c>
      <c r="G69" s="324">
        <f>IF(G$5=0,0,G$5/WWP_fec!G$5)</f>
        <v>0.22109486521263455</v>
      </c>
      <c r="H69" s="324">
        <f>IF(H$5=0,0,H$5/WWP_fec!H$5)</f>
        <v>0.251636139241465</v>
      </c>
      <c r="I69" s="324">
        <f>IF(I$5=0,0,I$5/WWP_fec!I$5)</f>
        <v>0.16704719777062252</v>
      </c>
      <c r="J69" s="324">
        <f>IF(J$5=0,0,J$5/WWP_fec!J$5)</f>
        <v>0.13514032435866713</v>
      </c>
      <c r="K69" s="324">
        <f>IF(K$5=0,0,K$5/WWP_fec!K$5)</f>
        <v>0.15820187365346494</v>
      </c>
      <c r="L69" s="324">
        <f>IF(L$5=0,0,L$5/WWP_fec!L$5)</f>
        <v>0.13906003247090934</v>
      </c>
      <c r="M69" s="324">
        <f>IF(M$5=0,0,M$5/WWP_fec!M$5)</f>
        <v>0.11473366227145776</v>
      </c>
      <c r="N69" s="324">
        <f>IF(N$5=0,0,N$5/WWP_fec!N$5)</f>
        <v>0.12153378868637564</v>
      </c>
      <c r="O69" s="324">
        <f>IF(O$5=0,0,O$5/WWP_fec!O$5)</f>
        <v>0.10875264911648844</v>
      </c>
      <c r="P69" s="324">
        <f>IF(P$5=0,0,P$5/WWP_fec!P$5)</f>
        <v>0.15579684935598595</v>
      </c>
      <c r="Q69" s="324">
        <f>IF(Q$5=0,0,Q$5/WWP_fec!Q$5)</f>
        <v>0.11784574986767121</v>
      </c>
      <c r="R69" s="324">
        <f>IF(R$5=0,0,R$5/WWP_fec!R$5)</f>
        <v>0.10765595543801502</v>
      </c>
      <c r="S69" s="324">
        <f>IF(S$5=0,0,S$5/WWP_fec!S$5)</f>
        <v>0.10875740457784022</v>
      </c>
      <c r="T69" s="324">
        <f>IF(T$5=0,0,T$5/WWP_fec!T$5)</f>
        <v>0.10550556978133498</v>
      </c>
      <c r="U69" s="324">
        <f>IF(U$5=0,0,U$5/WWP_fec!U$5)</f>
        <v>9.1474278050936386E-2</v>
      </c>
      <c r="V69" s="324">
        <f>IF(V$5=0,0,V$5/WWP_fec!V$5)</f>
        <v>0.12557223809765031</v>
      </c>
      <c r="W69" s="324">
        <f>IF(W$5=0,0,W$5/WWP_fec!W$5)</f>
        <v>0.17771786915169752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7.959276004223037E-2</v>
      </c>
      <c r="C74" s="338">
        <f>IF(C$10=0,0,C$10/WWP_fec!C$10)</f>
        <v>4.1018152426513257E-2</v>
      </c>
      <c r="D74" s="338">
        <f>IF(D$10=0,0,D$10/WWP_fec!D$10)</f>
        <v>0.2184032037172309</v>
      </c>
      <c r="E74" s="338">
        <f>IF(E$10=0,0,E$10/WWP_fec!E$10)</f>
        <v>0.2491489786659801</v>
      </c>
      <c r="F74" s="338">
        <f>IF(F$10=0,0,F$10/WWP_fec!F$10)</f>
        <v>0.52358156763952646</v>
      </c>
      <c r="G74" s="338">
        <f>IF(G$10=0,0,G$10/WWP_fec!G$10)</f>
        <v>0.47563471547841418</v>
      </c>
      <c r="H74" s="338">
        <f>IF(H$10=0,0,H$10/WWP_fec!H$10)</f>
        <v>0.42145545431581588</v>
      </c>
      <c r="I74" s="338">
        <f>IF(I$10=0,0,I$10/WWP_fec!I$10)</f>
        <v>0.18631583211175143</v>
      </c>
      <c r="J74" s="338">
        <f>IF(J$10=0,0,J$10/WWP_fec!J$10)</f>
        <v>0.25512335487734011</v>
      </c>
      <c r="K74" s="338">
        <f>IF(K$10=0,0,K$10/WWP_fec!K$10)</f>
        <v>0.38118879987262627</v>
      </c>
      <c r="L74" s="338">
        <f>IF(L$10=0,0,L$10/WWP_fec!L$10)</f>
        <v>0.36350054195116133</v>
      </c>
      <c r="M74" s="338">
        <f>IF(M$10=0,0,M$10/WWP_fec!M$10)</f>
        <v>0.30051962692099043</v>
      </c>
      <c r="N74" s="338">
        <f>IF(N$10=0,0,N$10/WWP_fec!N$10)</f>
        <v>0.33169025441209998</v>
      </c>
      <c r="O74" s="338">
        <f>IF(O$10=0,0,O$10/WWP_fec!O$10)</f>
        <v>0.32426727642795061</v>
      </c>
      <c r="P74" s="338">
        <f>IF(P$10=0,0,P$10/WWP_fec!P$10)</f>
        <v>0.54563698906343305</v>
      </c>
      <c r="Q74" s="338">
        <f>IF(Q$10=0,0,Q$10/WWP_fec!Q$10)</f>
        <v>0.45625404128012198</v>
      </c>
      <c r="R74" s="338">
        <f>IF(R$10=0,0,R$10/WWP_fec!R$10)</f>
        <v>0.3108192022283065</v>
      </c>
      <c r="S74" s="338">
        <f>IF(S$10=0,0,S$10/WWP_fec!S$10)</f>
        <v>0.33037027723569029</v>
      </c>
      <c r="T74" s="338">
        <f>IF(T$10=0,0,T$10/WWP_fec!T$10)</f>
        <v>0.35953671254523112</v>
      </c>
      <c r="U74" s="338">
        <f>IF(U$10=0,0,U$10/WWP_fec!U$10)</f>
        <v>0.3272177255722829</v>
      </c>
      <c r="V74" s="338">
        <f>IF(V$10=0,0,V$10/WWP_fec!V$10)</f>
        <v>0.33325542799802865</v>
      </c>
      <c r="W74" s="338">
        <f>IF(W$10=0,0,W$10/WWP_fec!W$10)</f>
        <v>0.74797761808074714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0.10457466404571626</v>
      </c>
      <c r="C75" s="351">
        <f>IF(C$16=0,0,C$16/WWP_fec!C$16)</f>
        <v>5.8462550860782218E-2</v>
      </c>
      <c r="D75" s="351">
        <f>IF(D$16=0,0,D$16/WWP_fec!D$16)</f>
        <v>8.8372564136365461E-2</v>
      </c>
      <c r="E75" s="351">
        <f>IF(E$16=0,0,E$16/WWP_fec!E$16)</f>
        <v>0.27014756433715953</v>
      </c>
      <c r="F75" s="351">
        <f>IF(F$16=0,0,F$16/WWP_fec!F$16)</f>
        <v>0.20862725584316141</v>
      </c>
      <c r="G75" s="351">
        <f>IF(G$16=0,0,G$16/WWP_fec!G$16)</f>
        <v>0.11171902324964227</v>
      </c>
      <c r="H75" s="351">
        <f>IF(H$16=0,0,H$16/WWP_fec!H$16)</f>
        <v>0.14089470198018181</v>
      </c>
      <c r="I75" s="351">
        <f>IF(I$16=0,0,I$16/WWP_fec!I$16)</f>
        <v>7.5975076129161434E-2</v>
      </c>
      <c r="J75" s="351">
        <f>IF(J$16=0,0,J$16/WWP_fec!J$16)</f>
        <v>4.5492853638893528E-2</v>
      </c>
      <c r="K75" s="351">
        <f>IF(K$16=0,0,K$16/WWP_fec!K$16)</f>
        <v>6.1920607083399942E-2</v>
      </c>
      <c r="L75" s="351">
        <f>IF(L$16=0,0,L$16/WWP_fec!L$16)</f>
        <v>4.7442397341217267E-2</v>
      </c>
      <c r="M75" s="351">
        <f>IF(M$16=0,0,M$16/WWP_fec!M$16)</f>
        <v>3.1155962122185073E-2</v>
      </c>
      <c r="N75" s="351">
        <f>IF(N$16=0,0,N$16/WWP_fec!N$16)</f>
        <v>3.4725913024253006E-2</v>
      </c>
      <c r="O75" s="351">
        <f>IF(O$16=0,0,O$16/WWP_fec!O$16)</f>
        <v>2.7044772553937352E-2</v>
      </c>
      <c r="P75" s="351">
        <f>IF(P$16=0,0,P$16/WWP_fec!P$16)</f>
        <v>5.5952505685098457E-2</v>
      </c>
      <c r="Q75" s="351">
        <f>IF(Q$16=0,0,Q$16/WWP_fec!Q$16)</f>
        <v>2.8193024808629293E-2</v>
      </c>
      <c r="R75" s="351">
        <f>IF(R$16=0,0,R$16/WWP_fec!R$16)</f>
        <v>2.5929324341674862E-2</v>
      </c>
      <c r="S75" s="351">
        <f>IF(S$16=0,0,S$16/WWP_fec!S$16)</f>
        <v>2.7052699145967508E-2</v>
      </c>
      <c r="T75" s="351">
        <f>IF(T$16=0,0,T$16/WWP_fec!T$16)</f>
        <v>2.5569586679210034E-2</v>
      </c>
      <c r="U75" s="351">
        <f>IF(U$16=0,0,U$16/WWP_fec!U$16)</f>
        <v>1.7930495157076055E-2</v>
      </c>
      <c r="V75" s="351">
        <f>IF(V$16=0,0,V$16/WWP_fec!V$16)</f>
        <v>3.982678436983645E-2</v>
      </c>
      <c r="W75" s="351">
        <f>IF(W$16=0,0,W$16/WWP_fec!W$16)</f>
        <v>8.2129866308891408E-2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1.333914616860038</v>
      </c>
      <c r="C77" s="351">
        <f>IF(C$28=0,0,C$28/WWP_fec!C$28)</f>
        <v>1.1776126631952475</v>
      </c>
      <c r="D77" s="351">
        <f>IF(D$28=0,0,D$28/WWP_fec!D$28)</f>
        <v>1.2578133932125621</v>
      </c>
      <c r="E77" s="351">
        <f>IF(E$28=0,0,E$28/WWP_fec!E$28)</f>
        <v>1.4894985750150365</v>
      </c>
      <c r="F77" s="351">
        <f>IF(F$28=0,0,F$28/WWP_fec!F$28)</f>
        <v>1.4187614631239784</v>
      </c>
      <c r="G77" s="351">
        <f>IF(G$28=0,0,G$28/WWP_fec!G$28)</f>
        <v>1.2876736450785038</v>
      </c>
      <c r="H77" s="351">
        <f>IF(H$28=0,0,H$28/WWP_fec!H$28)</f>
        <v>1.367701201787396</v>
      </c>
      <c r="I77" s="351">
        <f>IF(I$28=0,0,I$28/WWP_fec!I$28)</f>
        <v>1.157133174075115</v>
      </c>
      <c r="J77" s="351">
        <f>IF(J$28=0,0,J$28/WWP_fec!J$28)</f>
        <v>1.0437738694250918</v>
      </c>
      <c r="K77" s="351">
        <f>IF(K$28=0,0,K$28/WWP_fec!K$28)</f>
        <v>1.112130757875351</v>
      </c>
      <c r="L77" s="351">
        <f>IF(L$28=0,0,L$28/WWP_fec!L$28)</f>
        <v>1.0365938027019654</v>
      </c>
      <c r="M77" s="351">
        <f>IF(M$28=0,0,M$28/WWP_fec!M$28)</f>
        <v>0.93502210824593257</v>
      </c>
      <c r="N77" s="351">
        <f>IF(N$28=0,0,N$28/WWP_fec!N$28)</f>
        <v>0.97320680247393432</v>
      </c>
      <c r="O77" s="351">
        <f>IF(O$28=0,0,O$28/WWP_fec!O$28)</f>
        <v>0.90163650108562987</v>
      </c>
      <c r="P77" s="351">
        <f>IF(P$28=0,0,P$28/WWP_fec!P$28)</f>
        <v>1.0934634118676936</v>
      </c>
      <c r="Q77" s="351">
        <f>IF(Q$28=0,0,Q$28/WWP_fec!Q$28)</f>
        <v>0.96256287210530422</v>
      </c>
      <c r="R77" s="351">
        <f>IF(R$28=0,0,R$28/WWP_fec!R$28)</f>
        <v>0.91226572431645014</v>
      </c>
      <c r="S77" s="351">
        <f>IF(S$28=0,0,S$28/WWP_fec!S$28)</f>
        <v>0.90725083797440387</v>
      </c>
      <c r="T77" s="351">
        <f>IF(T$28=0,0,T$28/WWP_fec!T$28)</f>
        <v>0.88039824603360228</v>
      </c>
      <c r="U77" s="351">
        <f>IF(U$28=0,0,U$28/WWP_fec!U$28)</f>
        <v>0.80749269899857568</v>
      </c>
      <c r="V77" s="351">
        <f>IF(V$28=0,0,V$28/WWP_fec!V$28)</f>
        <v>0.97195111023510594</v>
      </c>
      <c r="W77" s="351">
        <f>IF(W$28=0,0,W$28/WWP_fec!W$28)</f>
        <v>1.0512294803388251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IE: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14460.135885636801</v>
      </c>
      <c r="C3" s="205">
        <v>15842.82823980407</v>
      </c>
      <c r="D3" s="205">
        <v>16021.251927070731</v>
      </c>
      <c r="E3" s="205">
        <v>17135.289077678692</v>
      </c>
      <c r="F3" s="205">
        <v>19285.927055655509</v>
      </c>
      <c r="G3" s="205">
        <v>22071.45346810736</v>
      </c>
      <c r="H3" s="205">
        <v>25255.428769404429</v>
      </c>
      <c r="I3" s="205">
        <v>24075.736042881279</v>
      </c>
      <c r="J3" s="205">
        <v>18543.798210075762</v>
      </c>
      <c r="K3" s="205">
        <v>11033.65073386613</v>
      </c>
      <c r="L3" s="205">
        <v>7596.2805857118901</v>
      </c>
      <c r="M3" s="205">
        <v>8273.8358274910734</v>
      </c>
      <c r="N3" s="205">
        <v>8550.4677386153107</v>
      </c>
      <c r="O3" s="205">
        <v>9634.2650068785006</v>
      </c>
      <c r="P3" s="205">
        <v>11541.03353527328</v>
      </c>
      <c r="Q3" s="205">
        <v>10151.299999999999</v>
      </c>
      <c r="R3" s="205">
        <v>10952.86651948798</v>
      </c>
      <c r="S3" s="205">
        <v>13711.34218955914</v>
      </c>
      <c r="T3" s="205">
        <v>13477.65629166826</v>
      </c>
      <c r="U3" s="205">
        <v>17135.933512084099</v>
      </c>
      <c r="V3" s="205">
        <v>16355.93853277816</v>
      </c>
      <c r="W3" s="205">
        <v>18409.863627872219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8905.0809837057459</v>
      </c>
      <c r="C5" s="205">
        <v>8961.1595572158494</v>
      </c>
      <c r="D5" s="205">
        <v>8752.3681785580484</v>
      </c>
      <c r="E5" s="205">
        <v>9236.5466497073867</v>
      </c>
      <c r="F5" s="205">
        <v>10990.241878961109</v>
      </c>
      <c r="G5" s="205">
        <v>11521.374371119629</v>
      </c>
      <c r="H5" s="205">
        <v>12875.05001108364</v>
      </c>
      <c r="I5" s="205">
        <v>12493.773839264541</v>
      </c>
      <c r="J5" s="205">
        <v>10077.25605020203</v>
      </c>
      <c r="K5" s="205">
        <v>7717.6043074468616</v>
      </c>
      <c r="L5" s="205">
        <v>6507.3952097288966</v>
      </c>
      <c r="M5" s="205">
        <v>6431.5732921013769</v>
      </c>
      <c r="N5" s="205">
        <v>6424.2612587664235</v>
      </c>
      <c r="O5" s="205">
        <v>6812.555462484399</v>
      </c>
      <c r="P5" s="205">
        <v>7529.8460666952324</v>
      </c>
      <c r="Q5" s="205">
        <v>6850.3203903841159</v>
      </c>
      <c r="R5" s="205">
        <v>7372.4464978429132</v>
      </c>
      <c r="S5" s="205">
        <v>7550.2527784459708</v>
      </c>
      <c r="T5" s="205">
        <v>7922.7642100675193</v>
      </c>
      <c r="U5" s="205">
        <v>8161.519577562869</v>
      </c>
      <c r="V5" s="205">
        <v>8563.4786916688281</v>
      </c>
      <c r="W5" s="205">
        <v>7714.6875344673917</v>
      </c>
      <c r="DA5" s="112" t="s">
        <v>3027</v>
      </c>
    </row>
    <row r="6" spans="1:105" ht="12" customHeight="1" x14ac:dyDescent="0.25">
      <c r="A6" s="154" t="s">
        <v>2114</v>
      </c>
      <c r="B6" s="340">
        <v>11131.351229632181</v>
      </c>
      <c r="C6" s="340">
        <v>10602.71440055072</v>
      </c>
      <c r="D6" s="340">
        <v>10185.80050106984</v>
      </c>
      <c r="E6" s="340">
        <v>10828.20734627321</v>
      </c>
      <c r="F6" s="340">
        <v>12258.789822288491</v>
      </c>
      <c r="G6" s="340">
        <v>13025.719104887099</v>
      </c>
      <c r="H6" s="340">
        <v>13820.579119885861</v>
      </c>
      <c r="I6" s="340">
        <v>13571.24961480586</v>
      </c>
      <c r="J6" s="340">
        <v>13481.05766370809</v>
      </c>
      <c r="K6" s="340">
        <v>13481.05766370809</v>
      </c>
      <c r="L6" s="340">
        <v>12924.49010222648</v>
      </c>
      <c r="M6" s="340">
        <v>12890.159615929</v>
      </c>
      <c r="N6" s="340">
        <v>12954.467921147951</v>
      </c>
      <c r="O6" s="340">
        <v>13068.237937269851</v>
      </c>
      <c r="P6" s="340">
        <v>13173.561112973101</v>
      </c>
      <c r="Q6" s="340">
        <v>13042.354291391021</v>
      </c>
      <c r="R6" s="340">
        <v>12485.78672990941</v>
      </c>
      <c r="S6" s="340">
        <v>12060.42599000988</v>
      </c>
      <c r="T6" s="340">
        <v>11929.2191684278</v>
      </c>
      <c r="U6" s="340">
        <v>11372.65160694619</v>
      </c>
      <c r="V6" s="340">
        <v>11422.113317849149</v>
      </c>
      <c r="W6" s="340">
        <v>11290.906496267071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27.930732400146329</v>
      </c>
      <c r="D7" s="342">
        <v>139.6536620007316</v>
      </c>
      <c r="E7" s="342">
        <v>642.40684520336549</v>
      </c>
      <c r="F7" s="342">
        <v>1987.150037496893</v>
      </c>
      <c r="G7" s="342">
        <v>1192.2900224981361</v>
      </c>
      <c r="H7" s="342">
        <v>926.06683658084125</v>
      </c>
      <c r="I7" s="342">
        <v>307.23805640160958</v>
      </c>
      <c r="J7" s="342">
        <v>466.37561038384013</v>
      </c>
      <c r="K7" s="342">
        <v>0</v>
      </c>
      <c r="L7" s="342">
        <v>0</v>
      </c>
      <c r="M7" s="342">
        <v>391.03025360204862</v>
      </c>
      <c r="N7" s="342">
        <v>195.51512680102431</v>
      </c>
      <c r="O7" s="342">
        <v>670.33757760351182</v>
      </c>
      <c r="P7" s="342">
        <v>530.68391560278019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474.82245080248748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556.56756148160639</v>
      </c>
      <c r="D8" s="344">
        <f t="shared" si="0"/>
        <v>556.56756148161185</v>
      </c>
      <c r="E8" s="344">
        <f t="shared" si="0"/>
        <v>0</v>
      </c>
      <c r="F8" s="344">
        <f t="shared" si="0"/>
        <v>556.56756148161185</v>
      </c>
      <c r="G8" s="344">
        <f t="shared" si="0"/>
        <v>425.3607398995282</v>
      </c>
      <c r="H8" s="344">
        <f t="shared" si="0"/>
        <v>131.20682158208001</v>
      </c>
      <c r="I8" s="344">
        <f t="shared" si="0"/>
        <v>556.56756148161003</v>
      </c>
      <c r="J8" s="344">
        <f t="shared" si="0"/>
        <v>556.56756148161003</v>
      </c>
      <c r="K8" s="344">
        <f t="shared" si="0"/>
        <v>0</v>
      </c>
      <c r="L8" s="344">
        <f t="shared" si="0"/>
        <v>556.56756148161003</v>
      </c>
      <c r="M8" s="344">
        <f t="shared" si="0"/>
        <v>425.3607398995282</v>
      </c>
      <c r="N8" s="344">
        <f t="shared" si="0"/>
        <v>131.20682158207455</v>
      </c>
      <c r="O8" s="344">
        <f t="shared" si="0"/>
        <v>556.56756148161185</v>
      </c>
      <c r="P8" s="344">
        <f t="shared" si="0"/>
        <v>425.36073989953002</v>
      </c>
      <c r="Q8" s="344">
        <f t="shared" si="0"/>
        <v>131.20682158208001</v>
      </c>
      <c r="R8" s="344">
        <f t="shared" si="0"/>
        <v>556.56756148161003</v>
      </c>
      <c r="S8" s="344">
        <f t="shared" si="0"/>
        <v>425.36073989953002</v>
      </c>
      <c r="T8" s="344">
        <f t="shared" si="0"/>
        <v>131.20682158208001</v>
      </c>
      <c r="U8" s="344">
        <f t="shared" si="0"/>
        <v>556.56756148161003</v>
      </c>
      <c r="V8" s="344">
        <f t="shared" si="0"/>
        <v>425.3607398995282</v>
      </c>
      <c r="W8" s="344">
        <f t="shared" si="0"/>
        <v>131.20682158207819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2226.2702459264347</v>
      </c>
      <c r="C9" s="345">
        <f t="shared" si="1"/>
        <v>1641.5548433348704</v>
      </c>
      <c r="D9" s="345">
        <f t="shared" si="1"/>
        <v>1433.4323225117914</v>
      </c>
      <c r="E9" s="345">
        <f t="shared" si="1"/>
        <v>1591.6606965658229</v>
      </c>
      <c r="F9" s="345">
        <f t="shared" si="1"/>
        <v>1268.5479433273813</v>
      </c>
      <c r="G9" s="345">
        <f t="shared" si="1"/>
        <v>1504.3447337674697</v>
      </c>
      <c r="H9" s="345">
        <f t="shared" si="1"/>
        <v>945.52910880222043</v>
      </c>
      <c r="I9" s="345">
        <f t="shared" si="1"/>
        <v>1077.4757755413193</v>
      </c>
      <c r="J9" s="345">
        <f t="shared" si="1"/>
        <v>3403.8016135060607</v>
      </c>
      <c r="K9" s="345">
        <f t="shared" si="1"/>
        <v>5763.4533562612287</v>
      </c>
      <c r="L9" s="345">
        <f t="shared" si="1"/>
        <v>6417.0948924975837</v>
      </c>
      <c r="M9" s="345">
        <f t="shared" si="1"/>
        <v>6458.5863238276233</v>
      </c>
      <c r="N9" s="345">
        <f t="shared" si="1"/>
        <v>6530.2066623815272</v>
      </c>
      <c r="O9" s="345">
        <f t="shared" si="1"/>
        <v>6255.6824747854516</v>
      </c>
      <c r="P9" s="345">
        <f t="shared" si="1"/>
        <v>5643.7150462778682</v>
      </c>
      <c r="Q9" s="345">
        <f t="shared" si="1"/>
        <v>6192.0339010069047</v>
      </c>
      <c r="R9" s="345">
        <f t="shared" si="1"/>
        <v>5113.3402320664973</v>
      </c>
      <c r="S9" s="345">
        <f t="shared" si="1"/>
        <v>4510.1732115639097</v>
      </c>
      <c r="T9" s="345">
        <f t="shared" si="1"/>
        <v>4006.4549583602811</v>
      </c>
      <c r="U9" s="345">
        <f t="shared" si="1"/>
        <v>3211.1320293833214</v>
      </c>
      <c r="V9" s="345">
        <f t="shared" si="1"/>
        <v>2858.634626180321</v>
      </c>
      <c r="W9" s="345">
        <f t="shared" si="1"/>
        <v>3576.2189617996792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266.06672398968169</v>
      </c>
      <c r="C12" s="212">
        <v>259.07274290627703</v>
      </c>
      <c r="D12" s="212">
        <v>272.64282029234732</v>
      </c>
      <c r="E12" s="212">
        <v>281.40077386070482</v>
      </c>
      <c r="F12" s="212">
        <v>290.51865864144457</v>
      </c>
      <c r="G12" s="212">
        <v>295.66354256233831</v>
      </c>
      <c r="H12" s="212">
        <v>301.34660361134979</v>
      </c>
      <c r="I12" s="212">
        <v>311.39802235597568</v>
      </c>
      <c r="J12" s="212">
        <v>291.61092003439393</v>
      </c>
      <c r="K12" s="212">
        <v>242.79157351676679</v>
      </c>
      <c r="L12" s="212">
        <v>235.79105760962989</v>
      </c>
      <c r="M12" s="212">
        <v>214.17592433362</v>
      </c>
      <c r="N12" s="212">
        <v>221.20808254514159</v>
      </c>
      <c r="O12" s="212">
        <v>241.22149613069641</v>
      </c>
      <c r="P12" s="212">
        <v>260.71771281169379</v>
      </c>
      <c r="Q12" s="212">
        <v>218.65528804815139</v>
      </c>
      <c r="R12" s="212">
        <v>233.3286328460874</v>
      </c>
      <c r="S12" s="212">
        <v>224.91470335339659</v>
      </c>
      <c r="T12" s="212">
        <v>237.48959587274271</v>
      </c>
      <c r="U12" s="212">
        <v>241.4033533963881</v>
      </c>
      <c r="V12" s="212">
        <v>247.88564058469481</v>
      </c>
      <c r="W12" s="212">
        <v>250.29759243336221</v>
      </c>
      <c r="DA12" s="109" t="s">
        <v>3031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2.4342218400687869</v>
      </c>
      <c r="H13" s="215">
        <v>5.8883920894239026</v>
      </c>
      <c r="I13" s="215">
        <v>17.710318142734309</v>
      </c>
      <c r="J13" s="215">
        <v>12.500085984522791</v>
      </c>
      <c r="K13" s="215">
        <v>1.106448839208942</v>
      </c>
      <c r="L13" s="215">
        <v>2.1802235597592432</v>
      </c>
      <c r="M13" s="215">
        <v>0.88761822871883056</v>
      </c>
      <c r="N13" s="215">
        <v>0.57910576096302657</v>
      </c>
      <c r="O13" s="215">
        <v>3.9294926913155621E-2</v>
      </c>
      <c r="P13" s="215">
        <v>0</v>
      </c>
      <c r="Q13" s="215">
        <v>1.659501289767842E-2</v>
      </c>
      <c r="R13" s="215">
        <v>0</v>
      </c>
      <c r="S13" s="215">
        <v>5.1848667239896812E-2</v>
      </c>
      <c r="T13" s="215">
        <v>0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121.88761822871884</v>
      </c>
      <c r="C14" s="206">
        <f t="shared" si="2"/>
        <v>112.22665520206361</v>
      </c>
      <c r="D14" s="206">
        <f t="shared" si="2"/>
        <v>109.77394668959586</v>
      </c>
      <c r="E14" s="206">
        <f t="shared" si="2"/>
        <v>109.25296646603611</v>
      </c>
      <c r="F14" s="206">
        <f t="shared" si="2"/>
        <v>115.8140154772141</v>
      </c>
      <c r="G14" s="206">
        <f t="shared" si="2"/>
        <v>131.90464316423044</v>
      </c>
      <c r="H14" s="206">
        <f t="shared" si="2"/>
        <v>131.72519346517629</v>
      </c>
      <c r="I14" s="206">
        <f t="shared" si="2"/>
        <v>122.34987102321587</v>
      </c>
      <c r="J14" s="206">
        <f t="shared" si="2"/>
        <v>109.00008598452276</v>
      </c>
      <c r="K14" s="206">
        <f t="shared" si="2"/>
        <v>93.100773860705047</v>
      </c>
      <c r="L14" s="206">
        <f t="shared" si="2"/>
        <v>72.763370593293189</v>
      </c>
      <c r="M14" s="206">
        <f t="shared" si="2"/>
        <v>52.245571797076536</v>
      </c>
      <c r="N14" s="206">
        <f t="shared" si="2"/>
        <v>56.94643164230439</v>
      </c>
      <c r="O14" s="206">
        <f t="shared" si="2"/>
        <v>69.427944969905411</v>
      </c>
      <c r="P14" s="206">
        <f t="shared" si="2"/>
        <v>68.093551160791066</v>
      </c>
      <c r="Q14" s="206">
        <f t="shared" si="2"/>
        <v>52.805245055889934</v>
      </c>
      <c r="R14" s="206">
        <f t="shared" si="2"/>
        <v>58.908684436801373</v>
      </c>
      <c r="S14" s="206">
        <f t="shared" si="2"/>
        <v>64.776784178847791</v>
      </c>
      <c r="T14" s="206">
        <f t="shared" si="2"/>
        <v>64.728374892519341</v>
      </c>
      <c r="U14" s="206">
        <f t="shared" si="2"/>
        <v>68.483319002579549</v>
      </c>
      <c r="V14" s="206">
        <f t="shared" si="2"/>
        <v>68.426225279449696</v>
      </c>
      <c r="W14" s="206">
        <f t="shared" si="2"/>
        <v>70.370163370593303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3.2020636285468611</v>
      </c>
      <c r="C16" s="206">
        <v>3.7089423903697338</v>
      </c>
      <c r="D16" s="206">
        <v>2.8777300085984532</v>
      </c>
      <c r="E16" s="206">
        <v>2.244711951848668</v>
      </c>
      <c r="F16" s="206">
        <v>1.8415305245055891</v>
      </c>
      <c r="G16" s="206">
        <v>2.3517626827171112</v>
      </c>
      <c r="H16" s="206">
        <v>4.9309544282029227</v>
      </c>
      <c r="I16" s="206">
        <v>5.872484952708513</v>
      </c>
      <c r="J16" s="206">
        <v>7.8785898538263108</v>
      </c>
      <c r="K16" s="206">
        <v>3.8373172828890798</v>
      </c>
      <c r="L16" s="206">
        <v>4.1729148753224434</v>
      </c>
      <c r="M16" s="206">
        <v>3.7426483233018062</v>
      </c>
      <c r="N16" s="206">
        <v>4.8228718830610493</v>
      </c>
      <c r="O16" s="206">
        <v>6.7104901117798796</v>
      </c>
      <c r="P16" s="206">
        <v>9.2694754944110045</v>
      </c>
      <c r="Q16" s="206">
        <v>7.12158211521926</v>
      </c>
      <c r="R16" s="206">
        <v>8.8054170249355099</v>
      </c>
      <c r="S16" s="206">
        <v>8.1228718830610482</v>
      </c>
      <c r="T16" s="206">
        <v>8.2422184006878751</v>
      </c>
      <c r="U16" s="206">
        <v>9.2379191745485816</v>
      </c>
      <c r="V16" s="206">
        <v>11.368873602751499</v>
      </c>
      <c r="W16" s="206">
        <v>11.40378331900258</v>
      </c>
      <c r="DA16" s="71" t="s">
        <v>3034</v>
      </c>
    </row>
    <row r="17" spans="1:105" ht="12" customHeight="1" x14ac:dyDescent="0.25">
      <c r="A17" s="18" t="s">
        <v>69</v>
      </c>
      <c r="B17" s="206">
        <v>86.948065348237307</v>
      </c>
      <c r="C17" s="206">
        <v>91.212897678417875</v>
      </c>
      <c r="D17" s="206">
        <v>90.655374032674118</v>
      </c>
      <c r="E17" s="206">
        <v>90.751590713671533</v>
      </c>
      <c r="F17" s="206">
        <v>97.473000859845229</v>
      </c>
      <c r="G17" s="206">
        <v>111.0773860705073</v>
      </c>
      <c r="H17" s="206">
        <v>109.9581255374033</v>
      </c>
      <c r="I17" s="206">
        <v>103.44660361135</v>
      </c>
      <c r="J17" s="206">
        <v>80.054858125537379</v>
      </c>
      <c r="K17" s="206">
        <v>73.780223559759236</v>
      </c>
      <c r="L17" s="206">
        <v>53.751332760103168</v>
      </c>
      <c r="M17" s="206">
        <v>43.943078245915743</v>
      </c>
      <c r="N17" s="206">
        <v>46.370851246775587</v>
      </c>
      <c r="O17" s="206">
        <v>53.84634565778159</v>
      </c>
      <c r="P17" s="206">
        <v>51.690713671539129</v>
      </c>
      <c r="Q17" s="206">
        <v>38.32734307824591</v>
      </c>
      <c r="R17" s="206">
        <v>44.647549441100601</v>
      </c>
      <c r="S17" s="206">
        <v>51.45004299226138</v>
      </c>
      <c r="T17" s="206">
        <v>51.060103181427337</v>
      </c>
      <c r="U17" s="206">
        <v>53.755631986242491</v>
      </c>
      <c r="V17" s="206">
        <v>50.671109200343928</v>
      </c>
      <c r="W17" s="206">
        <v>54.458039552880479</v>
      </c>
      <c r="DA17" s="71" t="s">
        <v>3035</v>
      </c>
    </row>
    <row r="18" spans="1:105" ht="12" customHeight="1" x14ac:dyDescent="0.25">
      <c r="A18" s="18" t="s">
        <v>70</v>
      </c>
      <c r="B18" s="206">
        <v>28.562252794496992</v>
      </c>
      <c r="C18" s="206">
        <v>14.77351676698194</v>
      </c>
      <c r="D18" s="206">
        <v>13.788650042992259</v>
      </c>
      <c r="E18" s="206">
        <v>13.788650042992259</v>
      </c>
      <c r="F18" s="206">
        <v>13.788650042992259</v>
      </c>
      <c r="G18" s="206">
        <v>12.80378331900258</v>
      </c>
      <c r="H18" s="206">
        <v>10.833963886500429</v>
      </c>
      <c r="I18" s="206">
        <v>9.9800515907136713</v>
      </c>
      <c r="J18" s="206">
        <v>16.940326741186588</v>
      </c>
      <c r="K18" s="206">
        <v>12.9140154772141</v>
      </c>
      <c r="L18" s="206">
        <v>12.6993981083405</v>
      </c>
      <c r="M18" s="206">
        <v>3.2245915735167658</v>
      </c>
      <c r="N18" s="206">
        <v>2.9015477214101471</v>
      </c>
      <c r="O18" s="206">
        <v>6.7229578675838333</v>
      </c>
      <c r="P18" s="206">
        <v>5.0938950988822009</v>
      </c>
      <c r="Q18" s="206">
        <v>5.1274290627687016</v>
      </c>
      <c r="R18" s="206">
        <v>3.9277730008598448</v>
      </c>
      <c r="S18" s="206">
        <v>3.4294067067927769</v>
      </c>
      <c r="T18" s="206">
        <v>3.6421324161650901</v>
      </c>
      <c r="U18" s="206">
        <v>3.50627687016337</v>
      </c>
      <c r="V18" s="206">
        <v>4.5315563198624247</v>
      </c>
      <c r="W18" s="206">
        <v>3.030524505588994</v>
      </c>
      <c r="DA18" s="71" t="s">
        <v>3036</v>
      </c>
    </row>
    <row r="19" spans="1:105" ht="12" customHeight="1" x14ac:dyDescent="0.25">
      <c r="A19" s="18" t="s">
        <v>34</v>
      </c>
      <c r="B19" s="206">
        <v>3.175236457437661</v>
      </c>
      <c r="C19" s="206">
        <v>2.5312983662940671</v>
      </c>
      <c r="D19" s="206">
        <v>2.4521926053310401</v>
      </c>
      <c r="E19" s="206">
        <v>2.4680137575236452</v>
      </c>
      <c r="F19" s="206">
        <v>2.7108340498710231</v>
      </c>
      <c r="G19" s="206">
        <v>5.6717110920034397</v>
      </c>
      <c r="H19" s="206">
        <v>6.0021496130696459</v>
      </c>
      <c r="I19" s="206">
        <v>3.0507308684436798</v>
      </c>
      <c r="J19" s="206">
        <v>4.1263112639724842</v>
      </c>
      <c r="K19" s="206">
        <v>2.5692175408426481</v>
      </c>
      <c r="L19" s="206">
        <v>2.1397248495270849</v>
      </c>
      <c r="M19" s="206">
        <v>1.335253654342218</v>
      </c>
      <c r="N19" s="206">
        <v>2.8511607910576098</v>
      </c>
      <c r="O19" s="206">
        <v>2.1481513327601029</v>
      </c>
      <c r="P19" s="206">
        <v>2.0394668959587272</v>
      </c>
      <c r="Q19" s="206">
        <v>2.2288907996560621</v>
      </c>
      <c r="R19" s="206">
        <v>1.5279449699054171</v>
      </c>
      <c r="S19" s="206">
        <v>1.774462596732588</v>
      </c>
      <c r="T19" s="206">
        <v>1.783920894239037</v>
      </c>
      <c r="U19" s="206">
        <v>1.983490971625107</v>
      </c>
      <c r="V19" s="206">
        <v>1.8546861564918311</v>
      </c>
      <c r="W19" s="206">
        <v>1.477815993121238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60.319002579535692</v>
      </c>
      <c r="C20" s="206">
        <f t="shared" si="3"/>
        <v>49.926483233018061</v>
      </c>
      <c r="D20" s="206">
        <f t="shared" si="3"/>
        <v>46.550558899398098</v>
      </c>
      <c r="E20" s="206">
        <f t="shared" si="3"/>
        <v>46.29191745485813</v>
      </c>
      <c r="F20" s="206">
        <f t="shared" si="3"/>
        <v>45.609974204643159</v>
      </c>
      <c r="G20" s="206">
        <f t="shared" si="3"/>
        <v>34.561049011177992</v>
      </c>
      <c r="H20" s="206">
        <f t="shared" si="3"/>
        <v>24.118486672398969</v>
      </c>
      <c r="I20" s="206">
        <f t="shared" si="3"/>
        <v>17.81556319862425</v>
      </c>
      <c r="J20" s="206">
        <f t="shared" si="3"/>
        <v>26.416852966466031</v>
      </c>
      <c r="K20" s="206">
        <f t="shared" si="3"/>
        <v>27.933104041272561</v>
      </c>
      <c r="L20" s="206">
        <f t="shared" si="3"/>
        <v>41.150300945829748</v>
      </c>
      <c r="M20" s="206">
        <f t="shared" si="3"/>
        <v>50.250558899398101</v>
      </c>
      <c r="N20" s="206">
        <f t="shared" si="3"/>
        <v>48.80963026655202</v>
      </c>
      <c r="O20" s="206">
        <f t="shared" si="3"/>
        <v>52.891917454858117</v>
      </c>
      <c r="P20" s="206">
        <f t="shared" si="3"/>
        <v>61.57575236457437</v>
      </c>
      <c r="Q20" s="206">
        <f t="shared" si="3"/>
        <v>55.667755803955288</v>
      </c>
      <c r="R20" s="206">
        <f t="shared" si="3"/>
        <v>59.964660361134989</v>
      </c>
      <c r="S20" s="206">
        <f t="shared" si="3"/>
        <v>54.796302665520187</v>
      </c>
      <c r="T20" s="206">
        <f t="shared" si="3"/>
        <v>70.796990541702499</v>
      </c>
      <c r="U20" s="206">
        <f t="shared" si="3"/>
        <v>72.316595012897665</v>
      </c>
      <c r="V20" s="206">
        <f t="shared" si="3"/>
        <v>71.442218400687878</v>
      </c>
      <c r="W20" s="206">
        <f t="shared" si="3"/>
        <v>71.980911435941522</v>
      </c>
      <c r="DA20" s="71"/>
    </row>
    <row r="21" spans="1:105" ht="12" customHeight="1" x14ac:dyDescent="0.25">
      <c r="A21" s="18" t="s">
        <v>72</v>
      </c>
      <c r="B21" s="206">
        <v>60.319002579535692</v>
      </c>
      <c r="C21" s="206">
        <v>49.926483233018061</v>
      </c>
      <c r="D21" s="206">
        <v>46.550558899398098</v>
      </c>
      <c r="E21" s="206">
        <v>46.29191745485813</v>
      </c>
      <c r="F21" s="206">
        <v>45.609974204643159</v>
      </c>
      <c r="G21" s="206">
        <v>34.561049011177992</v>
      </c>
      <c r="H21" s="206">
        <v>24.118486672398969</v>
      </c>
      <c r="I21" s="206">
        <v>17.81556319862425</v>
      </c>
      <c r="J21" s="206">
        <v>26.416852966466031</v>
      </c>
      <c r="K21" s="206">
        <v>27.933104041272561</v>
      </c>
      <c r="L21" s="206">
        <v>41.150300945829748</v>
      </c>
      <c r="M21" s="206">
        <v>50.250558899398101</v>
      </c>
      <c r="N21" s="206">
        <v>48.80963026655202</v>
      </c>
      <c r="O21" s="206">
        <v>52.891917454858117</v>
      </c>
      <c r="P21" s="206">
        <v>61.57575236457437</v>
      </c>
      <c r="Q21" s="206">
        <v>55.667755803955288</v>
      </c>
      <c r="R21" s="206">
        <v>59.964660361134989</v>
      </c>
      <c r="S21" s="206">
        <v>54.796302665520187</v>
      </c>
      <c r="T21" s="206">
        <v>70.796990541702499</v>
      </c>
      <c r="U21" s="206">
        <v>72.316595012897665</v>
      </c>
      <c r="V21" s="206">
        <v>71.442218400687878</v>
      </c>
      <c r="W21" s="206">
        <v>71.980911435941522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0.33473774720550298</v>
      </c>
      <c r="N23" s="206">
        <f t="shared" si="4"/>
        <v>0.31246775580395519</v>
      </c>
      <c r="O23" s="206">
        <f t="shared" si="4"/>
        <v>0.2154772141014617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0.33473774720550298</v>
      </c>
      <c r="N26" s="206">
        <v>0.31246775580395519</v>
      </c>
      <c r="O26" s="206">
        <v>0.2154772141014617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3046</v>
      </c>
    </row>
    <row r="31" spans="1:105" ht="12" customHeight="1" x14ac:dyDescent="0.25">
      <c r="A31" s="21" t="s">
        <v>38</v>
      </c>
      <c r="B31" s="209">
        <v>83.860103181427348</v>
      </c>
      <c r="C31" s="209">
        <v>96.919604471195171</v>
      </c>
      <c r="D31" s="209">
        <v>116.31831470335339</v>
      </c>
      <c r="E31" s="209">
        <v>125.85588993981079</v>
      </c>
      <c r="F31" s="209">
        <v>129.0946689595873</v>
      </c>
      <c r="G31" s="209">
        <v>126.7636285468616</v>
      </c>
      <c r="H31" s="209">
        <v>139.61453138435081</v>
      </c>
      <c r="I31" s="209">
        <v>153.52226999140149</v>
      </c>
      <c r="J31" s="209">
        <v>143.69389509888219</v>
      </c>
      <c r="K31" s="209">
        <v>120.6512467755804</v>
      </c>
      <c r="L31" s="209">
        <v>119.6971625107481</v>
      </c>
      <c r="M31" s="209">
        <v>110.45743766122099</v>
      </c>
      <c r="N31" s="209">
        <v>114.5604471195185</v>
      </c>
      <c r="O31" s="209">
        <v>118.6468615649183</v>
      </c>
      <c r="P31" s="209">
        <v>131.04840928632851</v>
      </c>
      <c r="Q31" s="209">
        <v>110.1656921754084</v>
      </c>
      <c r="R31" s="209">
        <v>114.4552880481513</v>
      </c>
      <c r="S31" s="209">
        <v>105.2897678417885</v>
      </c>
      <c r="T31" s="209">
        <v>101.964230438521</v>
      </c>
      <c r="U31" s="209">
        <v>100.6034393809114</v>
      </c>
      <c r="V31" s="209">
        <v>108.0171969045572</v>
      </c>
      <c r="W31" s="209">
        <v>107.9465176268272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522.00251064170288</v>
      </c>
      <c r="C33" s="205">
        <f>OIS_emi!C5</f>
        <v>465.54102036741301</v>
      </c>
      <c r="D33" s="205">
        <f>OIS_emi!D5</f>
        <v>450.25636392593708</v>
      </c>
      <c r="E33" s="205">
        <f>OIS_emi!E5</f>
        <v>448.32264732666908</v>
      </c>
      <c r="F33" s="205">
        <f>OIS_emi!F5</f>
        <v>467.23934268549601</v>
      </c>
      <c r="G33" s="205">
        <f>OIS_emi!G5</f>
        <v>500.20501896692213</v>
      </c>
      <c r="H33" s="205">
        <f>OIS_emi!H5</f>
        <v>487.31139396598661</v>
      </c>
      <c r="I33" s="205">
        <f>OIS_emi!I5</f>
        <v>489.96445104635609</v>
      </c>
      <c r="J33" s="205">
        <f>OIS_emi!J5</f>
        <v>448.92523620697727</v>
      </c>
      <c r="K33" s="205">
        <f>OIS_emi!K5</f>
        <v>358.6488300069023</v>
      </c>
      <c r="L33" s="205">
        <f>OIS_emi!L5</f>
        <v>330.66698904673132</v>
      </c>
      <c r="M33" s="205">
        <f>OIS_emi!M5</f>
        <v>282.23036136539389</v>
      </c>
      <c r="N33" s="205">
        <f>OIS_emi!N5</f>
        <v>291.52626480565209</v>
      </c>
      <c r="O33" s="205">
        <f>OIS_emi!O5</f>
        <v>337.4229636065881</v>
      </c>
      <c r="P33" s="205">
        <f>OIS_emi!P5</f>
        <v>352.13042232496292</v>
      </c>
      <c r="Q33" s="205">
        <f>OIS_emi!Q5</f>
        <v>292.26170844663147</v>
      </c>
      <c r="R33" s="205">
        <f>OIS_emi!R5</f>
        <v>319.97615148646531</v>
      </c>
      <c r="S33" s="205">
        <f>OIS_emi!S5</f>
        <v>326.4447459657535</v>
      </c>
      <c r="T33" s="205">
        <f>OIS_emi!T5</f>
        <v>363.64509000562032</v>
      </c>
      <c r="U33" s="205">
        <f>OIS_emi!U5</f>
        <v>378.36801756539029</v>
      </c>
      <c r="V33" s="205">
        <f>OIS_emi!V5</f>
        <v>375.30927216563288</v>
      </c>
      <c r="W33" s="205">
        <f>OIS_emi!W5</f>
        <v>382.41670824212122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18.40001546970003</v>
      </c>
      <c r="C35" s="286">
        <f t="shared" si="5"/>
        <v>16.352682676655782</v>
      </c>
      <c r="D35" s="286">
        <f t="shared" si="5"/>
        <v>17.017572754827555</v>
      </c>
      <c r="E35" s="286">
        <f t="shared" si="5"/>
        <v>16.422295100190166</v>
      </c>
      <c r="F35" s="286">
        <f t="shared" si="5"/>
        <v>15.063764256862692</v>
      </c>
      <c r="G35" s="286">
        <f t="shared" si="5"/>
        <v>13.395744099479627</v>
      </c>
      <c r="H35" s="286">
        <f t="shared" si="5"/>
        <v>11.93195357571655</v>
      </c>
      <c r="I35" s="286">
        <f t="shared" si="5"/>
        <v>12.934101860950163</v>
      </c>
      <c r="J35" s="286">
        <f t="shared" si="5"/>
        <v>15.725522718207065</v>
      </c>
      <c r="K35" s="286">
        <f t="shared" si="5"/>
        <v>22.004645549596255</v>
      </c>
      <c r="L35" s="286">
        <f t="shared" si="5"/>
        <v>31.040330191743777</v>
      </c>
      <c r="M35" s="286">
        <f t="shared" si="5"/>
        <v>25.885928703345556</v>
      </c>
      <c r="N35" s="286">
        <f t="shared" si="5"/>
        <v>25.870875057060296</v>
      </c>
      <c r="O35" s="286">
        <f t="shared" si="5"/>
        <v>25.037872215314131</v>
      </c>
      <c r="P35" s="286">
        <f t="shared" si="5"/>
        <v>22.5904995436373</v>
      </c>
      <c r="Q35" s="286">
        <f t="shared" si="5"/>
        <v>21.539634140272813</v>
      </c>
      <c r="R35" s="286">
        <f t="shared" si="5"/>
        <v>21.302974196840204</v>
      </c>
      <c r="S35" s="286">
        <f t="shared" si="5"/>
        <v>16.403551180034277</v>
      </c>
      <c r="T35" s="286">
        <f t="shared" si="5"/>
        <v>17.620986225888263</v>
      </c>
      <c r="U35" s="286">
        <f t="shared" si="5"/>
        <v>14.087551940263582</v>
      </c>
      <c r="V35" s="286">
        <f t="shared" si="5"/>
        <v>15.155696512793744</v>
      </c>
      <c r="W35" s="286">
        <f t="shared" si="5"/>
        <v>13.595841745096685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29.878080219205497</v>
      </c>
      <c r="C36" s="346">
        <f t="shared" si="6"/>
        <v>28.910627162939228</v>
      </c>
      <c r="D36" s="346">
        <f t="shared" si="6"/>
        <v>31.150748543723306</v>
      </c>
      <c r="E36" s="346">
        <f t="shared" si="6"/>
        <v>30.466015550261911</v>
      </c>
      <c r="F36" s="346">
        <f t="shared" si="6"/>
        <v>26.434237011433897</v>
      </c>
      <c r="G36" s="346">
        <f t="shared" si="6"/>
        <v>25.662176493758547</v>
      </c>
      <c r="H36" s="346">
        <f t="shared" si="6"/>
        <v>23.40547053036159</v>
      </c>
      <c r="I36" s="346">
        <f t="shared" si="6"/>
        <v>24.924256382594042</v>
      </c>
      <c r="J36" s="346">
        <f t="shared" si="6"/>
        <v>28.93753206048066</v>
      </c>
      <c r="K36" s="346">
        <f t="shared" si="6"/>
        <v>31.459448274964373</v>
      </c>
      <c r="L36" s="346">
        <f t="shared" si="6"/>
        <v>36.234322645274396</v>
      </c>
      <c r="M36" s="346">
        <f t="shared" si="6"/>
        <v>33.300704914091504</v>
      </c>
      <c r="N36" s="346">
        <f t="shared" si="6"/>
        <v>34.433232652748252</v>
      </c>
      <c r="O36" s="346">
        <f t="shared" si="6"/>
        <v>35.408371712944245</v>
      </c>
      <c r="P36" s="346">
        <f t="shared" si="6"/>
        <v>34.624574061992739</v>
      </c>
      <c r="Q36" s="346">
        <f t="shared" si="6"/>
        <v>31.918987081988266</v>
      </c>
      <c r="R36" s="346">
        <f t="shared" si="6"/>
        <v>31.648738707613067</v>
      </c>
      <c r="S36" s="346">
        <f t="shared" si="6"/>
        <v>29.789029579972503</v>
      </c>
      <c r="T36" s="346">
        <f t="shared" si="6"/>
        <v>29.975598108922995</v>
      </c>
      <c r="U36" s="346">
        <f t="shared" si="6"/>
        <v>29.578236148576899</v>
      </c>
      <c r="V36" s="346">
        <f t="shared" si="6"/>
        <v>28.946839188828239</v>
      </c>
      <c r="W36" s="346">
        <f t="shared" si="6"/>
        <v>32.444294252371471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11.203358181330376</v>
      </c>
      <c r="C37" s="346">
        <f>IF(OIS_ued!C$5=0,"",OIS_ued!C$5/C$5*1000)</f>
        <v>11.24878814798303</v>
      </c>
      <c r="D37" s="346">
        <f>IF(OIS_ued!D$5=0,"",OIS_ued!D$5/D$5*1000)</f>
        <v>12.457009602870468</v>
      </c>
      <c r="E37" s="346">
        <f>IF(OIS_ued!E$5=0,"",OIS_ued!E$5/E$5*1000)</f>
        <v>12.326843797092693</v>
      </c>
      <c r="F37" s="346">
        <f>IF(OIS_ued!F$5=0,"",OIS_ued!F$5/F$5*1000)</f>
        <v>10.703588733213682</v>
      </c>
      <c r="G37" s="346">
        <f>IF(OIS_ued!G$5=0,"",OIS_ued!G$5/G$5*1000)</f>
        <v>10.316511148059416</v>
      </c>
      <c r="H37" s="346">
        <f>IF(OIS_ued!H$5=0,"",OIS_ued!H$5/H$5*1000)</f>
        <v>9.5627608684722691</v>
      </c>
      <c r="I37" s="346">
        <f>IF(OIS_ued!I$5=0,"",OIS_ued!I$5/I$5*1000)</f>
        <v>10.277923434349887</v>
      </c>
      <c r="J37" s="346">
        <f>IF(OIS_ued!J$5=0,"",OIS_ued!J$5/J$5*1000)</f>
        <v>11.901681224267712</v>
      </c>
      <c r="K37" s="346">
        <f>IF(OIS_ued!K$5=0,"",OIS_ued!K$5/K$5*1000)</f>
        <v>13.013024142604708</v>
      </c>
      <c r="L37" s="346">
        <f>IF(OIS_ued!L$5=0,"",OIS_ued!L$5/L$5*1000)</f>
        <v>15.071235054694927</v>
      </c>
      <c r="M37" s="346">
        <f>IF(OIS_ued!M$5=0,"",OIS_ued!M$5/M$5*1000)</f>
        <v>14.013254154847107</v>
      </c>
      <c r="N37" s="346">
        <f>IF(OIS_ued!N$5=0,"",OIS_ued!N$5/N$5*1000)</f>
        <v>14.46864734066175</v>
      </c>
      <c r="O37" s="346">
        <f>IF(OIS_ued!O$5=0,"",OIS_ued!O$5/O$5*1000)</f>
        <v>14.67358753398252</v>
      </c>
      <c r="P37" s="346">
        <f>IF(OIS_ued!P$5=0,"",OIS_ued!P$5/P$5*1000)</f>
        <v>14.439023007094555</v>
      </c>
      <c r="Q37" s="346">
        <f>IF(OIS_ued!Q$5=0,"",OIS_ued!Q$5/Q$5*1000)</f>
        <v>13.301302247064385</v>
      </c>
      <c r="R37" s="346">
        <f>IF(OIS_ued!R$5=0,"",OIS_ued!R$5/R$5*1000)</f>
        <v>13.126461598110977</v>
      </c>
      <c r="S37" s="346">
        <f>IF(OIS_ued!S$5=0,"",OIS_ued!S$5/S$5*1000)</f>
        <v>12.212872910012786</v>
      </c>
      <c r="T37" s="346">
        <f>IF(OIS_ued!T$5=0,"",OIS_ued!T$5/T$5*1000)</f>
        <v>12.087522134749229</v>
      </c>
      <c r="U37" s="346">
        <f>IF(OIS_ued!U$5=0,"",OIS_ued!U$5/U$5*1000)</f>
        <v>11.862862780806685</v>
      </c>
      <c r="V37" s="346">
        <f>IF(OIS_ued!V$5=0,"",OIS_ued!V$5/V$5*1000)</f>
        <v>11.702457770171144</v>
      </c>
      <c r="W37" s="346">
        <f>IF(OIS_ued!W$5=0,"",OIS_ued!W$5/W$5*1000)</f>
        <v>13.123124131467755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1.9619233206402265</v>
      </c>
      <c r="C38" s="347">
        <f t="shared" si="7"/>
        <v>1.796950984287176</v>
      </c>
      <c r="D38" s="347">
        <f t="shared" si="7"/>
        <v>1.6514513877282362</v>
      </c>
      <c r="E38" s="347">
        <f t="shared" si="7"/>
        <v>1.5931819986699527</v>
      </c>
      <c r="F38" s="347">
        <f t="shared" si="7"/>
        <v>1.6082937490846618</v>
      </c>
      <c r="G38" s="347">
        <f t="shared" si="7"/>
        <v>1.6918048624864117</v>
      </c>
      <c r="H38" s="347">
        <f t="shared" si="7"/>
        <v>1.6171126142655246</v>
      </c>
      <c r="I38" s="347">
        <f t="shared" si="7"/>
        <v>1.5734346908801224</v>
      </c>
      <c r="J38" s="347">
        <f t="shared" si="7"/>
        <v>1.539466478669691</v>
      </c>
      <c r="K38" s="347">
        <f t="shared" si="7"/>
        <v>1.4771881281214836</v>
      </c>
      <c r="L38" s="347">
        <f t="shared" si="7"/>
        <v>1.4023728991206095</v>
      </c>
      <c r="M38" s="347">
        <f t="shared" si="7"/>
        <v>1.3177501731042658</v>
      </c>
      <c r="N38" s="347">
        <f t="shared" si="7"/>
        <v>1.3178825179055598</v>
      </c>
      <c r="O38" s="347">
        <f t="shared" si="7"/>
        <v>1.398809679149692</v>
      </c>
      <c r="P38" s="347">
        <f t="shared" si="7"/>
        <v>1.3506194823797528</v>
      </c>
      <c r="Q38" s="347">
        <f t="shared" si="7"/>
        <v>1.3366322445504761</v>
      </c>
      <c r="R38" s="347">
        <f t="shared" si="7"/>
        <v>1.3713539893645799</v>
      </c>
      <c r="S38" s="347">
        <f t="shared" si="7"/>
        <v>1.4514157638366048</v>
      </c>
      <c r="T38" s="347">
        <f t="shared" si="7"/>
        <v>1.5312042983157765</v>
      </c>
      <c r="U38" s="347">
        <f t="shared" si="7"/>
        <v>1.5673685234359775</v>
      </c>
      <c r="V38" s="347">
        <f t="shared" si="7"/>
        <v>1.5140420045323335</v>
      </c>
      <c r="W38" s="347">
        <f t="shared" si="7"/>
        <v>1.5278481287986565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IE: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266.06672398968169</v>
      </c>
      <c r="C5" s="225">
        <v>259.07274290627703</v>
      </c>
      <c r="D5" s="225">
        <v>272.64282029234732</v>
      </c>
      <c r="E5" s="225">
        <v>281.40077386070482</v>
      </c>
      <c r="F5" s="225">
        <v>290.51865864144457</v>
      </c>
      <c r="G5" s="225">
        <v>295.66354256233831</v>
      </c>
      <c r="H5" s="225">
        <v>301.34660361134979</v>
      </c>
      <c r="I5" s="225">
        <v>311.39802235597568</v>
      </c>
      <c r="J5" s="225">
        <v>291.61092003439393</v>
      </c>
      <c r="K5" s="225">
        <v>242.79157351676679</v>
      </c>
      <c r="L5" s="225">
        <v>235.79105760962989</v>
      </c>
      <c r="M5" s="225">
        <v>214.17592433362</v>
      </c>
      <c r="N5" s="225">
        <v>221.20808254514159</v>
      </c>
      <c r="O5" s="225">
        <v>241.22149613069641</v>
      </c>
      <c r="P5" s="225">
        <v>260.71771281169379</v>
      </c>
      <c r="Q5" s="225">
        <v>218.65528804815139</v>
      </c>
      <c r="R5" s="225">
        <v>233.3286328460874</v>
      </c>
      <c r="S5" s="225">
        <v>224.91470335339659</v>
      </c>
      <c r="T5" s="225">
        <v>237.48959587274271</v>
      </c>
      <c r="U5" s="225">
        <v>241.4033533963881</v>
      </c>
      <c r="V5" s="225">
        <v>247.88564058469481</v>
      </c>
      <c r="W5" s="225">
        <v>250.29759243336221</v>
      </c>
      <c r="DA5" s="89" t="s">
        <v>3031</v>
      </c>
    </row>
    <row r="6" spans="1:105" ht="12" customHeight="1" x14ac:dyDescent="0.25">
      <c r="A6" s="55" t="s">
        <v>92</v>
      </c>
      <c r="B6" s="261">
        <v>7.2107648185384674</v>
      </c>
      <c r="C6" s="261">
        <v>7.6080112754178106</v>
      </c>
      <c r="D6" s="261">
        <v>8.6645986202856697</v>
      </c>
      <c r="E6" s="261">
        <v>9.4713335497800664</v>
      </c>
      <c r="F6" s="261">
        <v>10.073183138439409</v>
      </c>
      <c r="G6" s="261">
        <v>10.006817538791671</v>
      </c>
      <c r="H6" s="261">
        <v>10.480463520085079</v>
      </c>
      <c r="I6" s="261">
        <v>10.61069591141732</v>
      </c>
      <c r="J6" s="261">
        <v>9.328826156555035</v>
      </c>
      <c r="K6" s="261">
        <v>8.1391896685776786</v>
      </c>
      <c r="L6" s="261">
        <v>7.4790805371665989</v>
      </c>
      <c r="M6" s="261">
        <v>7.2765571511941509</v>
      </c>
      <c r="N6" s="261">
        <v>7.1120371608417461</v>
      </c>
      <c r="O6" s="261">
        <v>7.0257542090457958</v>
      </c>
      <c r="P6" s="261">
        <v>7.5050306465434469</v>
      </c>
      <c r="Q6" s="261">
        <v>5.799574009353929</v>
      </c>
      <c r="R6" s="261">
        <v>6.1393100190221794</v>
      </c>
      <c r="S6" s="261">
        <v>5.6207913371206608</v>
      </c>
      <c r="T6" s="261">
        <v>5.4297684069746666</v>
      </c>
      <c r="U6" s="261">
        <v>5.5452326160397503</v>
      </c>
      <c r="V6" s="261">
        <v>5.5325528443827157</v>
      </c>
      <c r="W6" s="261">
        <v>5.9700603791760027</v>
      </c>
      <c r="DA6" s="67" t="s">
        <v>3049</v>
      </c>
    </row>
    <row r="7" spans="1:105" ht="12" customHeight="1" x14ac:dyDescent="0.25">
      <c r="A7" s="202" t="s">
        <v>93</v>
      </c>
      <c r="B7" s="226">
        <v>3.2153872252764448</v>
      </c>
      <c r="C7" s="226">
        <v>3.4797646201711561</v>
      </c>
      <c r="D7" s="226">
        <v>4.0223153036241479</v>
      </c>
      <c r="E7" s="226">
        <v>4.3798837891631566</v>
      </c>
      <c r="F7" s="226">
        <v>4.6056438890370162</v>
      </c>
      <c r="G7" s="226">
        <v>4.559918720805145</v>
      </c>
      <c r="H7" s="226">
        <v>4.8459292887912309</v>
      </c>
      <c r="I7" s="226">
        <v>5.0354537488557209</v>
      </c>
      <c r="J7" s="226">
        <v>4.5222662658114503</v>
      </c>
      <c r="K7" s="226">
        <v>3.8961826833968112</v>
      </c>
      <c r="L7" s="226">
        <v>3.6761245606560071</v>
      </c>
      <c r="M7" s="226">
        <v>3.5107376962472259</v>
      </c>
      <c r="N7" s="226">
        <v>3.5038907306728531</v>
      </c>
      <c r="O7" s="226">
        <v>3.5240371822505261</v>
      </c>
      <c r="P7" s="226">
        <v>3.8110468140723461</v>
      </c>
      <c r="Q7" s="226">
        <v>3.0427827412325268</v>
      </c>
      <c r="R7" s="226">
        <v>3.1979692180356638</v>
      </c>
      <c r="S7" s="226">
        <v>2.9349219932473241</v>
      </c>
      <c r="T7" s="226">
        <v>2.84213784712587</v>
      </c>
      <c r="U7" s="226">
        <v>2.863930899859692</v>
      </c>
      <c r="V7" s="226">
        <v>2.9395115776724392</v>
      </c>
      <c r="W7" s="226">
        <v>3.0786329844733111</v>
      </c>
      <c r="DA7" s="174" t="s">
        <v>3050</v>
      </c>
    </row>
    <row r="8" spans="1:105" ht="12" customHeight="1" x14ac:dyDescent="0.25">
      <c r="A8" s="202" t="s">
        <v>94</v>
      </c>
      <c r="B8" s="226">
        <v>5.0308246490563064</v>
      </c>
      <c r="C8" s="226">
        <v>5.5591805266753402</v>
      </c>
      <c r="D8" s="226">
        <v>6.5019457787241146</v>
      </c>
      <c r="E8" s="226">
        <v>7.0585519258111438</v>
      </c>
      <c r="F8" s="226">
        <v>7.3557468443833329</v>
      </c>
      <c r="G8" s="226">
        <v>7.2629936126216457</v>
      </c>
      <c r="H8" s="226">
        <v>7.8088471564076922</v>
      </c>
      <c r="I8" s="226">
        <v>8.2782213820315427</v>
      </c>
      <c r="J8" s="226">
        <v>7.5520947914206893</v>
      </c>
      <c r="K8" s="226">
        <v>6.4468076105677259</v>
      </c>
      <c r="L8" s="226">
        <v>6.2001902382038487</v>
      </c>
      <c r="M8" s="226">
        <v>5.8427055256355782</v>
      </c>
      <c r="N8" s="226">
        <v>5.9194513752297597</v>
      </c>
      <c r="O8" s="226">
        <v>6.0280522428784664</v>
      </c>
      <c r="P8" s="226">
        <v>6.5734813168462747</v>
      </c>
      <c r="Q8" s="226">
        <v>5.3612242985746379</v>
      </c>
      <c r="R8" s="226">
        <v>5.6088865063627278</v>
      </c>
      <c r="S8" s="226">
        <v>5.1554653092007037</v>
      </c>
      <c r="T8" s="226">
        <v>5.0002958441522898</v>
      </c>
      <c r="U8" s="226">
        <v>4.9953494270047454</v>
      </c>
      <c r="V8" s="226">
        <v>5.2204170355505228</v>
      </c>
      <c r="W8" s="226">
        <v>5.364494645409005</v>
      </c>
      <c r="DA8" s="174" t="s">
        <v>3051</v>
      </c>
    </row>
    <row r="9" spans="1:105" ht="12" customHeight="1" x14ac:dyDescent="0.25">
      <c r="A9" s="202" t="s">
        <v>95</v>
      </c>
      <c r="B9" s="226">
        <v>2.6266032338950218</v>
      </c>
      <c r="C9" s="226">
        <v>2.759082267072992</v>
      </c>
      <c r="D9" s="226">
        <v>3.133952492505522</v>
      </c>
      <c r="E9" s="226">
        <v>3.4281184308597621</v>
      </c>
      <c r="F9" s="226">
        <v>3.6533193037467759</v>
      </c>
      <c r="G9" s="226">
        <v>3.631404991171113</v>
      </c>
      <c r="H9" s="226">
        <v>3.7934555376550421</v>
      </c>
      <c r="I9" s="226">
        <v>3.8224773227704061</v>
      </c>
      <c r="J9" s="226">
        <v>3.3473572039353878</v>
      </c>
      <c r="K9" s="226">
        <v>2.927413416182532</v>
      </c>
      <c r="L9" s="226">
        <v>2.6765522597532638</v>
      </c>
      <c r="M9" s="226">
        <v>2.6132995805728312</v>
      </c>
      <c r="N9" s="226">
        <v>2.544052335644448</v>
      </c>
      <c r="O9" s="226">
        <v>2.5044097486546062</v>
      </c>
      <c r="P9" s="226">
        <v>2.6687230387716059</v>
      </c>
      <c r="Q9" s="226">
        <v>2.0485804173588691</v>
      </c>
      <c r="R9" s="226">
        <v>2.171815708212625</v>
      </c>
      <c r="S9" s="226">
        <v>1.9873991449325319</v>
      </c>
      <c r="T9" s="226">
        <v>1.9188822374882579</v>
      </c>
      <c r="U9" s="226">
        <v>1.965101640563758</v>
      </c>
      <c r="V9" s="226">
        <v>1.9491016277796549</v>
      </c>
      <c r="W9" s="226">
        <v>2.116310273117544</v>
      </c>
      <c r="DA9" s="174" t="s">
        <v>3052</v>
      </c>
    </row>
    <row r="10" spans="1:105" ht="12" customHeight="1" x14ac:dyDescent="0.25">
      <c r="A10" s="56" t="s">
        <v>96</v>
      </c>
      <c r="B10" s="262">
        <v>5.4048847337142352</v>
      </c>
      <c r="C10" s="262">
        <v>5.5213086508688392</v>
      </c>
      <c r="D10" s="262">
        <v>6.4278808589505232</v>
      </c>
      <c r="E10" s="262">
        <v>7.1632176667594516</v>
      </c>
      <c r="F10" s="262">
        <v>7.6804038118746591</v>
      </c>
      <c r="G10" s="262">
        <v>7.5907221985956213</v>
      </c>
      <c r="H10" s="262">
        <v>8.1911347012459093</v>
      </c>
      <c r="I10" s="262">
        <v>8.5336873422328807</v>
      </c>
      <c r="J10" s="262">
        <v>7.6099113957765407</v>
      </c>
      <c r="K10" s="262">
        <v>6.4521606163986469</v>
      </c>
      <c r="L10" s="262">
        <v>6.0988829789174988</v>
      </c>
      <c r="M10" s="262">
        <v>6.0467367290328369</v>
      </c>
      <c r="N10" s="262">
        <v>5.8480941001310676</v>
      </c>
      <c r="O10" s="262">
        <v>5.7670520392432074</v>
      </c>
      <c r="P10" s="262">
        <v>6.122101658924441</v>
      </c>
      <c r="Q10" s="262">
        <v>4.741090183560102</v>
      </c>
      <c r="R10" s="262">
        <v>5.0878457465165008</v>
      </c>
      <c r="S10" s="262">
        <v>4.6370254847868502</v>
      </c>
      <c r="T10" s="262">
        <v>4.5450243046784413</v>
      </c>
      <c r="U10" s="262">
        <v>4.7021302492112262</v>
      </c>
      <c r="V10" s="262">
        <v>4.8215631016814458</v>
      </c>
      <c r="W10" s="262">
        <v>5.169457422267091</v>
      </c>
      <c r="DA10" s="68" t="s">
        <v>3053</v>
      </c>
    </row>
    <row r="11" spans="1:105" ht="12" customHeight="1" x14ac:dyDescent="0.25">
      <c r="A11" s="37" t="s">
        <v>160</v>
      </c>
      <c r="B11" s="228">
        <v>0.55728908577088254</v>
      </c>
      <c r="C11" s="228">
        <v>0.47377091994752568</v>
      </c>
      <c r="D11" s="228">
        <v>0.43914543403711592</v>
      </c>
      <c r="E11" s="228">
        <v>0.44420937943317701</v>
      </c>
      <c r="F11" s="228">
        <v>0.51689765506684826</v>
      </c>
      <c r="G11" s="228">
        <v>0.5740793978716382</v>
      </c>
      <c r="H11" s="228">
        <v>0.55058875454130651</v>
      </c>
      <c r="I11" s="228">
        <v>0.49408377797773839</v>
      </c>
      <c r="J11" s="228">
        <v>0.44578711168909002</v>
      </c>
      <c r="K11" s="228">
        <v>0.35236572192506582</v>
      </c>
      <c r="L11" s="228">
        <v>0.26826469907020151</v>
      </c>
      <c r="M11" s="228">
        <v>0.20521424515527911</v>
      </c>
      <c r="N11" s="228">
        <v>0.2051642598332252</v>
      </c>
      <c r="O11" s="228">
        <v>0.3090015695647283</v>
      </c>
      <c r="P11" s="228">
        <v>0.23757602445185699</v>
      </c>
      <c r="Q11" s="228">
        <v>0.19142631666500801</v>
      </c>
      <c r="R11" s="228">
        <v>0.25232278669926972</v>
      </c>
      <c r="S11" s="228">
        <v>0.33640218845229902</v>
      </c>
      <c r="T11" s="228">
        <v>0.36217665295319429</v>
      </c>
      <c r="U11" s="228">
        <v>0.38879468636284131</v>
      </c>
      <c r="V11" s="228">
        <v>0.43917275537730249</v>
      </c>
      <c r="W11" s="228">
        <v>0.48148237619292822</v>
      </c>
      <c r="DA11" s="69" t="s">
        <v>3054</v>
      </c>
    </row>
    <row r="12" spans="1:105" ht="12" customHeight="1" x14ac:dyDescent="0.25">
      <c r="A12" s="37" t="s">
        <v>162</v>
      </c>
      <c r="B12" s="228">
        <v>0.95794560436428733</v>
      </c>
      <c r="C12" s="228">
        <v>0.50635366486097555</v>
      </c>
      <c r="D12" s="228">
        <v>0.31650979092999709</v>
      </c>
      <c r="E12" s="228">
        <v>0.25750118635076341</v>
      </c>
      <c r="F12" s="228">
        <v>0.22910611889362481</v>
      </c>
      <c r="G12" s="228">
        <v>0.1975172212774447</v>
      </c>
      <c r="H12" s="228">
        <v>8.5188311730823807E-2</v>
      </c>
      <c r="I12" s="228">
        <v>7.8733585051865812E-2</v>
      </c>
      <c r="J12" s="228">
        <v>0.173682112841933</v>
      </c>
      <c r="K12" s="228">
        <v>0.1885343779984418</v>
      </c>
      <c r="L12" s="228">
        <v>0.36746451799372648</v>
      </c>
      <c r="M12" s="228">
        <v>0.4851641239410272</v>
      </c>
      <c r="N12" s="228">
        <v>0.46028527226170479</v>
      </c>
      <c r="O12" s="228">
        <v>0.60932443030124717</v>
      </c>
      <c r="P12" s="228">
        <v>0.67270622620119336</v>
      </c>
      <c r="Q12" s="228">
        <v>0.59307594912808259</v>
      </c>
      <c r="R12" s="228">
        <v>0.69592260744743129</v>
      </c>
      <c r="S12" s="228">
        <v>0.65604325062961155</v>
      </c>
      <c r="T12" s="228">
        <v>1.0477586960580649</v>
      </c>
      <c r="U12" s="228">
        <v>1.095782885882451</v>
      </c>
      <c r="V12" s="228">
        <v>1.062005149520086</v>
      </c>
      <c r="W12" s="228">
        <v>1.156393424980102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3.8896500435790649</v>
      </c>
      <c r="C15" s="228">
        <v>4.541184066060338</v>
      </c>
      <c r="D15" s="228">
        <v>5.672225633983409</v>
      </c>
      <c r="E15" s="228">
        <v>6.4615071009755134</v>
      </c>
      <c r="F15" s="228">
        <v>6.9344000379141866</v>
      </c>
      <c r="G15" s="228">
        <v>6.8191255794465384</v>
      </c>
      <c r="H15" s="228">
        <v>7.5553576349737792</v>
      </c>
      <c r="I15" s="228">
        <v>7.9608699792032773</v>
      </c>
      <c r="J15" s="228">
        <v>6.9904421712455189</v>
      </c>
      <c r="K15" s="228">
        <v>5.9112605164751386</v>
      </c>
      <c r="L15" s="228">
        <v>5.4631537618535706</v>
      </c>
      <c r="M15" s="228">
        <v>5.3563583599365314</v>
      </c>
      <c r="N15" s="228">
        <v>5.1826445680361379</v>
      </c>
      <c r="O15" s="228">
        <v>4.8487260393772313</v>
      </c>
      <c r="P15" s="228">
        <v>5.2118194082713902</v>
      </c>
      <c r="Q15" s="228">
        <v>3.9565879177670111</v>
      </c>
      <c r="R15" s="228">
        <v>4.1396003523697997</v>
      </c>
      <c r="S15" s="228">
        <v>3.6445800457049402</v>
      </c>
      <c r="T15" s="228">
        <v>3.1350889556671819</v>
      </c>
      <c r="U15" s="228">
        <v>3.2175526769659339</v>
      </c>
      <c r="V15" s="228">
        <v>3.320385196784057</v>
      </c>
      <c r="W15" s="228">
        <v>3.5315816210940612</v>
      </c>
      <c r="DA15" s="69" t="s">
        <v>3058</v>
      </c>
    </row>
    <row r="16" spans="1:105" ht="12" customHeight="1" x14ac:dyDescent="0.25">
      <c r="A16" s="57" t="s">
        <v>3059</v>
      </c>
      <c r="B16" s="263">
        <v>33.774482318950717</v>
      </c>
      <c r="C16" s="263">
        <v>28.71757900396528</v>
      </c>
      <c r="D16" s="263">
        <v>28.085885720617529</v>
      </c>
      <c r="E16" s="263">
        <v>28.415844936312158</v>
      </c>
      <c r="F16" s="263">
        <v>29.234620232691071</v>
      </c>
      <c r="G16" s="263">
        <v>30.803613257771389</v>
      </c>
      <c r="H16" s="263">
        <v>28.94913872769445</v>
      </c>
      <c r="I16" s="263">
        <v>30.706846824211549</v>
      </c>
      <c r="J16" s="263">
        <v>34.261439251452913</v>
      </c>
      <c r="K16" s="263">
        <v>26.36433939612515</v>
      </c>
      <c r="L16" s="263">
        <v>27.670494650724191</v>
      </c>
      <c r="M16" s="263">
        <v>24.163440172330979</v>
      </c>
      <c r="N16" s="263">
        <v>24.93604848025527</v>
      </c>
      <c r="O16" s="263">
        <v>31.177970916850771</v>
      </c>
      <c r="P16" s="263">
        <v>32.918834020323267</v>
      </c>
      <c r="Q16" s="263">
        <v>27.9316266777431</v>
      </c>
      <c r="R16" s="263">
        <v>29.840469470992439</v>
      </c>
      <c r="S16" s="263">
        <v>28.351411349874361</v>
      </c>
      <c r="T16" s="263">
        <v>34.449203422593392</v>
      </c>
      <c r="U16" s="263">
        <v>34.371476923293883</v>
      </c>
      <c r="V16" s="263">
        <v>36.465815303902218</v>
      </c>
      <c r="W16" s="263">
        <v>38.74542913690594</v>
      </c>
      <c r="DA16" s="70" t="s">
        <v>3060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1.0526436612099259</v>
      </c>
      <c r="H17" s="231">
        <v>2.5451278497386149</v>
      </c>
      <c r="I17" s="231">
        <v>7.7669626742743603</v>
      </c>
      <c r="J17" s="231">
        <v>5.4376130879858851</v>
      </c>
      <c r="K17" s="231">
        <v>0.47470764434084872</v>
      </c>
      <c r="L17" s="231">
        <v>0.68269632242845724</v>
      </c>
      <c r="M17" s="231">
        <v>0.37299741934733632</v>
      </c>
      <c r="N17" s="231">
        <v>0.2429697231467047</v>
      </c>
      <c r="O17" s="231">
        <v>1.6283634502743061E-2</v>
      </c>
      <c r="P17" s="231">
        <v>0</v>
      </c>
      <c r="Q17" s="231">
        <v>7.1627263338894633E-3</v>
      </c>
      <c r="R17" s="231">
        <v>0</v>
      </c>
      <c r="S17" s="231">
        <v>2.2607635037981438E-2</v>
      </c>
      <c r="T17" s="231">
        <v>0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1.1217016708233549</v>
      </c>
      <c r="C19" s="231">
        <v>1.2870504684445561</v>
      </c>
      <c r="D19" s="231">
        <v>0.97616893124184823</v>
      </c>
      <c r="E19" s="231">
        <v>0.73619879820411904</v>
      </c>
      <c r="F19" s="231">
        <v>0.5546660043048548</v>
      </c>
      <c r="G19" s="231">
        <v>0.75455559831971275</v>
      </c>
      <c r="H19" s="231">
        <v>1.8318343209659631</v>
      </c>
      <c r="I19" s="231">
        <v>2.2332740996405711</v>
      </c>
      <c r="J19" s="231">
        <v>3.0548801791976201</v>
      </c>
      <c r="K19" s="231">
        <v>1.453304113526676</v>
      </c>
      <c r="L19" s="231">
        <v>1.636072557800472</v>
      </c>
      <c r="M19" s="231">
        <v>1.495727750159469</v>
      </c>
      <c r="N19" s="231">
        <v>1.9651932946850199</v>
      </c>
      <c r="O19" s="231">
        <v>2.5269543741007938</v>
      </c>
      <c r="P19" s="231">
        <v>3.464224058486395</v>
      </c>
      <c r="Q19" s="231">
        <v>2.641955775058654</v>
      </c>
      <c r="R19" s="231">
        <v>3.178615503874815</v>
      </c>
      <c r="S19" s="231">
        <v>3.0197446604323441</v>
      </c>
      <c r="T19" s="231">
        <v>3.463761296183689</v>
      </c>
      <c r="U19" s="231">
        <v>3.4701172491012362</v>
      </c>
      <c r="V19" s="231">
        <v>4.4237930791045601</v>
      </c>
      <c r="W19" s="231">
        <v>4.6045473127405501</v>
      </c>
      <c r="DA19" s="73" t="s">
        <v>3063</v>
      </c>
    </row>
    <row r="20" spans="1:105" ht="12" customHeight="1" x14ac:dyDescent="0.25">
      <c r="A20" s="46" t="s">
        <v>160</v>
      </c>
      <c r="B20" s="231">
        <v>8.9126685630101079</v>
      </c>
      <c r="C20" s="231">
        <v>9.1519581646801971</v>
      </c>
      <c r="D20" s="231">
        <v>9.5635030998479174</v>
      </c>
      <c r="E20" s="231">
        <v>9.8540632370924737</v>
      </c>
      <c r="F20" s="231">
        <v>10.452645747394859</v>
      </c>
      <c r="G20" s="231">
        <v>11.393285498148551</v>
      </c>
      <c r="H20" s="231">
        <v>10.73866751789823</v>
      </c>
      <c r="I20" s="231">
        <v>10.55169565789569</v>
      </c>
      <c r="J20" s="231">
        <v>9.8705948368796701</v>
      </c>
      <c r="K20" s="231">
        <v>9.7034319201556016</v>
      </c>
      <c r="L20" s="231">
        <v>6.6098918732437024</v>
      </c>
      <c r="M20" s="231">
        <v>4.7527803746653552</v>
      </c>
      <c r="N20" s="231">
        <v>5.0546506512331328</v>
      </c>
      <c r="O20" s="231">
        <v>7.88073072936524</v>
      </c>
      <c r="P20" s="231">
        <v>5.9877955738159594</v>
      </c>
      <c r="Q20" s="231">
        <v>4.0104989521889589</v>
      </c>
      <c r="R20" s="231">
        <v>4.5469272766257181</v>
      </c>
      <c r="S20" s="231">
        <v>5.3389748638993746</v>
      </c>
      <c r="T20" s="231">
        <v>5.433267178050575</v>
      </c>
      <c r="U20" s="231">
        <v>4.8880733677031891</v>
      </c>
      <c r="V20" s="231">
        <v>5.6732450340104181</v>
      </c>
      <c r="W20" s="231">
        <v>5.4701247805558841</v>
      </c>
      <c r="DA20" s="73" t="s">
        <v>3064</v>
      </c>
    </row>
    <row r="21" spans="1:105" ht="12" customHeight="1" x14ac:dyDescent="0.25">
      <c r="A21" s="46" t="s">
        <v>70</v>
      </c>
      <c r="B21" s="231">
        <v>6.8454657723029602</v>
      </c>
      <c r="C21" s="231">
        <v>3.4004616607317342</v>
      </c>
      <c r="D21" s="231">
        <v>3.7432285997833361</v>
      </c>
      <c r="E21" s="231">
        <v>4.2522536589705293</v>
      </c>
      <c r="F21" s="231">
        <v>4.7522889410135756</v>
      </c>
      <c r="G21" s="231">
        <v>4.1582536228941587</v>
      </c>
      <c r="H21" s="231">
        <v>2.9759873846600602</v>
      </c>
      <c r="I21" s="231">
        <v>2.599840423800535</v>
      </c>
      <c r="J21" s="231">
        <v>5.2968391546060074</v>
      </c>
      <c r="K21" s="231">
        <v>4.8125977836720084</v>
      </c>
      <c r="L21" s="231">
        <v>4.7645011627977398</v>
      </c>
      <c r="M21" s="231">
        <v>1.2213077041498439</v>
      </c>
      <c r="N21" s="231">
        <v>1.0712423060852221</v>
      </c>
      <c r="O21" s="231">
        <v>2.5326739644988718</v>
      </c>
      <c r="P21" s="231">
        <v>1.9225576936509621</v>
      </c>
      <c r="Q21" s="231">
        <v>1.9195322839670439</v>
      </c>
      <c r="R21" s="231">
        <v>1.4874134603062279</v>
      </c>
      <c r="S21" s="231">
        <v>1.4953282186647621</v>
      </c>
      <c r="T21" s="231">
        <v>1.595796983428732</v>
      </c>
      <c r="U21" s="231">
        <v>1.532430600651719</v>
      </c>
      <c r="V21" s="231">
        <v>1.985181533059291</v>
      </c>
      <c r="W21" s="231">
        <v>1.3352637452855869</v>
      </c>
      <c r="DA21" s="73" t="s">
        <v>3065</v>
      </c>
    </row>
    <row r="22" spans="1:105" ht="12" customHeight="1" x14ac:dyDescent="0.25">
      <c r="A22" s="46" t="s">
        <v>34</v>
      </c>
      <c r="B22" s="231">
        <v>3.0979354918735358</v>
      </c>
      <c r="C22" s="231">
        <v>2.4825044468500379</v>
      </c>
      <c r="D22" s="231">
        <v>2.3803052717274511</v>
      </c>
      <c r="E22" s="231">
        <v>2.3740872433581139</v>
      </c>
      <c r="F22" s="231">
        <v>2.6013504670624972</v>
      </c>
      <c r="G22" s="231">
        <v>5.521653762479513</v>
      </c>
      <c r="H22" s="231">
        <v>5.8687035857732717</v>
      </c>
      <c r="I22" s="231">
        <v>2.972204712514646</v>
      </c>
      <c r="J22" s="231">
        <v>3.9278019285437411</v>
      </c>
      <c r="K22" s="231">
        <v>2.3094914252457319</v>
      </c>
      <c r="L22" s="231">
        <v>1.904830208858548</v>
      </c>
      <c r="M22" s="231">
        <v>1.2458859881147299</v>
      </c>
      <c r="N22" s="231">
        <v>2.5426407559834052</v>
      </c>
      <c r="O22" s="231">
        <v>1.987765363302157</v>
      </c>
      <c r="P22" s="231">
        <v>1.8147156919687299</v>
      </c>
      <c r="Q22" s="231">
        <v>1.9589357689603859</v>
      </c>
      <c r="R22" s="231">
        <v>1.3734285171699541</v>
      </c>
      <c r="S22" s="231">
        <v>1.6196754624045611</v>
      </c>
      <c r="T22" s="231">
        <v>1.646457382123593</v>
      </c>
      <c r="U22" s="231">
        <v>1.819956547785162</v>
      </c>
      <c r="V22" s="231">
        <v>1.704272666911842</v>
      </c>
      <c r="W22" s="231">
        <v>1.4027802051321461</v>
      </c>
      <c r="DA22" s="73" t="s">
        <v>3066</v>
      </c>
    </row>
    <row r="23" spans="1:105" ht="12" customHeight="1" x14ac:dyDescent="0.25">
      <c r="A23" s="46" t="s">
        <v>162</v>
      </c>
      <c r="B23" s="231">
        <v>13.79671082094076</v>
      </c>
      <c r="C23" s="231">
        <v>12.395604263258759</v>
      </c>
      <c r="D23" s="231">
        <v>11.42267981801697</v>
      </c>
      <c r="E23" s="231">
        <v>11.199241998686929</v>
      </c>
      <c r="F23" s="231">
        <v>10.873669072915281</v>
      </c>
      <c r="G23" s="231">
        <v>7.9232211147195279</v>
      </c>
      <c r="H23" s="231">
        <v>4.9888180686583077</v>
      </c>
      <c r="I23" s="231">
        <v>4.5828692560857496</v>
      </c>
      <c r="J23" s="231">
        <v>6.673710064239982</v>
      </c>
      <c r="K23" s="231">
        <v>7.6108065091842896</v>
      </c>
      <c r="L23" s="231">
        <v>12.07250252559527</v>
      </c>
      <c r="M23" s="231">
        <v>15.074740935894241</v>
      </c>
      <c r="N23" s="231">
        <v>14.05935174912179</v>
      </c>
      <c r="O23" s="231">
        <v>16.233562851080961</v>
      </c>
      <c r="P23" s="231">
        <v>19.729541002401231</v>
      </c>
      <c r="Q23" s="231">
        <v>17.393541171234158</v>
      </c>
      <c r="R23" s="231">
        <v>19.254084713015729</v>
      </c>
      <c r="S23" s="231">
        <v>16.855080509435339</v>
      </c>
      <c r="T23" s="231">
        <v>22.3099205828068</v>
      </c>
      <c r="U23" s="231">
        <v>22.660899158052569</v>
      </c>
      <c r="V23" s="231">
        <v>22.679322990816111</v>
      </c>
      <c r="W23" s="231">
        <v>25.932713093191779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3069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99.485129627331929</v>
      </c>
      <c r="C27" s="263">
        <f t="shared" si="0"/>
        <v>85.611586261625533</v>
      </c>
      <c r="D27" s="263">
        <f t="shared" si="0"/>
        <v>82.835714365721586</v>
      </c>
      <c r="E27" s="263">
        <f t="shared" si="0"/>
        <v>82.554732871768252</v>
      </c>
      <c r="F27" s="263">
        <f t="shared" si="0"/>
        <v>85.799059671835536</v>
      </c>
      <c r="G27" s="263">
        <f t="shared" si="0"/>
        <v>85.776309184592662</v>
      </c>
      <c r="H27" s="263">
        <f t="shared" si="0"/>
        <v>82.475721491362307</v>
      </c>
      <c r="I27" s="263">
        <f t="shared" si="0"/>
        <v>79.954127846195703</v>
      </c>
      <c r="J27" s="263">
        <f t="shared" si="0"/>
        <v>75.33786252935856</v>
      </c>
      <c r="K27" s="263">
        <f t="shared" si="0"/>
        <v>61.689544674826834</v>
      </c>
      <c r="L27" s="263">
        <f t="shared" si="0"/>
        <v>59.335799796457501</v>
      </c>
      <c r="M27" s="263">
        <f t="shared" si="0"/>
        <v>53.393826635822869</v>
      </c>
      <c r="N27" s="263">
        <f t="shared" si="0"/>
        <v>55.03995097822115</v>
      </c>
      <c r="O27" s="263">
        <f t="shared" si="0"/>
        <v>62.016638836479018</v>
      </c>
      <c r="P27" s="263">
        <f t="shared" si="0"/>
        <v>66.051905366403545</v>
      </c>
      <c r="Q27" s="263">
        <f t="shared" si="0"/>
        <v>56.125720558629837</v>
      </c>
      <c r="R27" s="263">
        <f t="shared" si="0"/>
        <v>61.04939408267456</v>
      </c>
      <c r="S27" s="263">
        <f t="shared" si="0"/>
        <v>61.18399178555309</v>
      </c>
      <c r="T27" s="263">
        <f t="shared" si="0"/>
        <v>68.007617671245811</v>
      </c>
      <c r="U27" s="263">
        <f t="shared" si="0"/>
        <v>70.852111928109977</v>
      </c>
      <c r="V27" s="263">
        <f t="shared" si="0"/>
        <v>70.62449985189555</v>
      </c>
      <c r="W27" s="263">
        <f t="shared" si="0"/>
        <v>69.717060765977592</v>
      </c>
      <c r="DA27" s="70"/>
    </row>
    <row r="28" spans="1:105" ht="12" customHeight="1" x14ac:dyDescent="0.25">
      <c r="A28" s="60" t="s">
        <v>3072</v>
      </c>
      <c r="B28" s="264">
        <v>97.965142641164562</v>
      </c>
      <c r="C28" s="264">
        <v>83.327453385110474</v>
      </c>
      <c r="D28" s="264">
        <v>79.771965499839609</v>
      </c>
      <c r="E28" s="264">
        <v>79.337827146817176</v>
      </c>
      <c r="F28" s="264">
        <v>82.787645242670862</v>
      </c>
      <c r="G28" s="264">
        <v>82.904701275143708</v>
      </c>
      <c r="H28" s="264">
        <v>78.920844058739263</v>
      </c>
      <c r="I28" s="264">
        <v>75.346560504135795</v>
      </c>
      <c r="J28" s="264">
        <v>70.544889636395169</v>
      </c>
      <c r="K28" s="264">
        <v>57.893011309630637</v>
      </c>
      <c r="L28" s="264">
        <v>55.098966875765854</v>
      </c>
      <c r="M28" s="264">
        <v>49.785248360060621</v>
      </c>
      <c r="N28" s="264">
        <v>50.947280084929133</v>
      </c>
      <c r="O28" s="264">
        <v>57.484948586167057</v>
      </c>
      <c r="P28" s="264">
        <v>60.8475485178678</v>
      </c>
      <c r="Q28" s="264">
        <v>51.341508548458783</v>
      </c>
      <c r="R28" s="264">
        <v>56.164763670314201</v>
      </c>
      <c r="S28" s="264">
        <v>56.656930856046642</v>
      </c>
      <c r="T28" s="264">
        <v>63.580130834270513</v>
      </c>
      <c r="U28" s="264">
        <v>66.631880632799778</v>
      </c>
      <c r="V28" s="264">
        <v>65.773363973611737</v>
      </c>
      <c r="W28" s="264">
        <v>65.210227471748468</v>
      </c>
      <c r="DA28" s="72" t="s">
        <v>3073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1.0240478252248051</v>
      </c>
      <c r="H29" s="232">
        <v>2.4784540829607939</v>
      </c>
      <c r="I29" s="232">
        <v>7.3370500974198638</v>
      </c>
      <c r="J29" s="232">
        <v>5.2249981847453579</v>
      </c>
      <c r="K29" s="232">
        <v>0.46949865102059007</v>
      </c>
      <c r="L29" s="232">
        <v>1.3302490275626031</v>
      </c>
      <c r="M29" s="232">
        <v>0.39301240009602162</v>
      </c>
      <c r="N29" s="232">
        <v>0.25366577777689758</v>
      </c>
      <c r="O29" s="232">
        <v>1.7725012961972399E-2</v>
      </c>
      <c r="P29" s="232">
        <v>0</v>
      </c>
      <c r="Q29" s="232">
        <v>6.9955005489173811E-3</v>
      </c>
      <c r="R29" s="232">
        <v>0</v>
      </c>
      <c r="S29" s="232">
        <v>2.161694783963233E-2</v>
      </c>
      <c r="T29" s="232">
        <v>0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1.764854512480474</v>
      </c>
      <c r="C30" s="232">
        <v>2.0656334930436082</v>
      </c>
      <c r="D30" s="232">
        <v>1.6359481883774361</v>
      </c>
      <c r="E30" s="232">
        <v>1.314067987327773</v>
      </c>
      <c r="F30" s="232">
        <v>1.1534129219117419</v>
      </c>
      <c r="G30" s="232">
        <v>1.398689965761911</v>
      </c>
      <c r="H30" s="232">
        <v>2.5411646276375022</v>
      </c>
      <c r="I30" s="232">
        <v>2.9631210347354591</v>
      </c>
      <c r="J30" s="232">
        <v>3.8684063495361531</v>
      </c>
      <c r="K30" s="232">
        <v>1.9335188648912229</v>
      </c>
      <c r="L30" s="232">
        <v>2.0213940757562501</v>
      </c>
      <c r="M30" s="232">
        <v>1.77759207226671</v>
      </c>
      <c r="N30" s="232">
        <v>2.2050894793220879</v>
      </c>
      <c r="O30" s="232">
        <v>3.423171466029252</v>
      </c>
      <c r="P30" s="232">
        <v>4.7729926404623093</v>
      </c>
      <c r="Q30" s="232">
        <v>3.686938586989513</v>
      </c>
      <c r="R30" s="232">
        <v>4.7178533142262706</v>
      </c>
      <c r="S30" s="232">
        <v>4.2061530652772632</v>
      </c>
      <c r="T30" s="232">
        <v>3.6488512012766181</v>
      </c>
      <c r="U30" s="232">
        <v>4.7340165835888914</v>
      </c>
      <c r="V30" s="232">
        <v>5.5907778120422709</v>
      </c>
      <c r="W30" s="232">
        <v>5.3554393514358036</v>
      </c>
      <c r="DA30" s="71" t="s">
        <v>3075</v>
      </c>
    </row>
    <row r="31" spans="1:105" ht="12" customHeight="1" x14ac:dyDescent="0.25">
      <c r="A31" s="59" t="s">
        <v>160</v>
      </c>
      <c r="B31" s="232">
        <v>32.515962844057952</v>
      </c>
      <c r="C31" s="232">
        <v>35.94625988208962</v>
      </c>
      <c r="D31" s="232">
        <v>36.424445024869208</v>
      </c>
      <c r="E31" s="232">
        <v>36.993262471328542</v>
      </c>
      <c r="F31" s="232">
        <v>41.57663862036722</v>
      </c>
      <c r="G31" s="232">
        <v>48.614892355061322</v>
      </c>
      <c r="H31" s="232">
        <v>49.06520872117197</v>
      </c>
      <c r="I31" s="232">
        <v>46.684969925646371</v>
      </c>
      <c r="J31" s="232">
        <v>34.066268684512188</v>
      </c>
      <c r="K31" s="232">
        <v>31.12607030680433</v>
      </c>
      <c r="L31" s="232">
        <v>20.333986133363371</v>
      </c>
      <c r="M31" s="232">
        <v>15.6930963950317</v>
      </c>
      <c r="N31" s="232">
        <v>16.836400992063322</v>
      </c>
      <c r="O31" s="232">
        <v>19.794237273574641</v>
      </c>
      <c r="P31" s="232">
        <v>18.706514981406311</v>
      </c>
      <c r="Q31" s="232">
        <v>12.84281031859849</v>
      </c>
      <c r="R31" s="232">
        <v>15.55433384689862</v>
      </c>
      <c r="S31" s="232">
        <v>18.893696632425819</v>
      </c>
      <c r="T31" s="232">
        <v>17.976809171297742</v>
      </c>
      <c r="U31" s="232">
        <v>18.879700339326082</v>
      </c>
      <c r="V31" s="232">
        <v>17.83830494570925</v>
      </c>
      <c r="W31" s="232">
        <v>22.847550101503071</v>
      </c>
      <c r="DA31" s="71" t="s">
        <v>3076</v>
      </c>
    </row>
    <row r="32" spans="1:105" ht="12" customHeight="1" x14ac:dyDescent="0.25">
      <c r="A32" s="59" t="s">
        <v>70</v>
      </c>
      <c r="B32" s="232">
        <v>20.70244450157454</v>
      </c>
      <c r="C32" s="232">
        <v>10.93816670878765</v>
      </c>
      <c r="D32" s="232">
        <v>9.3209628577843056</v>
      </c>
      <c r="E32" s="232">
        <v>8.5225579212703835</v>
      </c>
      <c r="F32" s="232">
        <v>7.7333183602145557</v>
      </c>
      <c r="G32" s="232">
        <v>7.4882477645099934</v>
      </c>
      <c r="H32" s="232">
        <v>7.1347294107979913</v>
      </c>
      <c r="I32" s="232">
        <v>6.8921940226672191</v>
      </c>
      <c r="J32" s="232">
        <v>10.26419344326084</v>
      </c>
      <c r="K32" s="232">
        <v>6.6404273710623531</v>
      </c>
      <c r="L32" s="232">
        <v>6.4967539189839627</v>
      </c>
      <c r="M32" s="232">
        <v>1.6375097619550341</v>
      </c>
      <c r="N32" s="232">
        <v>1.502378348016957</v>
      </c>
      <c r="O32" s="232">
        <v>3.427883528583243</v>
      </c>
      <c r="P32" s="232">
        <v>2.593984312655965</v>
      </c>
      <c r="Q32" s="232">
        <v>2.6273861705889598</v>
      </c>
      <c r="R32" s="232">
        <v>1.99492762161366</v>
      </c>
      <c r="S32" s="232">
        <v>1.4298015715354819</v>
      </c>
      <c r="T32" s="232">
        <v>1.510417253828138</v>
      </c>
      <c r="U32" s="232">
        <v>1.4580982157279989</v>
      </c>
      <c r="V32" s="232">
        <v>1.8795979332701589</v>
      </c>
      <c r="W32" s="232">
        <v>1.248988742511038</v>
      </c>
      <c r="DA32" s="71" t="s">
        <v>3077</v>
      </c>
    </row>
    <row r="33" spans="1:105" ht="12" customHeight="1" x14ac:dyDescent="0.25">
      <c r="A33" s="59" t="s">
        <v>162</v>
      </c>
      <c r="B33" s="232">
        <v>42.981880783051608</v>
      </c>
      <c r="C33" s="232">
        <v>34.377393301189592</v>
      </c>
      <c r="D33" s="232">
        <v>32.390609428808659</v>
      </c>
      <c r="E33" s="232">
        <v>32.50793876689049</v>
      </c>
      <c r="F33" s="232">
        <v>32.324275340177337</v>
      </c>
      <c r="G33" s="232">
        <v>24.378823364585681</v>
      </c>
      <c r="H33" s="232">
        <v>17.701287216171</v>
      </c>
      <c r="I33" s="232">
        <v>11.469225423666879</v>
      </c>
      <c r="J33" s="232">
        <v>17.121022974340619</v>
      </c>
      <c r="K33" s="232">
        <v>17.72349611585215</v>
      </c>
      <c r="L33" s="232">
        <v>24.916583720099659</v>
      </c>
      <c r="M33" s="232">
        <v>30.284037730711159</v>
      </c>
      <c r="N33" s="232">
        <v>30.149745487749861</v>
      </c>
      <c r="O33" s="232">
        <v>30.821931305017959</v>
      </c>
      <c r="P33" s="232">
        <v>34.774056583343217</v>
      </c>
      <c r="Q33" s="232">
        <v>32.177377971732902</v>
      </c>
      <c r="R33" s="232">
        <v>33.897648887575649</v>
      </c>
      <c r="S33" s="232">
        <v>32.105662638968447</v>
      </c>
      <c r="T33" s="232">
        <v>40.444053207868009</v>
      </c>
      <c r="U33" s="232">
        <v>41.56006549415681</v>
      </c>
      <c r="V33" s="232">
        <v>40.464683282590052</v>
      </c>
      <c r="W33" s="232">
        <v>35.758249276298557</v>
      </c>
      <c r="DA33" s="71" t="s">
        <v>3078</v>
      </c>
    </row>
    <row r="34" spans="1:105" ht="12" customHeight="1" x14ac:dyDescent="0.25">
      <c r="A34" s="60" t="s">
        <v>3079</v>
      </c>
      <c r="B34" s="264">
        <v>1.5199869861673629</v>
      </c>
      <c r="C34" s="264">
        <v>2.2841328765150619</v>
      </c>
      <c r="D34" s="264">
        <v>3.0637488658819789</v>
      </c>
      <c r="E34" s="264">
        <v>3.2169057249510802</v>
      </c>
      <c r="F34" s="264">
        <v>3.0114144291646712</v>
      </c>
      <c r="G34" s="264">
        <v>2.8716079094489499</v>
      </c>
      <c r="H34" s="264">
        <v>3.5548774326230381</v>
      </c>
      <c r="I34" s="264">
        <v>4.6075673420599053</v>
      </c>
      <c r="J34" s="264">
        <v>4.7929728929633901</v>
      </c>
      <c r="K34" s="264">
        <v>3.7965333651961961</v>
      </c>
      <c r="L34" s="264">
        <v>4.2368329206916462</v>
      </c>
      <c r="M34" s="264">
        <v>3.60857827576225</v>
      </c>
      <c r="N34" s="264">
        <v>4.0926708932920137</v>
      </c>
      <c r="O34" s="264">
        <v>4.5316902503119598</v>
      </c>
      <c r="P34" s="264">
        <v>5.2043568485357437</v>
      </c>
      <c r="Q34" s="264">
        <v>4.7842120101710499</v>
      </c>
      <c r="R34" s="264">
        <v>4.8846304123603588</v>
      </c>
      <c r="S34" s="264">
        <v>4.5270609295064466</v>
      </c>
      <c r="T34" s="264">
        <v>4.4274868369752918</v>
      </c>
      <c r="U34" s="264">
        <v>4.2202312953102012</v>
      </c>
      <c r="V34" s="264">
        <v>4.8511358782838192</v>
      </c>
      <c r="W34" s="264">
        <v>4.5068332942291232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4.2341300130207715</v>
      </c>
      <c r="C35" s="263">
        <f t="shared" si="1"/>
        <v>3.7135243643242002</v>
      </c>
      <c r="D35" s="263">
        <f t="shared" si="1"/>
        <v>3.9015120156535779</v>
      </c>
      <c r="E35" s="263">
        <f t="shared" si="1"/>
        <v>4.1061958691128515</v>
      </c>
      <c r="F35" s="263">
        <f t="shared" si="1"/>
        <v>4.0629350811345653</v>
      </c>
      <c r="G35" s="263">
        <f t="shared" si="1"/>
        <v>4.1156155524901026</v>
      </c>
      <c r="H35" s="263">
        <f t="shared" si="1"/>
        <v>3.7023431139673795</v>
      </c>
      <c r="I35" s="263">
        <f t="shared" si="1"/>
        <v>5.420324560336832</v>
      </c>
      <c r="J35" s="263">
        <f t="shared" si="1"/>
        <v>7.2159368652994766</v>
      </c>
      <c r="K35" s="263">
        <f t="shared" si="1"/>
        <v>5.4429117524677828</v>
      </c>
      <c r="L35" s="263">
        <f t="shared" si="1"/>
        <v>6.3374433726057937</v>
      </c>
      <c r="M35" s="263">
        <f t="shared" si="1"/>
        <v>5.3731416975958934</v>
      </c>
      <c r="N35" s="263">
        <f t="shared" si="1"/>
        <v>5.5291571650816689</v>
      </c>
      <c r="O35" s="263">
        <f t="shared" si="1"/>
        <v>7.5027420747197144</v>
      </c>
      <c r="P35" s="263">
        <f t="shared" si="1"/>
        <v>8.0408759972068946</v>
      </c>
      <c r="Q35" s="263">
        <f t="shared" si="1"/>
        <v>6.8620505321305414</v>
      </c>
      <c r="R35" s="263">
        <f t="shared" si="1"/>
        <v>7.2318563601523689</v>
      </c>
      <c r="S35" s="263">
        <f t="shared" si="1"/>
        <v>6.5009128851939701</v>
      </c>
      <c r="T35" s="263">
        <f t="shared" si="1"/>
        <v>8.3013941188932385</v>
      </c>
      <c r="U35" s="263">
        <f t="shared" si="1"/>
        <v>7.9502376487480291</v>
      </c>
      <c r="V35" s="263">
        <f t="shared" si="1"/>
        <v>8.9554886623994729</v>
      </c>
      <c r="W35" s="263">
        <f t="shared" si="1"/>
        <v>9.8992819143950879</v>
      </c>
      <c r="DA35" s="70"/>
    </row>
    <row r="36" spans="1:105" ht="12" customHeight="1" x14ac:dyDescent="0.25">
      <c r="A36" s="60" t="s">
        <v>3082</v>
      </c>
      <c r="B36" s="264">
        <v>1.7089623296322569</v>
      </c>
      <c r="C36" s="264">
        <v>1.4592775448337669</v>
      </c>
      <c r="D36" s="264">
        <v>1.5022000469124239</v>
      </c>
      <c r="E36" s="264">
        <v>1.5795445502061809</v>
      </c>
      <c r="F36" s="264">
        <v>1.568745515741133</v>
      </c>
      <c r="G36" s="264">
        <v>1.5929563842008161</v>
      </c>
      <c r="H36" s="264">
        <v>1.3908280549977761</v>
      </c>
      <c r="I36" s="264">
        <v>2.0738012801037859</v>
      </c>
      <c r="J36" s="264">
        <v>2.8100100762952942</v>
      </c>
      <c r="K36" s="264">
        <v>2.1004668989540152</v>
      </c>
      <c r="L36" s="264">
        <v>2.460566634689394</v>
      </c>
      <c r="M36" s="264">
        <v>2.0963771854839321</v>
      </c>
      <c r="N36" s="264">
        <v>2.1187574453653322</v>
      </c>
      <c r="O36" s="264">
        <v>2.9458505091011649</v>
      </c>
      <c r="P36" s="264">
        <v>3.1367413850749108</v>
      </c>
      <c r="Q36" s="264">
        <v>2.6540597138453879</v>
      </c>
      <c r="R36" s="264">
        <v>2.816993622086303</v>
      </c>
      <c r="S36" s="264">
        <v>2.5247730464786282</v>
      </c>
      <c r="T36" s="264">
        <v>3.2889216517991979</v>
      </c>
      <c r="U36" s="264">
        <v>3.1475196822350089</v>
      </c>
      <c r="V36" s="264">
        <v>3.5446052874717102</v>
      </c>
      <c r="W36" s="264">
        <v>3.964340653590039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0.14848693465759669</v>
      </c>
      <c r="H37" s="232">
        <v>0.35937584202931522</v>
      </c>
      <c r="I37" s="232">
        <v>1.06387226412588</v>
      </c>
      <c r="J37" s="232">
        <v>0.75762473678807696</v>
      </c>
      <c r="K37" s="232">
        <v>6.7995745189100287E-2</v>
      </c>
      <c r="L37" s="232">
        <v>6.9498750527036954E-2</v>
      </c>
      <c r="M37" s="232">
        <v>4.971048223851568E-2</v>
      </c>
      <c r="N37" s="232">
        <v>3.4797653834236712E-2</v>
      </c>
      <c r="O37" s="232">
        <v>2.168724527114676E-3</v>
      </c>
      <c r="P37" s="232">
        <v>0</v>
      </c>
      <c r="Q37" s="232">
        <v>1.0143475795930199E-3</v>
      </c>
      <c r="R37" s="232">
        <v>0</v>
      </c>
      <c r="S37" s="232">
        <v>3.1344574367466889E-3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0.12906889289328011</v>
      </c>
      <c r="C38" s="232">
        <v>0.14521949475032001</v>
      </c>
      <c r="D38" s="232">
        <v>0.10875155678179919</v>
      </c>
      <c r="E38" s="232">
        <v>7.9897383131428315E-2</v>
      </c>
      <c r="F38" s="232">
        <v>5.500943127698929E-2</v>
      </c>
      <c r="G38" s="232">
        <v>8.2446701726695992E-2</v>
      </c>
      <c r="H38" s="232">
        <v>0.23186096825999869</v>
      </c>
      <c r="I38" s="232">
        <v>0.2759742637179301</v>
      </c>
      <c r="J38" s="232">
        <v>0.39388919237824421</v>
      </c>
      <c r="K38" s="232">
        <v>0.18880187163393419</v>
      </c>
      <c r="L38" s="232">
        <v>0.21415227249822891</v>
      </c>
      <c r="M38" s="232">
        <v>0.1918497762297105</v>
      </c>
      <c r="N38" s="232">
        <v>0.27535465393410757</v>
      </c>
      <c r="O38" s="232">
        <v>0.31194352504364309</v>
      </c>
      <c r="P38" s="232">
        <v>0.42573451615013669</v>
      </c>
      <c r="Q38" s="232">
        <v>0.32996779321030351</v>
      </c>
      <c r="R38" s="232">
        <v>0.37295068873111148</v>
      </c>
      <c r="S38" s="232">
        <v>0.36876917733850823</v>
      </c>
      <c r="T38" s="232">
        <v>0.46162934090752977</v>
      </c>
      <c r="U38" s="232">
        <v>0.42378692455611172</v>
      </c>
      <c r="V38" s="232">
        <v>0.55356445238322594</v>
      </c>
      <c r="W38" s="232">
        <v>0.58591268552324371</v>
      </c>
      <c r="DA38" s="71" t="s">
        <v>3085</v>
      </c>
    </row>
    <row r="39" spans="1:105" ht="12" customHeight="1" x14ac:dyDescent="0.25">
      <c r="A39" s="59" t="s">
        <v>160</v>
      </c>
      <c r="B39" s="232">
        <v>0.37516993877272381</v>
      </c>
      <c r="C39" s="232">
        <v>0.28636042851334942</v>
      </c>
      <c r="D39" s="232">
        <v>0.34140774080451858</v>
      </c>
      <c r="E39" s="232">
        <v>0.37484161070384192</v>
      </c>
      <c r="F39" s="232">
        <v>0.32335206109215281</v>
      </c>
      <c r="G39" s="232">
        <v>0.27666192128140621</v>
      </c>
      <c r="H39" s="232">
        <v>0.15736762538155749</v>
      </c>
      <c r="I39" s="232">
        <v>0.1595517096874787</v>
      </c>
      <c r="J39" s="232">
        <v>0.51029840329945864</v>
      </c>
      <c r="K39" s="232">
        <v>0.55416305003534783</v>
      </c>
      <c r="L39" s="232">
        <v>0.39425025853500562</v>
      </c>
      <c r="M39" s="232">
        <v>0.23449841782333641</v>
      </c>
      <c r="N39" s="232">
        <v>0.26773253383431062</v>
      </c>
      <c r="O39" s="232">
        <v>0.63878571971026521</v>
      </c>
      <c r="P39" s="232">
        <v>0.3321773867028443</v>
      </c>
      <c r="Q39" s="232">
        <v>0.2164555812146878</v>
      </c>
      <c r="R39" s="232">
        <v>0.19747342030281931</v>
      </c>
      <c r="S39" s="232">
        <v>0.21622594229663489</v>
      </c>
      <c r="T39" s="232">
        <v>0.26777019462958451</v>
      </c>
      <c r="U39" s="232">
        <v>0.1407167588253844</v>
      </c>
      <c r="V39" s="232">
        <v>0.31878301994945363</v>
      </c>
      <c r="W39" s="232">
        <v>0.1117639015903079</v>
      </c>
      <c r="DA39" s="71" t="s">
        <v>3086</v>
      </c>
    </row>
    <row r="40" spans="1:105" ht="12" customHeight="1" x14ac:dyDescent="0.25">
      <c r="A40" s="59" t="s">
        <v>70</v>
      </c>
      <c r="B40" s="232">
        <v>0.41495079795814321</v>
      </c>
      <c r="C40" s="232">
        <v>0.17727095908011531</v>
      </c>
      <c r="D40" s="232">
        <v>0.29661963806111058</v>
      </c>
      <c r="E40" s="232">
        <v>0.41658551676817851</v>
      </c>
      <c r="F40" s="232">
        <v>0.53712088182845474</v>
      </c>
      <c r="G40" s="232">
        <v>0.48063400721594962</v>
      </c>
      <c r="H40" s="232">
        <v>0.3005486584022507</v>
      </c>
      <c r="I40" s="232">
        <v>0.19920455603236781</v>
      </c>
      <c r="J40" s="232">
        <v>0.56870843211214805</v>
      </c>
      <c r="K40" s="232">
        <v>0.61230009921295248</v>
      </c>
      <c r="L40" s="232">
        <v>0.59750246942616381</v>
      </c>
      <c r="M40" s="232">
        <v>0.1495193250101671</v>
      </c>
      <c r="N40" s="232">
        <v>0.13836615242892081</v>
      </c>
      <c r="O40" s="232">
        <v>0.31277884717011539</v>
      </c>
      <c r="P40" s="232">
        <v>0.23811774779285719</v>
      </c>
      <c r="Q40" s="232">
        <v>0.24164597416853831</v>
      </c>
      <c r="R40" s="232">
        <v>0.1827652441562625</v>
      </c>
      <c r="S40" s="232">
        <v>0.20732122787264509</v>
      </c>
      <c r="T40" s="232">
        <v>0.21901050180508</v>
      </c>
      <c r="U40" s="232">
        <v>0.21142424128055989</v>
      </c>
      <c r="V40" s="232">
        <v>0.27254170032417308</v>
      </c>
      <c r="W40" s="232">
        <v>0.18110336766410051</v>
      </c>
      <c r="DA40" s="71" t="s">
        <v>3087</v>
      </c>
    </row>
    <row r="41" spans="1:105" ht="12" customHeight="1" x14ac:dyDescent="0.25">
      <c r="A41" s="59" t="s">
        <v>162</v>
      </c>
      <c r="B41" s="232">
        <v>0.78977270000811006</v>
      </c>
      <c r="C41" s="232">
        <v>0.850426662489982</v>
      </c>
      <c r="D41" s="232">
        <v>0.75542111126499589</v>
      </c>
      <c r="E41" s="232">
        <v>0.70822003960273239</v>
      </c>
      <c r="F41" s="232">
        <v>0.65326314154353626</v>
      </c>
      <c r="G41" s="232">
        <v>0.60472681931916772</v>
      </c>
      <c r="H41" s="232">
        <v>0.34167496092465421</v>
      </c>
      <c r="I41" s="232">
        <v>0.37519848654012861</v>
      </c>
      <c r="J41" s="232">
        <v>0.57948931171736606</v>
      </c>
      <c r="K41" s="232">
        <v>0.67720613288268017</v>
      </c>
      <c r="L41" s="232">
        <v>1.185162883702958</v>
      </c>
      <c r="M41" s="232">
        <v>1.4707991841822019</v>
      </c>
      <c r="N41" s="232">
        <v>1.402506451333756</v>
      </c>
      <c r="O41" s="232">
        <v>1.680173692650027</v>
      </c>
      <c r="P41" s="232">
        <v>2.1407117344290731</v>
      </c>
      <c r="Q41" s="232">
        <v>1.8649760176722661</v>
      </c>
      <c r="R41" s="232">
        <v>2.0638042688961091</v>
      </c>
      <c r="S41" s="232">
        <v>1.729322241534093</v>
      </c>
      <c r="T41" s="232">
        <v>2.3405116144570042</v>
      </c>
      <c r="U41" s="232">
        <v>2.3715917575729528</v>
      </c>
      <c r="V41" s="232">
        <v>2.3997161148148578</v>
      </c>
      <c r="W41" s="232">
        <v>3.0855606988123871</v>
      </c>
      <c r="DA41" s="71" t="s">
        <v>3088</v>
      </c>
    </row>
    <row r="42" spans="1:105" ht="12" customHeight="1" x14ac:dyDescent="0.25">
      <c r="A42" s="60" t="s">
        <v>3089</v>
      </c>
      <c r="B42" s="264">
        <v>2.3677404598211811</v>
      </c>
      <c r="C42" s="264">
        <v>2.017675914422802</v>
      </c>
      <c r="D42" s="264">
        <v>2.0819951219176631</v>
      </c>
      <c r="E42" s="264">
        <v>2.19347179739388</v>
      </c>
      <c r="F42" s="264">
        <v>2.1822930709442341</v>
      </c>
      <c r="G42" s="264">
        <v>2.2252426348106451</v>
      </c>
      <c r="H42" s="264">
        <v>1.943331324876503</v>
      </c>
      <c r="I42" s="264">
        <v>2.869310948376842</v>
      </c>
      <c r="J42" s="264">
        <v>3.909511739375831</v>
      </c>
      <c r="K42" s="264">
        <v>2.9492324692613048</v>
      </c>
      <c r="L42" s="264">
        <v>3.438061899701907</v>
      </c>
      <c r="M42" s="264">
        <v>2.9030189049794419</v>
      </c>
      <c r="N42" s="264">
        <v>2.9865159486253781</v>
      </c>
      <c r="O42" s="264">
        <v>4.087537932550525</v>
      </c>
      <c r="P42" s="264">
        <v>4.3651119385336399</v>
      </c>
      <c r="Q42" s="264">
        <v>3.712483145803152</v>
      </c>
      <c r="R42" s="264">
        <v>3.9089545882144581</v>
      </c>
      <c r="S42" s="264">
        <v>3.50726567101646</v>
      </c>
      <c r="T42" s="264">
        <v>4.5539113304073142</v>
      </c>
      <c r="U42" s="264">
        <v>4.3656225823558916</v>
      </c>
      <c r="V42" s="264">
        <v>4.9084443018197952</v>
      </c>
      <c r="W42" s="264">
        <v>5.4681620981884604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0.19441647428760719</v>
      </c>
      <c r="H43" s="231">
        <v>0.47006864848132213</v>
      </c>
      <c r="I43" s="231">
        <v>1.4345077586086621</v>
      </c>
      <c r="J43" s="231">
        <v>1.004291959437865</v>
      </c>
      <c r="K43" s="231">
        <v>8.7652270490101991E-2</v>
      </c>
      <c r="L43" s="231">
        <v>9.0937747839383243E-2</v>
      </c>
      <c r="M43" s="231">
        <v>6.6867168305659072E-2</v>
      </c>
      <c r="N43" s="231">
        <v>4.4336913653475779E-2</v>
      </c>
      <c r="O43" s="231">
        <v>2.8994169682721891E-3</v>
      </c>
      <c r="P43" s="231">
        <v>0</v>
      </c>
      <c r="Q43" s="231">
        <v>1.32290921556604E-3</v>
      </c>
      <c r="R43" s="231">
        <v>0</v>
      </c>
      <c r="S43" s="231">
        <v>4.1754839344335217E-3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0.17339328915996299</v>
      </c>
      <c r="C45" s="231">
        <v>0.19627236158160419</v>
      </c>
      <c r="D45" s="231">
        <v>0.1458856122127711</v>
      </c>
      <c r="E45" s="231">
        <v>0.10653277798944499</v>
      </c>
      <c r="F45" s="231">
        <v>7.2953502288778158E-2</v>
      </c>
      <c r="G45" s="231">
        <v>0.10794887175298119</v>
      </c>
      <c r="H45" s="231">
        <v>0.30327740276058318</v>
      </c>
      <c r="I45" s="231">
        <v>0.37211913105466699</v>
      </c>
      <c r="J45" s="231">
        <v>0.52213151129672852</v>
      </c>
      <c r="K45" s="231">
        <v>0.2433815921197949</v>
      </c>
      <c r="L45" s="231">
        <v>0.28021403561922592</v>
      </c>
      <c r="M45" s="231">
        <v>0.25806330373145342</v>
      </c>
      <c r="N45" s="231">
        <v>0.35083904143984712</v>
      </c>
      <c r="O45" s="231">
        <v>0.41704436794353372</v>
      </c>
      <c r="P45" s="231">
        <v>0.56408526279577564</v>
      </c>
      <c r="Q45" s="231">
        <v>0.43034305326882227</v>
      </c>
      <c r="R45" s="231">
        <v>0.498493318742742</v>
      </c>
      <c r="S45" s="231">
        <v>0.49124603111196891</v>
      </c>
      <c r="T45" s="231">
        <v>0.62123767759933191</v>
      </c>
      <c r="U45" s="231">
        <v>0.56731631242830272</v>
      </c>
      <c r="V45" s="231">
        <v>0.74470992639917288</v>
      </c>
      <c r="W45" s="231">
        <v>0.79785710255386644</v>
      </c>
      <c r="DA45" s="73" t="s">
        <v>3093</v>
      </c>
    </row>
    <row r="46" spans="1:105" ht="12" customHeight="1" x14ac:dyDescent="0.25">
      <c r="A46" s="64" t="s">
        <v>160</v>
      </c>
      <c r="B46" s="231">
        <v>0.50400951166081798</v>
      </c>
      <c r="C46" s="231">
        <v>0.38703231728267212</v>
      </c>
      <c r="D46" s="231">
        <v>0.45798403954233752</v>
      </c>
      <c r="E46" s="231">
        <v>0.49980257837268788</v>
      </c>
      <c r="F46" s="231">
        <v>0.42882947126259757</v>
      </c>
      <c r="G46" s="231">
        <v>0.36223816882743298</v>
      </c>
      <c r="H46" s="231">
        <v>0.20583906408430641</v>
      </c>
      <c r="I46" s="231">
        <v>0.21513688547376539</v>
      </c>
      <c r="J46" s="231">
        <v>0.67644119636365629</v>
      </c>
      <c r="K46" s="231">
        <v>0.71436307407517896</v>
      </c>
      <c r="L46" s="231">
        <v>0.51586870734201862</v>
      </c>
      <c r="M46" s="231">
        <v>0.31543136308291042</v>
      </c>
      <c r="N46" s="231">
        <v>0.3411274303544865</v>
      </c>
      <c r="O46" s="231">
        <v>0.8540071049419965</v>
      </c>
      <c r="P46" s="231">
        <v>0.44012491673803861</v>
      </c>
      <c r="Q46" s="231">
        <v>0.28230075066034532</v>
      </c>
      <c r="R46" s="231">
        <v>0.26394690672150772</v>
      </c>
      <c r="S46" s="231">
        <v>0.28803962615119461</v>
      </c>
      <c r="T46" s="231">
        <v>0.36035173482468458</v>
      </c>
      <c r="U46" s="231">
        <v>0.1883751198725572</v>
      </c>
      <c r="V46" s="231">
        <v>0.42885860589818697</v>
      </c>
      <c r="W46" s="231">
        <v>0.15219268142884579</v>
      </c>
      <c r="DA46" s="73" t="s">
        <v>3094</v>
      </c>
    </row>
    <row r="47" spans="1:105" ht="12" customHeight="1" x14ac:dyDescent="0.25">
      <c r="A47" s="64" t="s">
        <v>70</v>
      </c>
      <c r="B47" s="231">
        <v>0.55745177699017634</v>
      </c>
      <c r="C47" s="231">
        <v>0.23959172863334499</v>
      </c>
      <c r="D47" s="231">
        <v>0.3979026946685314</v>
      </c>
      <c r="E47" s="231">
        <v>0.55546265261878591</v>
      </c>
      <c r="F47" s="231">
        <v>0.71232966006347231</v>
      </c>
      <c r="G47" s="231">
        <v>0.62930229734437226</v>
      </c>
      <c r="H47" s="231">
        <v>0.39312186612281003</v>
      </c>
      <c r="I47" s="231">
        <v>0.26860412740754902</v>
      </c>
      <c r="J47" s="231">
        <v>0.753868343919329</v>
      </c>
      <c r="K47" s="231">
        <v>0.78930665099811625</v>
      </c>
      <c r="L47" s="231">
        <v>0.78182022678159135</v>
      </c>
      <c r="M47" s="231">
        <v>0.20112325248490531</v>
      </c>
      <c r="N47" s="231">
        <v>0.17629717744846621</v>
      </c>
      <c r="O47" s="231">
        <v>0.41816112902461439</v>
      </c>
      <c r="P47" s="231">
        <v>0.31549876095248092</v>
      </c>
      <c r="Q47" s="231">
        <v>0.31515398918805898</v>
      </c>
      <c r="R47" s="231">
        <v>0.24428766553631159</v>
      </c>
      <c r="S47" s="231">
        <v>0.27617744816077372</v>
      </c>
      <c r="T47" s="231">
        <v>0.29473337904339608</v>
      </c>
      <c r="U47" s="231">
        <v>0.2830300180848494</v>
      </c>
      <c r="V47" s="231">
        <v>0.3666501862887151</v>
      </c>
      <c r="W47" s="231">
        <v>0.24661457544341661</v>
      </c>
      <c r="DA47" s="73" t="s">
        <v>3095</v>
      </c>
    </row>
    <row r="48" spans="1:105" ht="12" customHeight="1" x14ac:dyDescent="0.25">
      <c r="A48" s="64" t="s">
        <v>34</v>
      </c>
      <c r="B48" s="231">
        <v>7.1892151658944567E-2</v>
      </c>
      <c r="C48" s="231">
        <v>4.5379767683195772E-2</v>
      </c>
      <c r="D48" s="231">
        <v>6.6857316124434532E-2</v>
      </c>
      <c r="E48" s="231">
        <v>8.7354396593037523E-2</v>
      </c>
      <c r="F48" s="231">
        <v>0.10182292398228331</v>
      </c>
      <c r="G48" s="231">
        <v>0.13955769138849691</v>
      </c>
      <c r="H48" s="231">
        <v>0.1241086960238378</v>
      </c>
      <c r="I48" s="231">
        <v>7.3031614442201659E-2</v>
      </c>
      <c r="J48" s="231">
        <v>0.18461946945495819</v>
      </c>
      <c r="K48" s="231">
        <v>0.2415528597416198</v>
      </c>
      <c r="L48" s="231">
        <v>0.21845886410005649</v>
      </c>
      <c r="M48" s="231">
        <v>8.3114535086054361E-2</v>
      </c>
      <c r="N48" s="231">
        <v>0.28693262742465991</v>
      </c>
      <c r="O48" s="231">
        <v>0.14916362761071339</v>
      </c>
      <c r="P48" s="231">
        <v>0.20902517224855549</v>
      </c>
      <c r="Q48" s="231">
        <v>0.25106604899560758</v>
      </c>
      <c r="R48" s="231">
        <v>0.14370480592120041</v>
      </c>
      <c r="S48" s="231">
        <v>0.1439565476983988</v>
      </c>
      <c r="T48" s="231">
        <v>0.1278450739750332</v>
      </c>
      <c r="U48" s="231">
        <v>0.15209178196273149</v>
      </c>
      <c r="V48" s="231">
        <v>0.13988893056603821</v>
      </c>
      <c r="W48" s="231">
        <v>6.9785470474412262E-2</v>
      </c>
      <c r="DA48" s="73" t="s">
        <v>3096</v>
      </c>
    </row>
    <row r="49" spans="1:105" ht="12" customHeight="1" x14ac:dyDescent="0.25">
      <c r="A49" s="64" t="s">
        <v>162</v>
      </c>
      <c r="B49" s="231">
        <v>1.0609937303512791</v>
      </c>
      <c r="C49" s="231">
        <v>1.149399739241985</v>
      </c>
      <c r="D49" s="231">
        <v>1.013365459369588</v>
      </c>
      <c r="E49" s="231">
        <v>0.9443193918199243</v>
      </c>
      <c r="F49" s="231">
        <v>0.86635751334710298</v>
      </c>
      <c r="G49" s="231">
        <v>0.79177913120975452</v>
      </c>
      <c r="H49" s="231">
        <v>0.44691564740364298</v>
      </c>
      <c r="I49" s="231">
        <v>0.50591143138999772</v>
      </c>
      <c r="J49" s="231">
        <v>0.76815925890329462</v>
      </c>
      <c r="K49" s="231">
        <v>0.87297602183649337</v>
      </c>
      <c r="L49" s="231">
        <v>1.5507623180196319</v>
      </c>
      <c r="M49" s="231">
        <v>1.9784192822884601</v>
      </c>
      <c r="N49" s="231">
        <v>1.7869827583044431</v>
      </c>
      <c r="O49" s="231">
        <v>2.2462622860613939</v>
      </c>
      <c r="P49" s="231">
        <v>2.8363778257987891</v>
      </c>
      <c r="Q49" s="231">
        <v>2.432296394474752</v>
      </c>
      <c r="R49" s="231">
        <v>2.758521891292697</v>
      </c>
      <c r="S49" s="231">
        <v>2.303670533959691</v>
      </c>
      <c r="T49" s="231">
        <v>3.1497434649648688</v>
      </c>
      <c r="U49" s="231">
        <v>3.1748093500074508</v>
      </c>
      <c r="V49" s="231">
        <v>3.2283366526676822</v>
      </c>
      <c r="W49" s="231">
        <v>4.2017122682879204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3099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3100</v>
      </c>
    </row>
    <row r="53" spans="1:105" ht="12" customHeight="1" x14ac:dyDescent="0.25">
      <c r="A53" s="60" t="s">
        <v>3101</v>
      </c>
      <c r="B53" s="264">
        <v>0.15742722356733399</v>
      </c>
      <c r="C53" s="264">
        <v>0.2365709050676314</v>
      </c>
      <c r="D53" s="264">
        <v>0.31731684682349071</v>
      </c>
      <c r="E53" s="264">
        <v>0.3331795215127904</v>
      </c>
      <c r="F53" s="264">
        <v>0.31189649444919798</v>
      </c>
      <c r="G53" s="264">
        <v>0.29741653347864128</v>
      </c>
      <c r="H53" s="264">
        <v>0.36818373409310018</v>
      </c>
      <c r="I53" s="264">
        <v>0.47721233185620437</v>
      </c>
      <c r="J53" s="264">
        <v>0.49641504962835109</v>
      </c>
      <c r="K53" s="264">
        <v>0.39321238425246302</v>
      </c>
      <c r="L53" s="264">
        <v>0.43881483821449202</v>
      </c>
      <c r="M53" s="264">
        <v>0.3737456071325187</v>
      </c>
      <c r="N53" s="264">
        <v>0.42388377109095848</v>
      </c>
      <c r="O53" s="264">
        <v>0.46935363306802452</v>
      </c>
      <c r="P53" s="264">
        <v>0.53902267359834488</v>
      </c>
      <c r="Q53" s="264">
        <v>0.49550767248200162</v>
      </c>
      <c r="R53" s="264">
        <v>0.50590814985160848</v>
      </c>
      <c r="S53" s="264">
        <v>0.46887416769888202</v>
      </c>
      <c r="T53" s="264">
        <v>0.45856113668672671</v>
      </c>
      <c r="U53" s="264">
        <v>0.43709538415712818</v>
      </c>
      <c r="V53" s="264">
        <v>0.50243907310796709</v>
      </c>
      <c r="W53" s="264">
        <v>0.4667791626165877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1.839717815069748</v>
      </c>
      <c r="C54" s="263">
        <f t="shared" si="2"/>
        <v>2.2299472956149136</v>
      </c>
      <c r="D54" s="263">
        <f t="shared" si="2"/>
        <v>2.7675763652814611</v>
      </c>
      <c r="E54" s="263">
        <f t="shared" si="2"/>
        <v>2.9056207077829175</v>
      </c>
      <c r="F54" s="263">
        <f t="shared" si="2"/>
        <v>2.7627471596537032</v>
      </c>
      <c r="G54" s="263">
        <f t="shared" si="2"/>
        <v>2.6803962560301642</v>
      </c>
      <c r="H54" s="263">
        <f t="shared" si="2"/>
        <v>3.0286397601673163</v>
      </c>
      <c r="I54" s="263">
        <f t="shared" si="2"/>
        <v>4.0421768011309958</v>
      </c>
      <c r="J54" s="263">
        <f t="shared" si="2"/>
        <v>4.5210326651491499</v>
      </c>
      <c r="K54" s="263">
        <f t="shared" si="2"/>
        <v>3.5382751439329181</v>
      </c>
      <c r="L54" s="263">
        <f t="shared" si="2"/>
        <v>4.0142837552910358</v>
      </c>
      <c r="M54" s="263">
        <f t="shared" si="2"/>
        <v>3.4240869947904304</v>
      </c>
      <c r="N54" s="263">
        <f t="shared" si="2"/>
        <v>3.7597083675939338</v>
      </c>
      <c r="O54" s="263">
        <f t="shared" si="2"/>
        <v>4.4495285608828077</v>
      </c>
      <c r="P54" s="263">
        <f t="shared" si="2"/>
        <v>4.994553378436688</v>
      </c>
      <c r="Q54" s="263">
        <f t="shared" si="2"/>
        <v>4.4808869840214687</v>
      </c>
      <c r="R54" s="263">
        <f t="shared" si="2"/>
        <v>4.6260211266376139</v>
      </c>
      <c r="S54" s="263">
        <f t="shared" si="2"/>
        <v>4.2443380072806489</v>
      </c>
      <c r="T54" s="263">
        <f t="shared" si="2"/>
        <v>4.5517619560132401</v>
      </c>
      <c r="U54" s="263">
        <f t="shared" si="2"/>
        <v>4.3464766928812013</v>
      </c>
      <c r="V54" s="263">
        <f t="shared" si="2"/>
        <v>4.9570975567599307</v>
      </c>
      <c r="W54" s="263">
        <f t="shared" si="2"/>
        <v>4.9353891400622771</v>
      </c>
      <c r="DA54" s="70"/>
    </row>
    <row r="55" spans="1:105" ht="12" customHeight="1" x14ac:dyDescent="0.25">
      <c r="A55" s="60" t="s">
        <v>3104</v>
      </c>
      <c r="B55" s="264">
        <v>0.65187496098048814</v>
      </c>
      <c r="C55" s="264">
        <v>0.56083038741892266</v>
      </c>
      <c r="D55" s="264">
        <v>0.57573263008746078</v>
      </c>
      <c r="E55" s="264">
        <v>0.60365009915400802</v>
      </c>
      <c r="F55" s="264">
        <v>0.59812251593671084</v>
      </c>
      <c r="G55" s="264">
        <v>0.60541177097450483</v>
      </c>
      <c r="H55" s="264">
        <v>0.52097872019390246</v>
      </c>
      <c r="I55" s="264">
        <v>0.76556271417539012</v>
      </c>
      <c r="J55" s="264">
        <v>1.0429966987396631</v>
      </c>
      <c r="K55" s="264">
        <v>0.79440643721564197</v>
      </c>
      <c r="L55" s="264">
        <v>0.94115320801926217</v>
      </c>
      <c r="M55" s="264">
        <v>0.80855105149061934</v>
      </c>
      <c r="N55" s="264">
        <v>0.81631470483810298</v>
      </c>
      <c r="O55" s="264">
        <v>1.1316651012013319</v>
      </c>
      <c r="P55" s="264">
        <v>1.208963796283018</v>
      </c>
      <c r="Q55" s="264">
        <v>1.023494214750462</v>
      </c>
      <c r="R55" s="264">
        <v>1.0871402968146111</v>
      </c>
      <c r="S55" s="264">
        <v>0.97320658653987335</v>
      </c>
      <c r="T55" s="264">
        <v>1.268031681433873</v>
      </c>
      <c r="U55" s="264">
        <v>1.2145892384547901</v>
      </c>
      <c r="V55" s="264">
        <v>1.3652699491656499</v>
      </c>
      <c r="W55" s="264">
        <v>1.530166390626347</v>
      </c>
      <c r="DA55" s="72" t="s">
        <v>3105</v>
      </c>
    </row>
    <row r="56" spans="1:105" ht="12" customHeight="1" x14ac:dyDescent="0.25">
      <c r="A56" s="60" t="s">
        <v>3106</v>
      </c>
      <c r="B56" s="264">
        <v>0.1781372132780826</v>
      </c>
      <c r="C56" s="264">
        <v>0.1518000687966998</v>
      </c>
      <c r="D56" s="264">
        <v>0.156639131429542</v>
      </c>
      <c r="E56" s="264">
        <v>0.16502609133997839</v>
      </c>
      <c r="F56" s="264">
        <v>0.16418505862903321</v>
      </c>
      <c r="G56" s="264">
        <v>0.16741637377885729</v>
      </c>
      <c r="H56" s="264">
        <v>0.14620674544525411</v>
      </c>
      <c r="I56" s="264">
        <v>0.2158729240158126</v>
      </c>
      <c r="J56" s="264">
        <v>0.29413254465523492</v>
      </c>
      <c r="K56" s="264">
        <v>0.22188582840837401</v>
      </c>
      <c r="L56" s="264">
        <v>0.25866296424089591</v>
      </c>
      <c r="M56" s="264">
        <v>0.21840894582917431</v>
      </c>
      <c r="N56" s="264">
        <v>0.22469085506899389</v>
      </c>
      <c r="O56" s="264">
        <v>0.3075263648313874</v>
      </c>
      <c r="P56" s="264">
        <v>0.32840967562635531</v>
      </c>
      <c r="Q56" s="264">
        <v>0.27930907680023709</v>
      </c>
      <c r="R56" s="264">
        <v>0.29409062732647961</v>
      </c>
      <c r="S56" s="264">
        <v>0.26386951756863652</v>
      </c>
      <c r="T56" s="264">
        <v>0.34261401858863799</v>
      </c>
      <c r="U56" s="264">
        <v>0.32844809397034919</v>
      </c>
      <c r="V56" s="264">
        <v>0.36928734559145793</v>
      </c>
      <c r="W56" s="264">
        <v>0.41139777541229788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1.4626944773989259E-2</v>
      </c>
      <c r="H57" s="231">
        <v>3.536566634342235E-2</v>
      </c>
      <c r="I57" s="231">
        <v>0.107925348610056</v>
      </c>
      <c r="J57" s="231">
        <v>7.555801575708071E-2</v>
      </c>
      <c r="K57" s="231">
        <v>6.5945281873430956E-3</v>
      </c>
      <c r="L57" s="231">
        <v>6.8417114361918442E-3</v>
      </c>
      <c r="M57" s="231">
        <v>5.0307587439994304E-3</v>
      </c>
      <c r="N57" s="231">
        <v>3.3356925632709051E-3</v>
      </c>
      <c r="O57" s="231">
        <v>2.1813795372580729E-4</v>
      </c>
      <c r="P57" s="231">
        <v>0</v>
      </c>
      <c r="Q57" s="231">
        <v>9.9529219979890208E-5</v>
      </c>
      <c r="R57" s="231">
        <v>0</v>
      </c>
      <c r="S57" s="231">
        <v>3.1414299193230257E-4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1.304526313429189E-2</v>
      </c>
      <c r="C59" s="231">
        <v>1.476657265817711E-2</v>
      </c>
      <c r="D59" s="231">
        <v>1.0975720041086221E-2</v>
      </c>
      <c r="E59" s="231">
        <v>8.0150052405852032E-3</v>
      </c>
      <c r="F59" s="231">
        <v>5.4886647489989842E-3</v>
      </c>
      <c r="G59" s="231">
        <v>8.1215452102556419E-3</v>
      </c>
      <c r="H59" s="231">
        <v>2.2817108671642619E-2</v>
      </c>
      <c r="I59" s="231">
        <v>2.799642365301569E-2</v>
      </c>
      <c r="J59" s="231">
        <v>3.9282621539565778E-2</v>
      </c>
      <c r="K59" s="231">
        <v>1.831084078644225E-2</v>
      </c>
      <c r="L59" s="231">
        <v>2.1081933714299131E-2</v>
      </c>
      <c r="M59" s="231">
        <v>1.9415420970391482E-2</v>
      </c>
      <c r="N59" s="231">
        <v>2.639541377603865E-2</v>
      </c>
      <c r="O59" s="231">
        <v>3.1376378779450813E-2</v>
      </c>
      <c r="P59" s="231">
        <v>4.2439016636672752E-2</v>
      </c>
      <c r="Q59" s="231">
        <v>3.2376906829002301E-2</v>
      </c>
      <c r="R59" s="231">
        <v>3.7504199529234498E-2</v>
      </c>
      <c r="S59" s="231">
        <v>3.6958949049176341E-2</v>
      </c>
      <c r="T59" s="231">
        <v>4.673888483505944E-2</v>
      </c>
      <c r="U59" s="231">
        <v>4.2682105010279837E-2</v>
      </c>
      <c r="V59" s="231">
        <v>5.6028333020627423E-2</v>
      </c>
      <c r="W59" s="231">
        <v>6.0026866649820668E-2</v>
      </c>
      <c r="DA59" s="73" t="s">
        <v>3110</v>
      </c>
    </row>
    <row r="60" spans="1:105" ht="12" customHeight="1" x14ac:dyDescent="0.25">
      <c r="A60" s="64" t="s">
        <v>160</v>
      </c>
      <c r="B60" s="231">
        <v>3.7919210908650892E-2</v>
      </c>
      <c r="C60" s="231">
        <v>2.911841885512266E-2</v>
      </c>
      <c r="D60" s="231">
        <v>3.4456479464000288E-2</v>
      </c>
      <c r="E60" s="231">
        <v>3.7602701821142642E-2</v>
      </c>
      <c r="F60" s="231">
        <v>3.2263032320696987E-2</v>
      </c>
      <c r="G60" s="231">
        <v>2.7253028375731628E-2</v>
      </c>
      <c r="H60" s="231">
        <v>1.5486324570606121E-2</v>
      </c>
      <c r="I60" s="231">
        <v>1.6185847182979211E-2</v>
      </c>
      <c r="J60" s="231">
        <v>5.0892127626105801E-2</v>
      </c>
      <c r="K60" s="231">
        <v>5.3745184256439787E-2</v>
      </c>
      <c r="L60" s="231">
        <v>3.8811438796891667E-2</v>
      </c>
      <c r="M60" s="231">
        <v>2.3731513209999531E-2</v>
      </c>
      <c r="N60" s="231">
        <v>2.5664759650494279E-2</v>
      </c>
      <c r="O60" s="231">
        <v>6.4251318240150193E-2</v>
      </c>
      <c r="P60" s="231">
        <v>3.3112846400354001E-2</v>
      </c>
      <c r="Q60" s="231">
        <v>2.1238927949367679E-2</v>
      </c>
      <c r="R60" s="231">
        <v>1.9858074486884592E-2</v>
      </c>
      <c r="S60" s="231">
        <v>2.1670692876578908E-2</v>
      </c>
      <c r="T60" s="231">
        <v>2.7111102306559338E-2</v>
      </c>
      <c r="U60" s="231">
        <v>1.417242281172844E-2</v>
      </c>
      <c r="V60" s="231">
        <v>3.2265224268202157E-2</v>
      </c>
      <c r="W60" s="231">
        <v>1.1450233085555799E-2</v>
      </c>
      <c r="DA60" s="73" t="s">
        <v>3111</v>
      </c>
    </row>
    <row r="61" spans="1:105" ht="12" customHeight="1" x14ac:dyDescent="0.25">
      <c r="A61" s="64" t="s">
        <v>70</v>
      </c>
      <c r="B61" s="231">
        <v>4.1939945604276593E-2</v>
      </c>
      <c r="C61" s="231">
        <v>1.8025709991223441E-2</v>
      </c>
      <c r="D61" s="231">
        <v>2.9936252890422409E-2</v>
      </c>
      <c r="E61" s="231">
        <v>4.1790293613952527E-2</v>
      </c>
      <c r="F61" s="231">
        <v>5.3592200130167182E-2</v>
      </c>
      <c r="G61" s="231">
        <v>4.734562738641044E-2</v>
      </c>
      <c r="H61" s="231">
        <v>2.9576566730242761E-2</v>
      </c>
      <c r="I61" s="231">
        <v>2.020846099617923E-2</v>
      </c>
      <c r="J61" s="231">
        <v>5.6717367567598397E-2</v>
      </c>
      <c r="K61" s="231">
        <v>5.9383572488886469E-2</v>
      </c>
      <c r="L61" s="231">
        <v>5.8820330541561751E-2</v>
      </c>
      <c r="M61" s="231">
        <v>1.5131529967516389E-2</v>
      </c>
      <c r="N61" s="231">
        <v>1.326373748828585E-2</v>
      </c>
      <c r="O61" s="231">
        <v>3.1460398421914573E-2</v>
      </c>
      <c r="P61" s="231">
        <v>2.3736583896111409E-2</v>
      </c>
      <c r="Q61" s="231">
        <v>2.371064495458752E-2</v>
      </c>
      <c r="R61" s="231">
        <v>1.8379009319346329E-2</v>
      </c>
      <c r="S61" s="231">
        <v>2.077824061397671E-2</v>
      </c>
      <c r="T61" s="231">
        <v>2.217429810984798E-2</v>
      </c>
      <c r="U61" s="231">
        <v>2.12937944640639E-2</v>
      </c>
      <c r="V61" s="231">
        <v>2.7584966993508341E-2</v>
      </c>
      <c r="W61" s="231">
        <v>1.855407464151097E-2</v>
      </c>
      <c r="DA61" s="73" t="s">
        <v>3112</v>
      </c>
    </row>
    <row r="62" spans="1:105" ht="12" customHeight="1" x14ac:dyDescent="0.25">
      <c r="A62" s="64" t="s">
        <v>34</v>
      </c>
      <c r="B62" s="231">
        <v>5.4088139179143246E-3</v>
      </c>
      <c r="C62" s="231">
        <v>3.4141518006166089E-3</v>
      </c>
      <c r="D62" s="231">
        <v>5.0300175140640373E-3</v>
      </c>
      <c r="E62" s="231">
        <v>6.5721176120153608E-3</v>
      </c>
      <c r="F62" s="231">
        <v>7.6606588576012477E-3</v>
      </c>
      <c r="G62" s="231">
        <v>1.049963822358597E-2</v>
      </c>
      <c r="H62" s="231">
        <v>9.3373313622950038E-3</v>
      </c>
      <c r="I62" s="231">
        <v>5.4945415254320984E-3</v>
      </c>
      <c r="J62" s="231">
        <v>1.388986604049842E-2</v>
      </c>
      <c r="K62" s="231">
        <v>1.8173255905325619E-2</v>
      </c>
      <c r="L62" s="231">
        <v>1.6435776609408641E-2</v>
      </c>
      <c r="M62" s="231">
        <v>6.2531311663489176E-3</v>
      </c>
      <c r="N62" s="231">
        <v>2.1587407705930511E-2</v>
      </c>
      <c r="O62" s="231">
        <v>1.1222341889207279E-2</v>
      </c>
      <c r="P62" s="231">
        <v>1.5726031767916399E-2</v>
      </c>
      <c r="Q62" s="231">
        <v>1.8888981742616238E-2</v>
      </c>
      <c r="R62" s="231">
        <v>1.0811646840466489E-2</v>
      </c>
      <c r="S62" s="231">
        <v>1.083058666069458E-2</v>
      </c>
      <c r="T62" s="231">
        <v>9.6184381674006159E-3</v>
      </c>
      <c r="U62" s="231">
        <v>1.1442641903152209E-2</v>
      </c>
      <c r="V62" s="231">
        <v>1.052455903945114E-2</v>
      </c>
      <c r="W62" s="231">
        <v>5.2503175278554677E-3</v>
      </c>
      <c r="DA62" s="73" t="s">
        <v>3113</v>
      </c>
    </row>
    <row r="63" spans="1:105" ht="12" customHeight="1" x14ac:dyDescent="0.25">
      <c r="A63" s="64" t="s">
        <v>162</v>
      </c>
      <c r="B63" s="231">
        <v>7.9823979712948911E-2</v>
      </c>
      <c r="C63" s="231">
        <v>8.6475215491559995E-2</v>
      </c>
      <c r="D63" s="231">
        <v>7.6240661519969E-2</v>
      </c>
      <c r="E63" s="231">
        <v>7.1045973052282677E-2</v>
      </c>
      <c r="F63" s="231">
        <v>6.5180502571568849E-2</v>
      </c>
      <c r="G63" s="231">
        <v>5.9569589808884348E-2</v>
      </c>
      <c r="H63" s="231">
        <v>3.3623747767045242E-2</v>
      </c>
      <c r="I63" s="231">
        <v>3.8062302048150302E-2</v>
      </c>
      <c r="J63" s="231">
        <v>5.77925461243858E-2</v>
      </c>
      <c r="K63" s="231">
        <v>6.5678446783936792E-2</v>
      </c>
      <c r="L63" s="231">
        <v>0.1166717731425428</v>
      </c>
      <c r="M63" s="231">
        <v>0.14884659177091861</v>
      </c>
      <c r="N63" s="231">
        <v>0.13444384388497371</v>
      </c>
      <c r="O63" s="231">
        <v>0.16899778954693881</v>
      </c>
      <c r="P63" s="231">
        <v>0.21339519692530071</v>
      </c>
      <c r="Q63" s="231">
        <v>0.18299408610468351</v>
      </c>
      <c r="R63" s="231">
        <v>0.20753769715054771</v>
      </c>
      <c r="S63" s="231">
        <v>0.1733169053762777</v>
      </c>
      <c r="T63" s="231">
        <v>0.2369712951697707</v>
      </c>
      <c r="U63" s="231">
        <v>0.23885712978112481</v>
      </c>
      <c r="V63" s="231">
        <v>0.24288426226966889</v>
      </c>
      <c r="W63" s="231">
        <v>0.31611628350755511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3116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3117</v>
      </c>
    </row>
    <row r="67" spans="1:105" ht="12" customHeight="1" x14ac:dyDescent="0.25">
      <c r="A67" s="60" t="s">
        <v>3118</v>
      </c>
      <c r="B67" s="264">
        <v>1.0097056408111771</v>
      </c>
      <c r="C67" s="264">
        <v>1.5173168393992911</v>
      </c>
      <c r="D67" s="264">
        <v>2.0352046037644582</v>
      </c>
      <c r="E67" s="264">
        <v>2.136944517288931</v>
      </c>
      <c r="F67" s="264">
        <v>2.000439585087959</v>
      </c>
      <c r="G67" s="264">
        <v>1.9075681112768019</v>
      </c>
      <c r="H67" s="264">
        <v>2.3614542945281598</v>
      </c>
      <c r="I67" s="264">
        <v>3.0607411629397929</v>
      </c>
      <c r="J67" s="264">
        <v>3.1839034217542519</v>
      </c>
      <c r="K67" s="264">
        <v>2.521982878308902</v>
      </c>
      <c r="L67" s="264">
        <v>2.8144675830308779</v>
      </c>
      <c r="M67" s="264">
        <v>2.3971269974706368</v>
      </c>
      <c r="N67" s="264">
        <v>2.7187028076868369</v>
      </c>
      <c r="O67" s="264">
        <v>3.010337094850088</v>
      </c>
      <c r="P67" s="264">
        <v>3.457179906527315</v>
      </c>
      <c r="Q67" s="264">
        <v>3.1780836924707692</v>
      </c>
      <c r="R67" s="264">
        <v>3.2447902024965232</v>
      </c>
      <c r="S67" s="264">
        <v>3.007261903172139</v>
      </c>
      <c r="T67" s="264">
        <v>2.9411162559907291</v>
      </c>
      <c r="U67" s="264">
        <v>2.8034393604560619</v>
      </c>
      <c r="V67" s="264">
        <v>3.222540262002823</v>
      </c>
      <c r="W67" s="264">
        <v>2.993824974023632</v>
      </c>
      <c r="DA67" s="72" t="s">
        <v>3119</v>
      </c>
    </row>
    <row r="68" spans="1:105" ht="12" customHeight="1" x14ac:dyDescent="0.25">
      <c r="A68" s="57" t="s">
        <v>3120</v>
      </c>
      <c r="B68" s="263">
        <v>44.045046194805373</v>
      </c>
      <c r="C68" s="263">
        <v>44.938397548347957</v>
      </c>
      <c r="D68" s="263">
        <v>43.394432215282713</v>
      </c>
      <c r="E68" s="263">
        <v>42.547808736203017</v>
      </c>
      <c r="F68" s="263">
        <v>44.142374273228739</v>
      </c>
      <c r="G68" s="263">
        <v>49.828975702025183</v>
      </c>
      <c r="H68" s="263">
        <v>49.224967530790003</v>
      </c>
      <c r="I68" s="263">
        <v>45.324979808577687</v>
      </c>
      <c r="J68" s="263">
        <v>34.434575766372276</v>
      </c>
      <c r="K68" s="263">
        <v>31.276084304006041</v>
      </c>
      <c r="L68" s="263">
        <v>25.590259651020009</v>
      </c>
      <c r="M68" s="263">
        <v>23.053063685090809</v>
      </c>
      <c r="N68" s="263">
        <v>23.952578376513149</v>
      </c>
      <c r="O68" s="263">
        <v>24.520809157595789</v>
      </c>
      <c r="P68" s="263">
        <v>25.953411942814888</v>
      </c>
      <c r="Q68" s="263">
        <v>20.762612231978729</v>
      </c>
      <c r="R68" s="263">
        <v>23.812687130404559</v>
      </c>
      <c r="S68" s="263">
        <v>26.35503304710041</v>
      </c>
      <c r="T68" s="263">
        <v>26.632617148201259</v>
      </c>
      <c r="U68" s="263">
        <v>29.255799292124081</v>
      </c>
      <c r="V68" s="263">
        <v>25.94047961580106</v>
      </c>
      <c r="W68" s="263">
        <v>25.383475479504011</v>
      </c>
      <c r="DA68" s="70" t="s">
        <v>3121</v>
      </c>
    </row>
    <row r="69" spans="1:105" ht="12" customHeight="1" x14ac:dyDescent="0.25">
      <c r="A69" s="41" t="s">
        <v>3122</v>
      </c>
      <c r="B69" s="352">
        <v>59.199753360022683</v>
      </c>
      <c r="C69" s="352">
        <v>68.934361092192916</v>
      </c>
      <c r="D69" s="352">
        <v>82.907006555700519</v>
      </c>
      <c r="E69" s="352">
        <v>89.369465377151982</v>
      </c>
      <c r="F69" s="352">
        <v>91.148625235419843</v>
      </c>
      <c r="G69" s="352">
        <v>89.406775547443573</v>
      </c>
      <c r="H69" s="352">
        <v>98.845962783183339</v>
      </c>
      <c r="I69" s="352">
        <v>109.6690308082151</v>
      </c>
      <c r="J69" s="352">
        <v>103.4796171432624</v>
      </c>
      <c r="K69" s="352">
        <v>86.618664250284723</v>
      </c>
      <c r="L69" s="352">
        <v>86.711945808834187</v>
      </c>
      <c r="M69" s="352">
        <v>79.47832846530639</v>
      </c>
      <c r="N69" s="352">
        <v>83.063113474956566</v>
      </c>
      <c r="O69" s="352">
        <v>86.704501162095681</v>
      </c>
      <c r="P69" s="352">
        <v>96.077748631350417</v>
      </c>
      <c r="Q69" s="352">
        <v>81.499139413567633</v>
      </c>
      <c r="R69" s="352">
        <v>84.562377477076197</v>
      </c>
      <c r="S69" s="352">
        <v>77.943413009106095</v>
      </c>
      <c r="T69" s="352">
        <v>75.810892915376314</v>
      </c>
      <c r="U69" s="352">
        <v>74.555506078551744</v>
      </c>
      <c r="V69" s="352">
        <v>80.479113406869757</v>
      </c>
      <c r="W69" s="352">
        <v>79.918000292074353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0.99999999999999978</v>
      </c>
      <c r="D73" s="234">
        <f t="shared" si="3"/>
        <v>1.0000000000000002</v>
      </c>
      <c r="E73" s="234">
        <f t="shared" si="3"/>
        <v>0.99999999999999989</v>
      </c>
      <c r="F73" s="234">
        <f t="shared" si="3"/>
        <v>1.0000000000000004</v>
      </c>
      <c r="G73" s="234">
        <f t="shared" si="3"/>
        <v>0.99999999999999978</v>
      </c>
      <c r="H73" s="234">
        <f t="shared" si="3"/>
        <v>1</v>
      </c>
      <c r="I73" s="234">
        <f t="shared" si="3"/>
        <v>1</v>
      </c>
      <c r="J73" s="234">
        <f t="shared" si="3"/>
        <v>1</v>
      </c>
      <c r="K73" s="234">
        <f t="shared" si="3"/>
        <v>1</v>
      </c>
      <c r="L73" s="234">
        <f t="shared" si="3"/>
        <v>1.0000000000000002</v>
      </c>
      <c r="M73" s="234">
        <f t="shared" si="3"/>
        <v>1</v>
      </c>
      <c r="N73" s="234">
        <f t="shared" si="3"/>
        <v>1</v>
      </c>
      <c r="O73" s="234">
        <f t="shared" si="3"/>
        <v>1</v>
      </c>
      <c r="P73" s="234">
        <f t="shared" si="3"/>
        <v>1.0000000000000002</v>
      </c>
      <c r="Q73" s="234">
        <f t="shared" si="3"/>
        <v>0.99999999999999978</v>
      </c>
      <c r="R73" s="234">
        <f t="shared" si="3"/>
        <v>1</v>
      </c>
      <c r="S73" s="234">
        <f t="shared" si="3"/>
        <v>1.0000000000000002</v>
      </c>
      <c r="T73" s="234">
        <f t="shared" si="3"/>
        <v>1.0000000000000004</v>
      </c>
      <c r="U73" s="234">
        <f t="shared" si="3"/>
        <v>1</v>
      </c>
      <c r="V73" s="234">
        <f t="shared" si="3"/>
        <v>0.99999999999999978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2.7101340259363314E-2</v>
      </c>
      <c r="C74" s="301">
        <f t="shared" si="4"/>
        <v>2.93663130674079E-2</v>
      </c>
      <c r="D74" s="301">
        <f t="shared" si="4"/>
        <v>3.1780035912901947E-2</v>
      </c>
      <c r="E74" s="301">
        <f t="shared" si="4"/>
        <v>3.3657809180256328E-2</v>
      </c>
      <c r="F74" s="301">
        <f t="shared" si="4"/>
        <v>3.467310218746273E-2</v>
      </c>
      <c r="G74" s="301">
        <f t="shared" si="4"/>
        <v>3.3845287288613926E-2</v>
      </c>
      <c r="H74" s="301">
        <f t="shared" si="4"/>
        <v>3.4778767686400924E-2</v>
      </c>
      <c r="I74" s="301">
        <f t="shared" si="4"/>
        <v>3.4074384387989681E-2</v>
      </c>
      <c r="J74" s="301">
        <f t="shared" si="4"/>
        <v>3.199066123948565E-2</v>
      </c>
      <c r="K74" s="301">
        <f t="shared" si="4"/>
        <v>3.3523361419359965E-2</v>
      </c>
      <c r="L74" s="301">
        <f t="shared" si="4"/>
        <v>3.1719101703800781E-2</v>
      </c>
      <c r="M74" s="301">
        <f t="shared" si="4"/>
        <v>3.3974673735314528E-2</v>
      </c>
      <c r="N74" s="301">
        <f t="shared" si="4"/>
        <v>3.2150891952107595E-2</v>
      </c>
      <c r="O74" s="301">
        <f t="shared" si="4"/>
        <v>2.9125738467516867E-2</v>
      </c>
      <c r="P74" s="301">
        <f t="shared" si="4"/>
        <v>2.878604052484933E-2</v>
      </c>
      <c r="Q74" s="301">
        <f t="shared" si="4"/>
        <v>2.6523822319251524E-2</v>
      </c>
      <c r="R74" s="301">
        <f t="shared" si="4"/>
        <v>2.6311858703907575E-2</v>
      </c>
      <c r="S74" s="301">
        <f t="shared" si="4"/>
        <v>2.4990768737288858E-2</v>
      </c>
      <c r="T74" s="301">
        <f t="shared" si="4"/>
        <v>2.2863184330332405E-2</v>
      </c>
      <c r="U74" s="301">
        <f t="shared" si="4"/>
        <v>2.2970818499502745E-2</v>
      </c>
      <c r="V74" s="301">
        <f t="shared" si="4"/>
        <v>2.2318972697784868E-2</v>
      </c>
      <c r="W74" s="301">
        <f t="shared" si="4"/>
        <v>2.3851848997570511E-2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1.2084890500629235E-2</v>
      </c>
      <c r="C75" s="235">
        <f t="shared" si="5"/>
        <v>1.3431612222633574E-2</v>
      </c>
      <c r="D75" s="235">
        <f t="shared" si="5"/>
        <v>1.4753057862705246E-2</v>
      </c>
      <c r="E75" s="235">
        <f t="shared" si="5"/>
        <v>1.5564576205931924E-2</v>
      </c>
      <c r="F75" s="235">
        <f t="shared" si="5"/>
        <v>1.5853177591327306E-2</v>
      </c>
      <c r="G75" s="235">
        <f t="shared" si="5"/>
        <v>1.5422661452565538E-2</v>
      </c>
      <c r="H75" s="235">
        <f t="shared" si="5"/>
        <v>1.6080915566053906E-2</v>
      </c>
      <c r="I75" s="235">
        <f t="shared" si="5"/>
        <v>1.6170474400442482E-2</v>
      </c>
      <c r="J75" s="235">
        <f t="shared" si="5"/>
        <v>1.5507876952200808E-2</v>
      </c>
      <c r="K75" s="235">
        <f t="shared" si="5"/>
        <v>1.6047437837160963E-2</v>
      </c>
      <c r="L75" s="235">
        <f t="shared" si="5"/>
        <v>1.5590602111561467E-2</v>
      </c>
      <c r="M75" s="235">
        <f t="shared" si="5"/>
        <v>1.6391840993194826E-2</v>
      </c>
      <c r="N75" s="235">
        <f t="shared" si="5"/>
        <v>1.5839795229714626E-2</v>
      </c>
      <c r="O75" s="235">
        <f t="shared" si="5"/>
        <v>1.4609134089530582E-2</v>
      </c>
      <c r="P75" s="235">
        <f t="shared" si="5"/>
        <v>1.4617521659623166E-2</v>
      </c>
      <c r="Q75" s="235">
        <f t="shared" si="5"/>
        <v>1.3915889107435889E-2</v>
      </c>
      <c r="R75" s="235">
        <f t="shared" si="5"/>
        <v>1.3705858466779635E-2</v>
      </c>
      <c r="S75" s="235">
        <f t="shared" si="5"/>
        <v>1.3049044591076983E-2</v>
      </c>
      <c r="T75" s="235">
        <f t="shared" si="5"/>
        <v>1.196742045343667E-2</v>
      </c>
      <c r="U75" s="235">
        <f t="shared" si="5"/>
        <v>1.1863674880924593E-2</v>
      </c>
      <c r="V75" s="235">
        <f t="shared" si="5"/>
        <v>1.185833746052789E-2</v>
      </c>
      <c r="W75" s="235">
        <f t="shared" si="5"/>
        <v>1.2299890520492915E-2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1.8908131665692274E-2</v>
      </c>
      <c r="C76" s="235">
        <f t="shared" si="6"/>
        <v>2.1457990772446669E-2</v>
      </c>
      <c r="D76" s="235">
        <f t="shared" si="6"/>
        <v>2.3847852555780705E-2</v>
      </c>
      <c r="E76" s="235">
        <f t="shared" si="6"/>
        <v>2.5083626562111633E-2</v>
      </c>
      <c r="F76" s="235">
        <f t="shared" si="6"/>
        <v>2.5319361168680485E-2</v>
      </c>
      <c r="G76" s="235">
        <f t="shared" si="6"/>
        <v>2.4565063212317769E-2</v>
      </c>
      <c r="H76" s="235">
        <f t="shared" si="6"/>
        <v>2.5913174606337533E-2</v>
      </c>
      <c r="I76" s="235">
        <f t="shared" si="6"/>
        <v>2.6584052523520096E-2</v>
      </c>
      <c r="J76" s="235">
        <f t="shared" si="6"/>
        <v>2.5897846317037648E-2</v>
      </c>
      <c r="K76" s="235">
        <f t="shared" si="6"/>
        <v>2.6552847436949949E-2</v>
      </c>
      <c r="L76" s="235">
        <f t="shared" si="6"/>
        <v>2.6295273031383307E-2</v>
      </c>
      <c r="M76" s="235">
        <f t="shared" si="6"/>
        <v>2.727993607971756E-2</v>
      </c>
      <c r="N76" s="235">
        <f t="shared" si="6"/>
        <v>2.6759652301681997E-2</v>
      </c>
      <c r="O76" s="235">
        <f t="shared" si="6"/>
        <v>2.4989697599804302E-2</v>
      </c>
      <c r="P76" s="235">
        <f t="shared" si="6"/>
        <v>2.5213021570168664E-2</v>
      </c>
      <c r="Q76" s="235">
        <f t="shared" si="6"/>
        <v>2.4519069931636002E-2</v>
      </c>
      <c r="R76" s="235">
        <f t="shared" si="6"/>
        <v>2.4038569282933082E-2</v>
      </c>
      <c r="S76" s="235">
        <f t="shared" si="6"/>
        <v>2.2921868745504795E-2</v>
      </c>
      <c r="T76" s="235">
        <f t="shared" si="6"/>
        <v>2.105479958301696E-2</v>
      </c>
      <c r="U76" s="235">
        <f t="shared" si="6"/>
        <v>2.0692957892769214E-2</v>
      </c>
      <c r="V76" s="235">
        <f t="shared" si="6"/>
        <v>2.1059779918017756E-2</v>
      </c>
      <c r="W76" s="235">
        <f t="shared" si="6"/>
        <v>2.1432466022769346E-2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9.8719719418835852E-3</v>
      </c>
      <c r="C77" s="235">
        <f t="shared" si="7"/>
        <v>1.0649836166173321E-2</v>
      </c>
      <c r="D77" s="235">
        <f t="shared" si="7"/>
        <v>1.1494718581421186E-2</v>
      </c>
      <c r="E77" s="235">
        <f t="shared" si="7"/>
        <v>1.218233476698505E-2</v>
      </c>
      <c r="F77" s="235">
        <f t="shared" si="7"/>
        <v>1.2575162369366674E-2</v>
      </c>
      <c r="G77" s="235">
        <f t="shared" si="7"/>
        <v>1.2282221066892142E-2</v>
      </c>
      <c r="H77" s="235">
        <f t="shared" si="7"/>
        <v>1.258834674820993E-2</v>
      </c>
      <c r="I77" s="235">
        <f t="shared" si="7"/>
        <v>1.2275213868894545E-2</v>
      </c>
      <c r="J77" s="235">
        <f t="shared" si="7"/>
        <v>1.1478847237752911E-2</v>
      </c>
      <c r="K77" s="235">
        <f t="shared" si="7"/>
        <v>1.2057310613295933E-2</v>
      </c>
      <c r="L77" s="235">
        <f t="shared" si="7"/>
        <v>1.135137306260571E-2</v>
      </c>
      <c r="M77" s="235">
        <f t="shared" si="7"/>
        <v>1.2201649595787978E-2</v>
      </c>
      <c r="N77" s="235">
        <f t="shared" si="7"/>
        <v>1.1500720526906096E-2</v>
      </c>
      <c r="O77" s="235">
        <f t="shared" si="7"/>
        <v>1.038219971613844E-2</v>
      </c>
      <c r="P77" s="235">
        <f t="shared" si="7"/>
        <v>1.0236063403559851E-2</v>
      </c>
      <c r="Q77" s="235">
        <f t="shared" si="7"/>
        <v>9.368995534687178E-3</v>
      </c>
      <c r="R77" s="235">
        <f t="shared" si="7"/>
        <v>9.3079691151545848E-3</v>
      </c>
      <c r="S77" s="235">
        <f t="shared" si="7"/>
        <v>8.8362348717141749E-3</v>
      </c>
      <c r="T77" s="235">
        <f t="shared" si="7"/>
        <v>8.0798581109905922E-3</v>
      </c>
      <c r="U77" s="235">
        <f t="shared" si="7"/>
        <v>8.1403245353308343E-3</v>
      </c>
      <c r="V77" s="235">
        <f t="shared" si="7"/>
        <v>7.862906553127701E-3</v>
      </c>
      <c r="W77" s="235">
        <f t="shared" si="7"/>
        <v>8.4551763065039403E-3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2.0314019929541589E-2</v>
      </c>
      <c r="C78" s="302">
        <f t="shared" si="8"/>
        <v>2.1311808370617535E-2</v>
      </c>
      <c r="D78" s="302">
        <f t="shared" si="8"/>
        <v>2.3576197062728756E-2</v>
      </c>
      <c r="E78" s="302">
        <f t="shared" si="8"/>
        <v>2.5455572024493757E-2</v>
      </c>
      <c r="F78" s="302">
        <f t="shared" si="8"/>
        <v>2.6436869314317404E-2</v>
      </c>
      <c r="G78" s="302">
        <f t="shared" si="8"/>
        <v>2.5673514335962398E-2</v>
      </c>
      <c r="H78" s="302">
        <f t="shared" si="8"/>
        <v>2.7181772095928813E-2</v>
      </c>
      <c r="I78" s="302">
        <f t="shared" si="8"/>
        <v>2.7404436539669376E-2</v>
      </c>
      <c r="J78" s="302">
        <f t="shared" si="8"/>
        <v>2.6096112569717871E-2</v>
      </c>
      <c r="K78" s="302">
        <f t="shared" si="8"/>
        <v>2.6574895178366111E-2</v>
      </c>
      <c r="L78" s="302">
        <f t="shared" si="8"/>
        <v>2.5865624594698013E-2</v>
      </c>
      <c r="M78" s="302">
        <f t="shared" si="8"/>
        <v>2.8232569780410458E-2</v>
      </c>
      <c r="N78" s="302">
        <f t="shared" si="8"/>
        <v>2.6437072429022372E-2</v>
      </c>
      <c r="O78" s="302">
        <f t="shared" si="8"/>
        <v>2.3907703632343597E-2</v>
      </c>
      <c r="P78" s="302">
        <f t="shared" si="8"/>
        <v>2.3481725092250237E-2</v>
      </c>
      <c r="Q78" s="302">
        <f t="shared" si="8"/>
        <v>2.1682943165390257E-2</v>
      </c>
      <c r="R78" s="302">
        <f t="shared" si="8"/>
        <v>2.1805492469810343E-2</v>
      </c>
      <c r="S78" s="302">
        <f t="shared" si="8"/>
        <v>2.0616817912081704E-2</v>
      </c>
      <c r="T78" s="302">
        <f t="shared" si="8"/>
        <v>1.9137782806762885E-2</v>
      </c>
      <c r="U78" s="302">
        <f t="shared" si="8"/>
        <v>1.9478313714599706E-2</v>
      </c>
      <c r="V78" s="302">
        <f t="shared" si="8"/>
        <v>1.9450755962744311E-2</v>
      </c>
      <c r="W78" s="302">
        <f t="shared" si="8"/>
        <v>2.0653244691689863E-2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0.12693989617529369</v>
      </c>
      <c r="C79" s="303">
        <f t="shared" si="9"/>
        <v>0.1108475506987404</v>
      </c>
      <c r="D79" s="303">
        <f t="shared" si="9"/>
        <v>0.10301348001939613</v>
      </c>
      <c r="E79" s="303">
        <f t="shared" si="9"/>
        <v>0.10097998149208426</v>
      </c>
      <c r="F79" s="303">
        <f t="shared" si="9"/>
        <v>0.10062906241341341</v>
      </c>
      <c r="G79" s="303">
        <f t="shared" si="9"/>
        <v>0.10418468571003031</v>
      </c>
      <c r="H79" s="303">
        <f t="shared" si="9"/>
        <v>9.6065920042790631E-2</v>
      </c>
      <c r="I79" s="303">
        <f t="shared" si="9"/>
        <v>9.8609639816880132E-2</v>
      </c>
      <c r="J79" s="303">
        <f t="shared" si="9"/>
        <v>0.11749024778431466</v>
      </c>
      <c r="K79" s="303">
        <f t="shared" si="9"/>
        <v>0.10858836249646231</v>
      </c>
      <c r="L79" s="303">
        <f t="shared" si="9"/>
        <v>0.11735175596241147</v>
      </c>
      <c r="M79" s="303">
        <f t="shared" si="9"/>
        <v>0.11282052475091363</v>
      </c>
      <c r="N79" s="303">
        <f t="shared" si="9"/>
        <v>0.1127266607682231</v>
      </c>
      <c r="O79" s="303">
        <f t="shared" si="9"/>
        <v>0.12925038363893659</v>
      </c>
      <c r="P79" s="303">
        <f t="shared" si="9"/>
        <v>0.12626236117719877</v>
      </c>
      <c r="Q79" s="303">
        <f t="shared" si="9"/>
        <v>0.12774274487974929</v>
      </c>
      <c r="R79" s="303">
        <f t="shared" si="9"/>
        <v>0.12789030264740961</v>
      </c>
      <c r="S79" s="303">
        <f t="shared" si="9"/>
        <v>0.12605405928187491</v>
      </c>
      <c r="T79" s="303">
        <f t="shared" si="9"/>
        <v>0.14505563199936042</v>
      </c>
      <c r="U79" s="303">
        <f t="shared" si="9"/>
        <v>0.14238193645493971</v>
      </c>
      <c r="V79" s="303">
        <f t="shared" si="9"/>
        <v>0.1471074129904793</v>
      </c>
      <c r="W79" s="303">
        <f t="shared" si="9"/>
        <v>0.15479745034791456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0.37391045424827363</v>
      </c>
      <c r="C80" s="303">
        <f t="shared" si="10"/>
        <v>0.33045385362132307</v>
      </c>
      <c r="D80" s="303">
        <f t="shared" si="10"/>
        <v>0.30382503480890916</v>
      </c>
      <c r="E80" s="303">
        <f t="shared" si="10"/>
        <v>0.29337066753282409</v>
      </c>
      <c r="F80" s="303">
        <f t="shared" si="10"/>
        <v>0.29533063409096877</v>
      </c>
      <c r="G80" s="303">
        <f t="shared" si="10"/>
        <v>0.29011459593976624</v>
      </c>
      <c r="H80" s="303">
        <f t="shared" si="10"/>
        <v>0.27369056263773989</v>
      </c>
      <c r="I80" s="303">
        <f t="shared" si="10"/>
        <v>0.25675862435245617</v>
      </c>
      <c r="J80" s="303">
        <f t="shared" si="10"/>
        <v>0.25835062185076219</v>
      </c>
      <c r="K80" s="303">
        <f t="shared" si="10"/>
        <v>0.25408437278638363</v>
      </c>
      <c r="L80" s="303">
        <f t="shared" si="10"/>
        <v>0.25164567476809258</v>
      </c>
      <c r="M80" s="303">
        <f t="shared" si="10"/>
        <v>0.24929892004412113</v>
      </c>
      <c r="N80" s="303">
        <f t="shared" si="10"/>
        <v>0.24881527991631694</v>
      </c>
      <c r="O80" s="303">
        <f t="shared" si="10"/>
        <v>0.25709416379242478</v>
      </c>
      <c r="P80" s="303">
        <f t="shared" si="10"/>
        <v>0.25334644376122711</v>
      </c>
      <c r="Q80" s="303">
        <f t="shared" si="10"/>
        <v>0.25668585955382911</v>
      </c>
      <c r="R80" s="303">
        <f t="shared" si="10"/>
        <v>0.26164553118924372</v>
      </c>
      <c r="S80" s="303">
        <f t="shared" si="10"/>
        <v>0.27203197867156742</v>
      </c>
      <c r="T80" s="303">
        <f t="shared" si="10"/>
        <v>0.28636040842684857</v>
      </c>
      <c r="U80" s="303">
        <f t="shared" si="10"/>
        <v>0.29350094326059212</v>
      </c>
      <c r="V80" s="303">
        <f t="shared" si="10"/>
        <v>0.28490758756865286</v>
      </c>
      <c r="W80" s="303">
        <f t="shared" si="10"/>
        <v>0.27853668142868238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0.36819765046967595</v>
      </c>
      <c r="C81" s="304">
        <f t="shared" si="11"/>
        <v>0.32163728399345848</v>
      </c>
      <c r="D81" s="304">
        <f t="shared" si="11"/>
        <v>0.29258780926012412</v>
      </c>
      <c r="E81" s="304">
        <f t="shared" si="11"/>
        <v>0.28193890890324952</v>
      </c>
      <c r="F81" s="304">
        <f t="shared" si="11"/>
        <v>0.28496498514006496</v>
      </c>
      <c r="G81" s="304">
        <f t="shared" si="11"/>
        <v>0.28040217795085071</v>
      </c>
      <c r="H81" s="304">
        <f t="shared" si="11"/>
        <v>0.26189392252293109</v>
      </c>
      <c r="I81" s="304">
        <f t="shared" si="11"/>
        <v>0.24196223191810487</v>
      </c>
      <c r="J81" s="304">
        <f t="shared" si="11"/>
        <v>0.24191443046122821</v>
      </c>
      <c r="K81" s="304">
        <f t="shared" si="11"/>
        <v>0.23844736648421055</v>
      </c>
      <c r="L81" s="304">
        <f t="shared" si="11"/>
        <v>0.23367708442525587</v>
      </c>
      <c r="M81" s="304">
        <f t="shared" si="11"/>
        <v>0.23245025562495328</v>
      </c>
      <c r="N81" s="304">
        <f t="shared" si="11"/>
        <v>0.23031382713844734</v>
      </c>
      <c r="O81" s="304">
        <f t="shared" si="11"/>
        <v>0.23830773587035997</v>
      </c>
      <c r="P81" s="304">
        <f t="shared" si="11"/>
        <v>0.23338478947847938</v>
      </c>
      <c r="Q81" s="304">
        <f t="shared" si="11"/>
        <v>0.23480570265079784</v>
      </c>
      <c r="R81" s="304">
        <f t="shared" si="11"/>
        <v>0.24071097912514944</v>
      </c>
      <c r="S81" s="304">
        <f t="shared" si="11"/>
        <v>0.25190407746275528</v>
      </c>
      <c r="T81" s="304">
        <f t="shared" si="11"/>
        <v>0.26771754190166513</v>
      </c>
      <c r="U81" s="304">
        <f t="shared" si="11"/>
        <v>0.27601886922999441</v>
      </c>
      <c r="V81" s="304">
        <f t="shared" si="11"/>
        <v>0.26533753152651463</v>
      </c>
      <c r="W81" s="304">
        <f t="shared" si="11"/>
        <v>0.26053078192955315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5.7128037785976931E-3</v>
      </c>
      <c r="C82" s="304">
        <f t="shared" si="12"/>
        <v>8.8165696278646229E-3</v>
      </c>
      <c r="D82" s="304">
        <f t="shared" si="12"/>
        <v>1.1237225548785059E-2</v>
      </c>
      <c r="E82" s="304">
        <f t="shared" si="12"/>
        <v>1.1431758629574591E-2</v>
      </c>
      <c r="F82" s="304">
        <f t="shared" si="12"/>
        <v>1.0365648950903807E-2</v>
      </c>
      <c r="G82" s="304">
        <f t="shared" si="12"/>
        <v>9.7124179889155407E-3</v>
      </c>
      <c r="H82" s="304">
        <f t="shared" si="12"/>
        <v>1.1796640114808809E-2</v>
      </c>
      <c r="I82" s="304">
        <f t="shared" si="12"/>
        <v>1.4796392434351267E-2</v>
      </c>
      <c r="J82" s="304">
        <f t="shared" si="12"/>
        <v>1.6436191389533988E-2</v>
      </c>
      <c r="K82" s="304">
        <f t="shared" si="12"/>
        <v>1.5637006302173059E-2</v>
      </c>
      <c r="L82" s="304">
        <f t="shared" si="12"/>
        <v>1.7968590342836693E-2</v>
      </c>
      <c r="M82" s="304">
        <f t="shared" si="12"/>
        <v>1.6848664419167856E-2</v>
      </c>
      <c r="N82" s="304">
        <f t="shared" si="12"/>
        <v>1.8501452777869583E-2</v>
      </c>
      <c r="O82" s="304">
        <f t="shared" si="12"/>
        <v>1.8786427922064794E-2</v>
      </c>
      <c r="P82" s="304">
        <f t="shared" si="12"/>
        <v>1.9961654282747744E-2</v>
      </c>
      <c r="Q82" s="304">
        <f t="shared" si="12"/>
        <v>2.1880156903031269E-2</v>
      </c>
      <c r="R82" s="304">
        <f t="shared" si="12"/>
        <v>2.0934552064094294E-2</v>
      </c>
      <c r="S82" s="304">
        <f t="shared" si="12"/>
        <v>2.0127901208812103E-2</v>
      </c>
      <c r="T82" s="304">
        <f t="shared" si="12"/>
        <v>1.8642866525183412E-2</v>
      </c>
      <c r="U82" s="304">
        <f t="shared" si="12"/>
        <v>1.7482074030597722E-2</v>
      </c>
      <c r="V82" s="304">
        <f t="shared" si="12"/>
        <v>1.9570056042138257E-2</v>
      </c>
      <c r="W82" s="304">
        <f t="shared" si="12"/>
        <v>1.8005899499129209E-2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1.5913790155829388E-2</v>
      </c>
      <c r="C83" s="303">
        <f t="shared" si="13"/>
        <v>1.4333906078524116E-2</v>
      </c>
      <c r="D83" s="303">
        <f t="shared" si="13"/>
        <v>1.4309975268998812E-2</v>
      </c>
      <c r="E83" s="303">
        <f t="shared" si="13"/>
        <v>1.4591984992711656E-2</v>
      </c>
      <c r="F83" s="303">
        <f t="shared" si="13"/>
        <v>1.3985108908784417E-2</v>
      </c>
      <c r="G83" s="303">
        <f t="shared" si="13"/>
        <v>1.3919929108683929E-2</v>
      </c>
      <c r="H83" s="303">
        <f t="shared" si="13"/>
        <v>1.228599582539956E-2</v>
      </c>
      <c r="I83" s="303">
        <f t="shared" si="13"/>
        <v>1.7406419345016168E-2</v>
      </c>
      <c r="J83" s="303">
        <f t="shared" si="13"/>
        <v>2.4745084527178874E-2</v>
      </c>
      <c r="K83" s="303">
        <f t="shared" si="13"/>
        <v>2.2418042247631401E-2</v>
      </c>
      <c r="L83" s="303">
        <f t="shared" si="13"/>
        <v>2.6877369467920686E-2</v>
      </c>
      <c r="M83" s="303">
        <f t="shared" si="13"/>
        <v>2.5087514921734139E-2</v>
      </c>
      <c r="N83" s="303">
        <f t="shared" si="13"/>
        <v>2.4995276399782284E-2</v>
      </c>
      <c r="O83" s="303">
        <f t="shared" si="13"/>
        <v>3.1103123871906706E-2</v>
      </c>
      <c r="P83" s="303">
        <f t="shared" si="13"/>
        <v>3.0841310743679719E-2</v>
      </c>
      <c r="Q83" s="303">
        <f t="shared" si="13"/>
        <v>3.1382961708291308E-2</v>
      </c>
      <c r="R83" s="303">
        <f t="shared" si="13"/>
        <v>3.0994294493307133E-2</v>
      </c>
      <c r="S83" s="303">
        <f t="shared" si="13"/>
        <v>2.8903903516611935E-2</v>
      </c>
      <c r="T83" s="303">
        <f t="shared" si="13"/>
        <v>3.495476965374722E-2</v>
      </c>
      <c r="U83" s="303">
        <f t="shared" si="13"/>
        <v>3.2933418433892317E-2</v>
      </c>
      <c r="V83" s="303">
        <f t="shared" si="13"/>
        <v>3.6127500734919181E-2</v>
      </c>
      <c r="W83" s="303">
        <f t="shared" si="13"/>
        <v>3.9550048476916996E-2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6.4230592386988307E-3</v>
      </c>
      <c r="C84" s="304">
        <f t="shared" si="14"/>
        <v>5.6326942327610272E-3</v>
      </c>
      <c r="D84" s="304">
        <f t="shared" si="14"/>
        <v>5.5097729890765381E-3</v>
      </c>
      <c r="E84" s="304">
        <f t="shared" si="14"/>
        <v>5.613149276512173E-3</v>
      </c>
      <c r="F84" s="304">
        <f t="shared" si="14"/>
        <v>5.3998098541314828E-3</v>
      </c>
      <c r="G84" s="304">
        <f t="shared" si="14"/>
        <v>5.3877335379114381E-3</v>
      </c>
      <c r="H84" s="304">
        <f t="shared" si="14"/>
        <v>4.6153765741177664E-3</v>
      </c>
      <c r="I84" s="304">
        <f t="shared" si="14"/>
        <v>6.6596482033309552E-3</v>
      </c>
      <c r="J84" s="304">
        <f t="shared" si="14"/>
        <v>9.6361620338630272E-3</v>
      </c>
      <c r="K84" s="304">
        <f t="shared" si="14"/>
        <v>8.6513171298713155E-3</v>
      </c>
      <c r="L84" s="304">
        <f t="shared" si="14"/>
        <v>1.0435368752461555E-2</v>
      </c>
      <c r="M84" s="304">
        <f t="shared" si="14"/>
        <v>9.7881085000871681E-3</v>
      </c>
      <c r="N84" s="304">
        <f t="shared" si="14"/>
        <v>9.5781194836448199E-3</v>
      </c>
      <c r="O84" s="304">
        <f t="shared" si="14"/>
        <v>1.2212222195591852E-2</v>
      </c>
      <c r="P84" s="304">
        <f t="shared" si="14"/>
        <v>1.2031178669246982E-2</v>
      </c>
      <c r="Q84" s="304">
        <f t="shared" si="14"/>
        <v>1.2138099826156143E-2</v>
      </c>
      <c r="R84" s="304">
        <f t="shared" si="14"/>
        <v>1.2073073020337376E-2</v>
      </c>
      <c r="S84" s="304">
        <f t="shared" si="14"/>
        <v>1.1225469072653671E-2</v>
      </c>
      <c r="T84" s="304">
        <f t="shared" si="14"/>
        <v>1.3848697833321278E-2</v>
      </c>
      <c r="U84" s="304">
        <f t="shared" si="14"/>
        <v>1.3038425680304168E-2</v>
      </c>
      <c r="V84" s="304">
        <f t="shared" si="14"/>
        <v>1.4299357070909595E-2</v>
      </c>
      <c r="W84" s="304">
        <f t="shared" si="14"/>
        <v>1.5838508932703707E-2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8.8990476686329409E-3</v>
      </c>
      <c r="C85" s="304">
        <f t="shared" si="15"/>
        <v>7.7880671343056838E-3</v>
      </c>
      <c r="D85" s="304">
        <f t="shared" si="15"/>
        <v>7.6363467766552501E-3</v>
      </c>
      <c r="E85" s="304">
        <f t="shared" si="15"/>
        <v>7.7948321438506864E-3</v>
      </c>
      <c r="F85" s="304">
        <f t="shared" si="15"/>
        <v>7.511713984737896E-3</v>
      </c>
      <c r="G85" s="304">
        <f t="shared" si="15"/>
        <v>7.5262665647776658E-3</v>
      </c>
      <c r="H85" s="304">
        <f t="shared" si="15"/>
        <v>6.4488243822480237E-3</v>
      </c>
      <c r="I85" s="304">
        <f t="shared" si="15"/>
        <v>9.2142876395559757E-3</v>
      </c>
      <c r="J85" s="304">
        <f t="shared" si="15"/>
        <v>1.3406602670828395E-2</v>
      </c>
      <c r="K85" s="304">
        <f t="shared" si="15"/>
        <v>1.2147178036463591E-2</v>
      </c>
      <c r="L85" s="304">
        <f t="shared" si="15"/>
        <v>1.4580968144236756E-2</v>
      </c>
      <c r="M85" s="304">
        <f t="shared" si="15"/>
        <v>1.3554366178233154E-2</v>
      </c>
      <c r="N85" s="304">
        <f t="shared" si="15"/>
        <v>1.3500935021286685E-2</v>
      </c>
      <c r="O85" s="304">
        <f t="shared" si="15"/>
        <v>1.6945164498672428E-2</v>
      </c>
      <c r="P85" s="304">
        <f t="shared" si="15"/>
        <v>1.674267502371958E-2</v>
      </c>
      <c r="Q85" s="304">
        <f t="shared" si="15"/>
        <v>1.6978702774321213E-2</v>
      </c>
      <c r="R85" s="304">
        <f t="shared" si="15"/>
        <v>1.6753000009188567E-2</v>
      </c>
      <c r="S85" s="304">
        <f t="shared" si="15"/>
        <v>1.5593758961617013E-2</v>
      </c>
      <c r="T85" s="304">
        <f t="shared" si="15"/>
        <v>1.9175203501746237E-2</v>
      </c>
      <c r="U85" s="304">
        <f t="shared" si="15"/>
        <v>1.8084349371847667E-2</v>
      </c>
      <c r="V85" s="304">
        <f t="shared" si="15"/>
        <v>1.9801245002502403E-2</v>
      </c>
      <c r="W85" s="304">
        <f t="shared" si="15"/>
        <v>2.1846642810374902E-2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5.9168324849761806E-4</v>
      </c>
      <c r="C86" s="304">
        <f t="shared" si="16"/>
        <v>9.1314471145740727E-4</v>
      </c>
      <c r="D86" s="304">
        <f t="shared" si="16"/>
        <v>1.1638555032670241E-3</v>
      </c>
      <c r="E86" s="304">
        <f t="shared" si="16"/>
        <v>1.1840035723487967E-3</v>
      </c>
      <c r="F86" s="304">
        <f t="shared" si="16"/>
        <v>1.0735850699150368E-3</v>
      </c>
      <c r="G86" s="304">
        <f t="shared" si="16"/>
        <v>1.0059290059948238E-3</v>
      </c>
      <c r="H86" s="304">
        <f t="shared" si="16"/>
        <v>1.2217948690337688E-3</v>
      </c>
      <c r="I86" s="304">
        <f t="shared" si="16"/>
        <v>1.532483502129238E-3</v>
      </c>
      <c r="J86" s="304">
        <f t="shared" si="16"/>
        <v>1.7023198224874487E-3</v>
      </c>
      <c r="K86" s="304">
        <f t="shared" si="16"/>
        <v>1.619547081296495E-3</v>
      </c>
      <c r="L86" s="304">
        <f t="shared" si="16"/>
        <v>1.8610325712223722E-3</v>
      </c>
      <c r="M86" s="304">
        <f t="shared" si="16"/>
        <v>1.7450402434138132E-3</v>
      </c>
      <c r="N86" s="304">
        <f t="shared" si="16"/>
        <v>1.9162218948507777E-3</v>
      </c>
      <c r="O86" s="304">
        <f t="shared" si="16"/>
        <v>1.9457371776424256E-3</v>
      </c>
      <c r="P86" s="304">
        <f t="shared" si="16"/>
        <v>2.0674570507131593E-3</v>
      </c>
      <c r="Q86" s="304">
        <f t="shared" si="16"/>
        <v>2.2661591078139529E-3</v>
      </c>
      <c r="R86" s="304">
        <f t="shared" si="16"/>
        <v>2.1682214637811941E-3</v>
      </c>
      <c r="S86" s="304">
        <f t="shared" si="16"/>
        <v>2.0846754823412536E-3</v>
      </c>
      <c r="T86" s="304">
        <f t="shared" si="16"/>
        <v>1.9308683186797107E-3</v>
      </c>
      <c r="U86" s="304">
        <f t="shared" si="16"/>
        <v>1.8106433817404793E-3</v>
      </c>
      <c r="V86" s="304">
        <f t="shared" si="16"/>
        <v>2.0268986615071772E-3</v>
      </c>
      <c r="W86" s="304">
        <f t="shared" si="16"/>
        <v>1.864896733838382E-3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6.9144979405282338E-3</v>
      </c>
      <c r="C87" s="303">
        <f t="shared" si="17"/>
        <v>8.6074176333618638E-3</v>
      </c>
      <c r="D87" s="303">
        <f t="shared" si="17"/>
        <v>1.015092333006923E-2</v>
      </c>
      <c r="E87" s="303">
        <f t="shared" si="17"/>
        <v>1.0325560473480497E-2</v>
      </c>
      <c r="F87" s="303">
        <f t="shared" si="17"/>
        <v>9.5097064421719637E-3</v>
      </c>
      <c r="G87" s="303">
        <f t="shared" si="17"/>
        <v>9.0656975587885477E-3</v>
      </c>
      <c r="H87" s="303">
        <f t="shared" si="17"/>
        <v>1.0050353061464692E-2</v>
      </c>
      <c r="I87" s="303">
        <f t="shared" si="17"/>
        <v>1.29807401169368E-2</v>
      </c>
      <c r="J87" s="303">
        <f t="shared" si="17"/>
        <v>1.5503646655673657E-2</v>
      </c>
      <c r="K87" s="303">
        <f t="shared" si="17"/>
        <v>1.4573302906200616E-2</v>
      </c>
      <c r="L87" s="303">
        <f t="shared" si="17"/>
        <v>1.7024749776291301E-2</v>
      </c>
      <c r="M87" s="303">
        <f t="shared" si="17"/>
        <v>1.5987263766662957E-2</v>
      </c>
      <c r="N87" s="303">
        <f t="shared" si="17"/>
        <v>1.6996252236066899E-2</v>
      </c>
      <c r="O87" s="303">
        <f t="shared" si="17"/>
        <v>1.8445821090803637E-2</v>
      </c>
      <c r="P87" s="303">
        <f t="shared" si="17"/>
        <v>1.9156939222016185E-2</v>
      </c>
      <c r="Q87" s="303">
        <f t="shared" si="17"/>
        <v>2.0492927584878286E-2</v>
      </c>
      <c r="R87" s="303">
        <f t="shared" si="17"/>
        <v>1.9826204226247347E-2</v>
      </c>
      <c r="S87" s="303">
        <f t="shared" si="17"/>
        <v>1.8870878355212485E-2</v>
      </c>
      <c r="T87" s="303">
        <f t="shared" si="17"/>
        <v>1.9166153107828238E-2</v>
      </c>
      <c r="U87" s="303">
        <f t="shared" si="17"/>
        <v>1.8005038586784743E-2</v>
      </c>
      <c r="V87" s="303">
        <f t="shared" si="17"/>
        <v>1.9997517988809218E-2</v>
      </c>
      <c r="W87" s="303">
        <f t="shared" si="17"/>
        <v>1.9718084748962365E-2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2.4500431741541961E-3</v>
      </c>
      <c r="C88" s="304">
        <f t="shared" si="18"/>
        <v>2.1647602952264665E-3</v>
      </c>
      <c r="D88" s="304">
        <f t="shared" si="18"/>
        <v>2.111673542219519E-3</v>
      </c>
      <c r="E88" s="304">
        <f t="shared" si="18"/>
        <v>2.1451614751166912E-3</v>
      </c>
      <c r="F88" s="304">
        <f t="shared" si="18"/>
        <v>2.0588092989748657E-3</v>
      </c>
      <c r="G88" s="304">
        <f t="shared" si="18"/>
        <v>2.0476375468133972E-3</v>
      </c>
      <c r="H88" s="304">
        <f t="shared" si="18"/>
        <v>1.7288355466777211E-3</v>
      </c>
      <c r="I88" s="304">
        <f t="shared" si="18"/>
        <v>2.4584700582980408E-3</v>
      </c>
      <c r="J88" s="304">
        <f t="shared" si="18"/>
        <v>3.5766722954567245E-3</v>
      </c>
      <c r="K88" s="304">
        <f t="shared" si="18"/>
        <v>3.2719687331355493E-3</v>
      </c>
      <c r="L88" s="304">
        <f t="shared" si="18"/>
        <v>3.9914711675682508E-3</v>
      </c>
      <c r="M88" s="304">
        <f t="shared" si="18"/>
        <v>3.7751724616402089E-3</v>
      </c>
      <c r="N88" s="304">
        <f t="shared" si="18"/>
        <v>3.6902571345760792E-3</v>
      </c>
      <c r="O88" s="304">
        <f t="shared" si="18"/>
        <v>4.6913940894727875E-3</v>
      </c>
      <c r="P88" s="304">
        <f t="shared" si="18"/>
        <v>4.6370604560964576E-3</v>
      </c>
      <c r="Q88" s="304">
        <f t="shared" si="18"/>
        <v>4.6808573617715217E-3</v>
      </c>
      <c r="R88" s="304">
        <f t="shared" si="18"/>
        <v>4.6592665613042483E-3</v>
      </c>
      <c r="S88" s="304">
        <f t="shared" si="18"/>
        <v>4.3270029572532002E-3</v>
      </c>
      <c r="T88" s="304">
        <f t="shared" si="18"/>
        <v>5.3393146624972137E-3</v>
      </c>
      <c r="U88" s="304">
        <f t="shared" si="18"/>
        <v>5.0313685430061752E-3</v>
      </c>
      <c r="V88" s="304">
        <f t="shared" si="18"/>
        <v>5.507660491932285E-3</v>
      </c>
      <c r="W88" s="304">
        <f t="shared" si="18"/>
        <v>6.1133883700208967E-3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6.6952082773413986E-4</v>
      </c>
      <c r="C89" s="304">
        <f t="shared" si="19"/>
        <v>5.8593608533961245E-4</v>
      </c>
      <c r="D89" s="304">
        <f t="shared" si="19"/>
        <v>5.7452138758534775E-4</v>
      </c>
      <c r="E89" s="304">
        <f t="shared" si="19"/>
        <v>5.8644505157497313E-4</v>
      </c>
      <c r="F89" s="304">
        <f t="shared" si="19"/>
        <v>5.6514462581100128E-4</v>
      </c>
      <c r="G89" s="304">
        <f t="shared" si="19"/>
        <v>5.6623949076697161E-4</v>
      </c>
      <c r="H89" s="304">
        <f t="shared" si="19"/>
        <v>4.8517800994969451E-4</v>
      </c>
      <c r="I89" s="304">
        <f t="shared" si="19"/>
        <v>6.9323794153399192E-4</v>
      </c>
      <c r="J89" s="304">
        <f t="shared" si="19"/>
        <v>1.0086472228836409E-3</v>
      </c>
      <c r="K89" s="304">
        <f t="shared" si="19"/>
        <v>9.1389427233581867E-4</v>
      </c>
      <c r="L89" s="304">
        <f t="shared" si="19"/>
        <v>1.0970007381243957E-3</v>
      </c>
      <c r="M89" s="304">
        <f t="shared" si="19"/>
        <v>1.0197642265755351E-3</v>
      </c>
      <c r="N89" s="304">
        <f t="shared" si="19"/>
        <v>1.0157443276203146E-3</v>
      </c>
      <c r="O89" s="304">
        <f t="shared" si="19"/>
        <v>1.2748713102449473E-3</v>
      </c>
      <c r="P89" s="304">
        <f t="shared" si="19"/>
        <v>1.2596369923801563E-3</v>
      </c>
      <c r="Q89" s="304">
        <f t="shared" si="19"/>
        <v>1.2773945660931318E-3</v>
      </c>
      <c r="R89" s="304">
        <f t="shared" si="19"/>
        <v>1.2604137937947512E-3</v>
      </c>
      <c r="S89" s="304">
        <f t="shared" si="19"/>
        <v>1.1731981663912487E-3</v>
      </c>
      <c r="T89" s="304">
        <f t="shared" si="19"/>
        <v>1.4426485393163309E-3</v>
      </c>
      <c r="U89" s="304">
        <f t="shared" si="19"/>
        <v>1.3605780091672226E-3</v>
      </c>
      <c r="V89" s="304">
        <f t="shared" si="19"/>
        <v>1.4897488403136604E-3</v>
      </c>
      <c r="W89" s="304">
        <f t="shared" si="19"/>
        <v>1.6436345688056351E-3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3.794933938639897E-3</v>
      </c>
      <c r="C90" s="304">
        <f t="shared" si="20"/>
        <v>5.8567212527957848E-3</v>
      </c>
      <c r="D90" s="304">
        <f t="shared" si="20"/>
        <v>7.4647284002643637E-3</v>
      </c>
      <c r="E90" s="304">
        <f t="shared" si="20"/>
        <v>7.5939539467888319E-3</v>
      </c>
      <c r="F90" s="304">
        <f t="shared" si="20"/>
        <v>6.8857525173860968E-3</v>
      </c>
      <c r="G90" s="304">
        <f t="shared" si="20"/>
        <v>6.4518205212081787E-3</v>
      </c>
      <c r="H90" s="304">
        <f t="shared" si="20"/>
        <v>7.8363395048372756E-3</v>
      </c>
      <c r="I90" s="304">
        <f t="shared" si="20"/>
        <v>9.8290321171047666E-3</v>
      </c>
      <c r="J90" s="304">
        <f t="shared" si="20"/>
        <v>1.0918327137333293E-2</v>
      </c>
      <c r="K90" s="304">
        <f t="shared" si="20"/>
        <v>1.0387439900729248E-2</v>
      </c>
      <c r="L90" s="304">
        <f t="shared" si="20"/>
        <v>1.1936277870598654E-2</v>
      </c>
      <c r="M90" s="304">
        <f t="shared" si="20"/>
        <v>1.1192327078447214E-2</v>
      </c>
      <c r="N90" s="304">
        <f t="shared" si="20"/>
        <v>1.2290250773870505E-2</v>
      </c>
      <c r="O90" s="304">
        <f t="shared" si="20"/>
        <v>1.2479555691085902E-2</v>
      </c>
      <c r="P90" s="304">
        <f t="shared" si="20"/>
        <v>1.3260241773539572E-2</v>
      </c>
      <c r="Q90" s="304">
        <f t="shared" si="20"/>
        <v>1.453467565701363E-2</v>
      </c>
      <c r="R90" s="304">
        <f t="shared" si="20"/>
        <v>1.3906523871148348E-2</v>
      </c>
      <c r="S90" s="304">
        <f t="shared" si="20"/>
        <v>1.3370677231568037E-2</v>
      </c>
      <c r="T90" s="304">
        <f t="shared" si="20"/>
        <v>1.2384189906014694E-2</v>
      </c>
      <c r="U90" s="304">
        <f t="shared" si="20"/>
        <v>1.1613092034611344E-2</v>
      </c>
      <c r="V90" s="304">
        <f t="shared" si="20"/>
        <v>1.3000108656563272E-2</v>
      </c>
      <c r="W90" s="304">
        <f t="shared" si="20"/>
        <v>1.1961061810135832E-2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0.16554135569584974</v>
      </c>
      <c r="C91" s="303">
        <f t="shared" si="21"/>
        <v>0.17345860874528593</v>
      </c>
      <c r="D91" s="303">
        <f t="shared" si="21"/>
        <v>0.15916220412021878</v>
      </c>
      <c r="E91" s="303">
        <f t="shared" si="21"/>
        <v>0.15120004167886353</v>
      </c>
      <c r="F91" s="303">
        <f t="shared" si="21"/>
        <v>0.15194333637519938</v>
      </c>
      <c r="G91" s="303">
        <f t="shared" si="21"/>
        <v>0.16853270196990602</v>
      </c>
      <c r="H91" s="303">
        <f t="shared" si="21"/>
        <v>0.16334999943877254</v>
      </c>
      <c r="I91" s="303">
        <f t="shared" si="21"/>
        <v>0.14555320379255424</v>
      </c>
      <c r="J91" s="303">
        <f t="shared" si="21"/>
        <v>0.11808397217192999</v>
      </c>
      <c r="K91" s="303">
        <f t="shared" si="21"/>
        <v>0.12881865647551466</v>
      </c>
      <c r="L91" s="303">
        <f t="shared" si="21"/>
        <v>0.1085293900050554</v>
      </c>
      <c r="M91" s="303">
        <f t="shared" si="21"/>
        <v>0.1076361115602389</v>
      </c>
      <c r="N91" s="303">
        <f t="shared" si="21"/>
        <v>0.10828075584274902</v>
      </c>
      <c r="O91" s="303">
        <f t="shared" si="21"/>
        <v>0.10165267006017635</v>
      </c>
      <c r="P91" s="303">
        <f t="shared" si="21"/>
        <v>9.9546024943690817E-2</v>
      </c>
      <c r="Q91" s="303">
        <f t="shared" si="21"/>
        <v>9.4955911733570653E-2</v>
      </c>
      <c r="R91" s="303">
        <f t="shared" si="21"/>
        <v>0.1020564293372101</v>
      </c>
      <c r="S91" s="303">
        <f t="shared" si="21"/>
        <v>0.11717790190750731</v>
      </c>
      <c r="T91" s="303">
        <f t="shared" si="21"/>
        <v>0.11214224795966295</v>
      </c>
      <c r="U91" s="303">
        <f t="shared" si="21"/>
        <v>0.12119052565142124</v>
      </c>
      <c r="V91" s="303">
        <f t="shared" si="21"/>
        <v>0.10464696363457973</v>
      </c>
      <c r="W91" s="303">
        <f t="shared" si="21"/>
        <v>0.10141318273471592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0.22249965148711534</v>
      </c>
      <c r="C92" s="237">
        <f t="shared" si="22"/>
        <v>0.26608110262348528</v>
      </c>
      <c r="D92" s="237">
        <f t="shared" si="22"/>
        <v>0.30408652047687024</v>
      </c>
      <c r="E92" s="237">
        <f t="shared" si="22"/>
        <v>0.31758784509025706</v>
      </c>
      <c r="F92" s="237">
        <f t="shared" si="22"/>
        <v>0.31374447913830772</v>
      </c>
      <c r="G92" s="237">
        <f t="shared" si="22"/>
        <v>0.30239364235647304</v>
      </c>
      <c r="H92" s="237">
        <f t="shared" si="22"/>
        <v>0.3280141922909014</v>
      </c>
      <c r="I92" s="237">
        <f t="shared" si="22"/>
        <v>0.35218281085564052</v>
      </c>
      <c r="J92" s="237">
        <f t="shared" si="22"/>
        <v>0.35485508269394556</v>
      </c>
      <c r="K92" s="237">
        <f t="shared" si="22"/>
        <v>0.35676141060267474</v>
      </c>
      <c r="L92" s="237">
        <f t="shared" si="22"/>
        <v>0.36774908551617952</v>
      </c>
      <c r="M92" s="237">
        <f t="shared" si="22"/>
        <v>0.37108899477190388</v>
      </c>
      <c r="N92" s="237">
        <f t="shared" si="22"/>
        <v>0.37549764239742917</v>
      </c>
      <c r="O92" s="237">
        <f t="shared" si="22"/>
        <v>0.35943936404041804</v>
      </c>
      <c r="P92" s="237">
        <f t="shared" si="22"/>
        <v>0.36851254790173621</v>
      </c>
      <c r="Q92" s="237">
        <f t="shared" si="22"/>
        <v>0.37272887448128039</v>
      </c>
      <c r="R92" s="237">
        <f t="shared" si="22"/>
        <v>0.36241749006799701</v>
      </c>
      <c r="S92" s="237">
        <f t="shared" si="22"/>
        <v>0.3465465434095597</v>
      </c>
      <c r="T92" s="237">
        <f t="shared" si="22"/>
        <v>0.31921774356801341</v>
      </c>
      <c r="U92" s="237">
        <f t="shared" si="22"/>
        <v>0.3088420480892427</v>
      </c>
      <c r="V92" s="237">
        <f t="shared" si="22"/>
        <v>0.32466226449035701</v>
      </c>
      <c r="W92" s="237">
        <f t="shared" si="22"/>
        <v>0.31929192572378123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29.878080219205494</v>
      </c>
      <c r="C96" s="322">
        <f t="shared" si="23"/>
        <v>28.910627162939221</v>
      </c>
      <c r="D96" s="322">
        <f t="shared" si="23"/>
        <v>31.150748543723306</v>
      </c>
      <c r="E96" s="322">
        <f t="shared" si="23"/>
        <v>30.466015550261908</v>
      </c>
      <c r="F96" s="322">
        <f t="shared" si="23"/>
        <v>26.434237011433904</v>
      </c>
      <c r="G96" s="322">
        <f t="shared" si="23"/>
        <v>25.662176493758544</v>
      </c>
      <c r="H96" s="322">
        <f t="shared" si="23"/>
        <v>23.405470530361587</v>
      </c>
      <c r="I96" s="322">
        <f t="shared" si="23"/>
        <v>24.924256382594045</v>
      </c>
      <c r="J96" s="322">
        <f t="shared" si="23"/>
        <v>28.937532060480656</v>
      </c>
      <c r="K96" s="322">
        <f t="shared" si="23"/>
        <v>31.45944827496438</v>
      </c>
      <c r="L96" s="322">
        <f t="shared" si="23"/>
        <v>36.234322645274403</v>
      </c>
      <c r="M96" s="322">
        <f t="shared" si="23"/>
        <v>33.300704914091511</v>
      </c>
      <c r="N96" s="322">
        <f t="shared" si="23"/>
        <v>34.433232652748252</v>
      </c>
      <c r="O96" s="322">
        <f t="shared" si="23"/>
        <v>35.408371712944238</v>
      </c>
      <c r="P96" s="322">
        <f t="shared" si="23"/>
        <v>34.624574061992746</v>
      </c>
      <c r="Q96" s="322">
        <f t="shared" si="23"/>
        <v>31.918987081988263</v>
      </c>
      <c r="R96" s="322">
        <f t="shared" si="23"/>
        <v>31.648738707613074</v>
      </c>
      <c r="S96" s="322">
        <f t="shared" si="23"/>
        <v>29.78902957997251</v>
      </c>
      <c r="T96" s="322">
        <f t="shared" si="23"/>
        <v>29.975598108923002</v>
      </c>
      <c r="U96" s="322">
        <f t="shared" si="23"/>
        <v>29.578236148576892</v>
      </c>
      <c r="V96" s="322">
        <f t="shared" si="23"/>
        <v>28.946839188828232</v>
      </c>
      <c r="W96" s="322">
        <f t="shared" si="23"/>
        <v>32.444294252371463</v>
      </c>
      <c r="DA96" s="95"/>
    </row>
    <row r="97" spans="1:105" ht="12" customHeight="1" x14ac:dyDescent="0.25">
      <c r="A97" s="55" t="s">
        <v>92</v>
      </c>
      <c r="B97" s="332">
        <f>IF(B$6=0,0,B$6/OIS!B$5*1000)</f>
        <v>0.80973601831724062</v>
      </c>
      <c r="C97" s="332">
        <f>IF(C$6=0,0,C$6/OIS!C$5*1000)</f>
        <v>0.84899852824198008</v>
      </c>
      <c r="D97" s="332">
        <f>IF(D$6=0,0,D$6/OIS!D$5*1000)</f>
        <v>0.98997190743330454</v>
      </c>
      <c r="E97" s="332">
        <f>IF(E$6=0,0,E$6/OIS!E$5*1000)</f>
        <v>1.0254193378734375</v>
      </c>
      <c r="F97" s="332">
        <f>IF(F$6=0,0,F$6/OIS!F$5*1000)</f>
        <v>0.91655700114505689</v>
      </c>
      <c r="G97" s="332">
        <f>IF(G$6=0,0,G$6/OIS!G$5*1000)</f>
        <v>0.86854373588237321</v>
      </c>
      <c r="H97" s="332">
        <f>IF(H$6=0,0,H$6/OIS!H$5*1000)</f>
        <v>0.81401342216634864</v>
      </c>
      <c r="I97" s="332">
        <f>IF(I$6=0,0,I$6/OIS!I$5*1000)</f>
        <v>0.84927869256531463</v>
      </c>
      <c r="J97" s="332">
        <f>IF(J$6=0,0,J$6/OIS!J$5*1000)</f>
        <v>0.92573078525359187</v>
      </c>
      <c r="K97" s="332">
        <f>IF(K$6=0,0,K$6/OIS!K$5*1000)</f>
        <v>1.0546264545752913</v>
      </c>
      <c r="L97" s="332">
        <f>IF(L$6=0,0,L$6/OIS!L$5*1000)</f>
        <v>1.1493201651537903</v>
      </c>
      <c r="M97" s="332">
        <f>IF(M$6=0,0,M$6/OIS!M$5*1000)</f>
        <v>1.131380584612244</v>
      </c>
      <c r="N97" s="332">
        <f>IF(N$6=0,0,N$6/OIS!N$5*1000)</f>
        <v>1.1070591425802923</v>
      </c>
      <c r="O97" s="332">
        <f>IF(O$6=0,0,O$6/OIS!O$5*1000)</f>
        <v>1.0312949740718365</v>
      </c>
      <c r="P97" s="332">
        <f>IF(P$6=0,0,P$6/OIS!P$5*1000)</f>
        <v>0.99670439210417006</v>
      </c>
      <c r="Q97" s="332">
        <f>IF(Q$6=0,0,Q$6/OIS!Q$5*1000)</f>
        <v>0.84661354197314131</v>
      </c>
      <c r="R97" s="332">
        <f>IF(R$6=0,0,R$6/OIS!R$5*1000)</f>
        <v>0.83273714103160545</v>
      </c>
      <c r="S97" s="332">
        <f>IF(S$6=0,0,S$6/OIS!S$5*1000)</f>
        <v>0.74445074914134979</v>
      </c>
      <c r="T97" s="332">
        <f>IF(T$6=0,0,T$6/OIS!T$5*1000)</f>
        <v>0.68533762497626993</v>
      </c>
      <c r="U97" s="332">
        <f>IF(U$6=0,0,U$6/OIS!U$5*1000)</f>
        <v>0.67943629410439099</v>
      </c>
      <c r="V97" s="332">
        <f>IF(V$6=0,0,V$6/OIS!V$5*1000)</f>
        <v>0.64606371354262648</v>
      </c>
      <c r="W97" s="332">
        <f>IF(W$6=0,0,W$6/OIS!W$5*1000)</f>
        <v>0.77385640734030914</v>
      </c>
      <c r="DA97" s="67"/>
    </row>
    <row r="98" spans="1:105" ht="12" customHeight="1" x14ac:dyDescent="0.25">
      <c r="A98" s="202" t="s">
        <v>93</v>
      </c>
      <c r="B98" s="333">
        <f>IF(B$7=0,0,B$7/OIS!B$5*1000)</f>
        <v>0.3610733278181148</v>
      </c>
      <c r="C98" s="333">
        <f>IF(C$7=0,0,C$7/OIS!C$5*1000)</f>
        <v>0.38831633316573677</v>
      </c>
      <c r="D98" s="333">
        <f>IF(D$7=0,0,D$7/OIS!D$5*1000)</f>
        <v>0.45956879573213105</v>
      </c>
      <c r="E98" s="333">
        <f>IF(E$7=0,0,E$7/OIS!E$5*1000)</f>
        <v>0.47419062072315854</v>
      </c>
      <c r="F98" s="333">
        <f>IF(F$7=0,0,F$7/OIS!F$5*1000)</f>
        <v>0.41906665383349873</v>
      </c>
      <c r="G98" s="333">
        <f>IF(G$7=0,0,G$7/OIS!G$5*1000)</f>
        <v>0.39577906019922338</v>
      </c>
      <c r="H98" s="333">
        <f>IF(H$7=0,0,H$7/OIS!H$5*1000)</f>
        <v>0.37638139538250764</v>
      </c>
      <c r="I98" s="333">
        <f>IF(I$7=0,0,I$7/OIS!I$5*1000)</f>
        <v>0.40303704978480209</v>
      </c>
      <c r="J98" s="333">
        <f>IF(J$7=0,0,J$7/OIS!J$5*1000)</f>
        <v>0.44875968649429998</v>
      </c>
      <c r="K98" s="333">
        <f>IF(K$7=0,0,K$7/OIS!K$5*1000)</f>
        <v>0.5048435405838716</v>
      </c>
      <c r="L98" s="333">
        <f>IF(L$7=0,0,L$7/OIS!L$5*1000)</f>
        <v>0.5649149071444145</v>
      </c>
      <c r="M98" s="333">
        <f>IF(M$7=0,0,M$7/OIS!M$5*1000)</f>
        <v>0.54585985991308961</v>
      </c>
      <c r="N98" s="333">
        <f>IF(N$7=0,0,N$7/OIS!N$5*1000)</f>
        <v>0.54541535431665555</v>
      </c>
      <c r="O98" s="333">
        <f>IF(O$7=0,0,O$7/OIS!O$5*1000)</f>
        <v>0.5172856502463441</v>
      </c>
      <c r="P98" s="333">
        <f>IF(P$7=0,0,P$7/OIS!P$5*1000)</f>
        <v>0.50612546130640534</v>
      </c>
      <c r="Q98" s="333">
        <f>IF(Q$7=0,0,Q$7/OIS!Q$5*1000)</f>
        <v>0.44418108465462736</v>
      </c>
      <c r="R98" s="333">
        <f>IF(R$7=0,0,R$7/OIS!R$5*1000)</f>
        <v>0.43377313337863488</v>
      </c>
      <c r="S98" s="333">
        <f>IF(S$7=0,0,S$7/OIS!S$5*1000)</f>
        <v>0.38871837531397241</v>
      </c>
      <c r="T98" s="333">
        <f>IF(T$7=0,0,T$7/OIS!T$5*1000)</f>
        <v>0.35873058591272261</v>
      </c>
      <c r="U98" s="333">
        <f>IF(U$7=0,0,U$7/OIS!U$5*1000)</f>
        <v>0.35090657721792751</v>
      </c>
      <c r="V98" s="333">
        <f>IF(V$7=0,0,V$7/OIS!V$5*1000)</f>
        <v>0.34326138751675866</v>
      </c>
      <c r="W98" s="333">
        <f>IF(W$7=0,0,W$7/OIS!W$5*1000)</f>
        <v>0.39906126731882663</v>
      </c>
      <c r="DA98" s="174"/>
    </row>
    <row r="99" spans="1:105" ht="12" customHeight="1" x14ac:dyDescent="0.25">
      <c r="A99" s="202" t="s">
        <v>94</v>
      </c>
      <c r="B99" s="333">
        <f>IF(B$8=0,0,B$8/OIS!B$5*1000)</f>
        <v>0.56493867470285342</v>
      </c>
      <c r="C99" s="333">
        <f>IF(C$8=0,0,C$8/OIS!C$5*1000)</f>
        <v>0.620363970887996</v>
      </c>
      <c r="D99" s="333">
        <f>IF(D$8=0,0,D$8/OIS!D$5*1000)</f>
        <v>0.74287845827291388</v>
      </c>
      <c r="E99" s="333">
        <f>IF(E$8=0,0,E$8/OIS!E$5*1000)</f>
        <v>0.76419815689825565</v>
      </c>
      <c r="F99" s="333">
        <f>IF(F$8=0,0,F$8/OIS!F$5*1000)</f>
        <v>0.66929799411099589</v>
      </c>
      <c r="G99" s="333">
        <f>IF(G$8=0,0,G$8/OIS!G$5*1000)</f>
        <v>0.63039298773483388</v>
      </c>
      <c r="H99" s="333">
        <f>IF(H$8=0,0,H$8/OIS!H$5*1000)</f>
        <v>0.6065100445967474</v>
      </c>
      <c r="I99" s="333">
        <f>IF(I$8=0,0,I$8/OIS!I$5*1000)</f>
        <v>0.66258774078456095</v>
      </c>
      <c r="J99" s="333">
        <f>IF(J$8=0,0,J$8/OIS!J$5*1000)</f>
        <v>0.74941975809667793</v>
      </c>
      <c r="K99" s="333">
        <f>IF(K$8=0,0,K$8/OIS!K$5*1000)</f>
        <v>0.83533793049574723</v>
      </c>
      <c r="L99" s="333">
        <f>IF(L$8=0,0,L$8/OIS!L$5*1000)</f>
        <v>0.95279140706472532</v>
      </c>
      <c r="M99" s="333">
        <f>IF(M$8=0,0,M$8/OIS!M$5*1000)</f>
        <v>0.90844110146595269</v>
      </c>
      <c r="N99" s="333">
        <f>IF(N$8=0,0,N$8/OIS!N$5*1000)</f>
        <v>0.9214213334104665</v>
      </c>
      <c r="O99" s="333">
        <f>IF(O$8=0,0,O$8/OIS!O$5*1000)</f>
        <v>0.88484450160794137</v>
      </c>
      <c r="P99" s="333">
        <f>IF(P$8=0,0,P$8/OIS!P$5*1000)</f>
        <v>0.87299013268292536</v>
      </c>
      <c r="Q99" s="333">
        <f>IF(Q$8=0,0,Q$8/OIS!Q$5*1000)</f>
        <v>0.78262387641025644</v>
      </c>
      <c r="R99" s="333">
        <f>IF(R$8=0,0,R$8/OIS!R$5*1000)</f>
        <v>0.76079039814040272</v>
      </c>
      <c r="S99" s="333">
        <f>IF(S$8=0,0,S$8/OIS!S$5*1000)</f>
        <v>0.68282022608808957</v>
      </c>
      <c r="T99" s="333">
        <f>IF(T$8=0,0,T$8/OIS!T$5*1000)</f>
        <v>0.63113021056443586</v>
      </c>
      <c r="U99" s="333">
        <f>IF(U$8=0,0,U$8/OIS!U$5*1000)</f>
        <v>0.612061195164886</v>
      </c>
      <c r="V99" s="333">
        <f>IF(V$8=0,0,V$8/OIS!V$5*1000)</f>
        <v>0.60961406263897422</v>
      </c>
      <c r="W99" s="333">
        <f>IF(W$8=0,0,W$8/OIS!W$5*1000)</f>
        <v>0.69536123419668228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0.29495556960134361</v>
      </c>
      <c r="C100" s="333">
        <f>IF(C$9=0,0,C$9/OIS!C$5*1000)</f>
        <v>0.30789344274662306</v>
      </c>
      <c r="D100" s="333">
        <f>IF(D$9=0,0,D$9/OIS!D$5*1000)</f>
        <v>0.35806908811071519</v>
      </c>
      <c r="E100" s="333">
        <f>IF(E$9=0,0,E$9/OIS!E$5*1000)</f>
        <v>0.37114720044946287</v>
      </c>
      <c r="F100" s="333">
        <f>IF(F$9=0,0,F$9/OIS!F$5*1000)</f>
        <v>0.33241482252910332</v>
      </c>
      <c r="G100" s="333">
        <f>IF(G$9=0,0,G$9/OIS!G$5*1000)</f>
        <v>0.31518852475394554</v>
      </c>
      <c r="H100" s="333">
        <f>IF(H$9=0,0,H$9/OIS!H$5*1000)</f>
        <v>0.29463617884120069</v>
      </c>
      <c r="I100" s="333">
        <f>IF(I$9=0,0,I$9/OIS!I$5*1000)</f>
        <v>0.30595057761950173</v>
      </c>
      <c r="J100" s="333">
        <f>IF(J$9=0,0,J$9/OIS!J$5*1000)</f>
        <v>0.33216950995983474</v>
      </c>
      <c r="K100" s="333">
        <f>IF(K$9=0,0,K$9/OIS!K$5*1000)</f>
        <v>0.37931633957416239</v>
      </c>
      <c r="L100" s="333">
        <f>IF(L$9=0,0,L$9/OIS!L$5*1000)</f>
        <v>0.41130931401733184</v>
      </c>
      <c r="M100" s="333">
        <f>IF(M$9=0,0,M$9/OIS!M$5*1000)</f>
        <v>0.4063235326544794</v>
      </c>
      <c r="N100" s="333">
        <f>IF(N$9=0,0,N$9/OIS!N$5*1000)</f>
        <v>0.39600698557719505</v>
      </c>
      <c r="O100" s="333">
        <f>IF(O$9=0,0,O$9/OIS!O$5*1000)</f>
        <v>0.36761678674705411</v>
      </c>
      <c r="P100" s="333">
        <f>IF(P$9=0,0,P$9/OIS!P$5*1000)</f>
        <v>0.35441933541981152</v>
      </c>
      <c r="Q100" s="333">
        <f>IF(Q$9=0,0,Q$9/OIS!Q$5*1000)</f>
        <v>0.29904884744288579</v>
      </c>
      <c r="R100" s="333">
        <f>IF(R$9=0,0,R$9/OIS!R$5*1000)</f>
        <v>0.29458548242405985</v>
      </c>
      <c r="S100" s="333">
        <f>IF(S$9=0,0,S$9/OIS!S$5*1000)</f>
        <v>0.26322286196907807</v>
      </c>
      <c r="T100" s="333">
        <f>IF(T$9=0,0,T$9/OIS!T$5*1000)</f>
        <v>0.24219857951217569</v>
      </c>
      <c r="U100" s="333">
        <f>IF(U$9=0,0,U$9/OIS!U$5*1000)</f>
        <v>0.24077644143206992</v>
      </c>
      <c r="V100" s="333">
        <f>IF(V$9=0,0,V$9/OIS!V$5*1000)</f>
        <v>0.22760629155017131</v>
      </c>
      <c r="W100" s="333">
        <f>IF(W$9=0,0,W$9/OIS!W$5*1000)</f>
        <v>0.27432222804389322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0.60694391702938288</v>
      </c>
      <c r="C101" s="334">
        <f>IF(C$10=0,0,C$10/OIS!C$5*1000)</f>
        <v>0.61613774597093096</v>
      </c>
      <c r="D101" s="334">
        <f>IF(D$10=0,0,D$10/OIS!D$5*1000)</f>
        <v>0.7344161863183315</v>
      </c>
      <c r="E101" s="334">
        <f>IF(E$10=0,0,E$10/OIS!E$5*1000)</f>
        <v>0.77552985313903899</v>
      </c>
      <c r="F101" s="334">
        <f>IF(F$10=0,0,F$10/OIS!F$5*1000)</f>
        <v>0.69883846929497018</v>
      </c>
      <c r="G101" s="334">
        <f>IF(G$10=0,0,G$10/OIS!G$5*1000)</f>
        <v>0.6588382561045073</v>
      </c>
      <c r="H101" s="334">
        <f>IF(H$10=0,0,H$10/OIS!H$5*1000)</f>
        <v>0.63620216575426691</v>
      </c>
      <c r="I101" s="334">
        <f>IF(I$10=0,0,I$10/OIS!I$5*1000)</f>
        <v>0.68303520233524773</v>
      </c>
      <c r="J101" s="334">
        <f>IF(J$10=0,0,J$10/OIS!J$5*1000)</f>
        <v>0.75515709414012322</v>
      </c>
      <c r="K101" s="334">
        <f>IF(K$10=0,0,K$10/OIS!K$5*1000)</f>
        <v>0.8360315402764088</v>
      </c>
      <c r="L101" s="334">
        <f>IF(L$10=0,0,L$10/OIS!L$5*1000)</f>
        <v>0.93722338698583252</v>
      </c>
      <c r="M101" s="334">
        <f>IF(M$10=0,0,M$10/OIS!M$5*1000)</f>
        <v>0.94016447522394586</v>
      </c>
      <c r="N101" s="334">
        <f>IF(N$10=0,0,N$10/OIS!N$5*1000)</f>
        <v>0.91031386560608363</v>
      </c>
      <c r="O101" s="334">
        <f>IF(O$10=0,0,O$10/OIS!O$5*1000)</f>
        <v>0.84653285701692937</v>
      </c>
      <c r="P101" s="334">
        <f>IF(P$10=0,0,P$10/OIS!P$5*1000)</f>
        <v>0.81304472955997165</v>
      </c>
      <c r="Q101" s="334">
        <f>IF(Q$10=0,0,Q$10/OIS!Q$5*1000)</f>
        <v>0.69209758279557732</v>
      </c>
      <c r="R101" s="334">
        <f>IF(R$10=0,0,R$10/OIS!R$5*1000)</f>
        <v>0.69011633356785174</v>
      </c>
      <c r="S101" s="334">
        <f>IF(S$10=0,0,S$10/OIS!S$5*1000)</f>
        <v>0.6141549986279089</v>
      </c>
      <c r="T101" s="334">
        <f>IF(T$10=0,0,T$10/OIS!T$5*1000)</f>
        <v>0.5736664861113806</v>
      </c>
      <c r="U101" s="334">
        <f>IF(U$10=0,0,U$10/OIS!U$5*1000)</f>
        <v>0.57613416282649421</v>
      </c>
      <c r="V101" s="334">
        <f>IF(V$10=0,0,V$10/OIS!V$5*1000)</f>
        <v>0.56303790495470152</v>
      </c>
      <c r="W101" s="334">
        <f>IF(W$10=0,0,W$10/OIS!W$5*1000)</f>
        <v>0.67007994804341497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3.792720400943042</v>
      </c>
      <c r="C102" s="350">
        <f>IF(C$16=0,0,C$16/OIS!C$5*1000)</f>
        <v>3.2046722101762879</v>
      </c>
      <c r="D102" s="350">
        <f>IF(D$16=0,0,D$16/OIS!D$5*1000)</f>
        <v>3.2089470126980735</v>
      </c>
      <c r="E102" s="350">
        <f>IF(E$16=0,0,E$16/OIS!E$5*1000)</f>
        <v>3.0764576864029989</v>
      </c>
      <c r="F102" s="350">
        <f>IF(F$16=0,0,F$16/OIS!F$5*1000)</f>
        <v>2.6600524860745445</v>
      </c>
      <c r="G102" s="350">
        <f>IF(G$16=0,0,G$16/OIS!G$5*1000)</f>
        <v>2.673605792637562</v>
      </c>
      <c r="H102" s="350">
        <f>IF(H$16=0,0,H$16/OIS!H$5*1000)</f>
        <v>2.2484680605336091</v>
      </c>
      <c r="I102" s="350">
        <f>IF(I$16=0,0,I$16/OIS!I$5*1000)</f>
        <v>2.4577719445911739</v>
      </c>
      <c r="J102" s="350">
        <f>IF(J$16=0,0,J$16/OIS!J$5*1000)</f>
        <v>3.3998778120524227</v>
      </c>
      <c r="K102" s="350">
        <f>IF(K$16=0,0,K$16/OIS!K$5*1000)</f>
        <v>3.4161299732205372</v>
      </c>
      <c r="L102" s="350">
        <f>IF(L$16=0,0,L$16/OIS!L$5*1000)</f>
        <v>4.2521613885315199</v>
      </c>
      <c r="M102" s="350">
        <f>IF(M$16=0,0,M$16/OIS!M$5*1000)</f>
        <v>3.7570030029831316</v>
      </c>
      <c r="N102" s="350">
        <f>IF(N$16=0,0,N$16/OIS!N$5*1000)</f>
        <v>3.881543336399655</v>
      </c>
      <c r="O102" s="350">
        <f>IF(O$16=0,0,O$16/OIS!O$5*1000)</f>
        <v>4.5765456279281143</v>
      </c>
      <c r="P102" s="350">
        <f>IF(P$16=0,0,P$16/OIS!P$5*1000)</f>
        <v>4.3717804758219962</v>
      </c>
      <c r="Q102" s="350">
        <f>IF(Q$16=0,0,Q$16/OIS!Q$5*1000)</f>
        <v>4.0774190236344401</v>
      </c>
      <c r="R102" s="350">
        <f>IF(R$16=0,0,R$16/OIS!R$5*1000)</f>
        <v>4.0475667717254229</v>
      </c>
      <c r="S102" s="350">
        <f>IF(S$16=0,0,S$16/OIS!S$5*1000)</f>
        <v>3.7550281006233788</v>
      </c>
      <c r="T102" s="350">
        <f>IF(T$16=0,0,T$16/OIS!T$5*1000)</f>
        <v>4.3481293282486586</v>
      </c>
      <c r="U102" s="350">
        <f>IF(U$16=0,0,U$16/OIS!U$5*1000)</f>
        <v>4.2114065397558766</v>
      </c>
      <c r="V102" s="350">
        <f>IF(V$16=0,0,V$16/OIS!V$5*1000)</f>
        <v>4.2582946273199473</v>
      </c>
      <c r="W102" s="350">
        <f>IF(W$16=0,0,W$16/OIS!W$5*1000)</f>
        <v>5.0222940286046018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11.171726546829488</v>
      </c>
      <c r="C103" s="350">
        <f>IF(C$27=0,0,C$27/OIS!C$5*1000)</f>
        <v>9.5536281566025671</v>
      </c>
      <c r="D103" s="350">
        <f>IF(D$27=0,0,D$27/OIS!D$5*1000)</f>
        <v>9.46437726062031</v>
      </c>
      <c r="E103" s="350">
        <f>IF(E$27=0,0,E$27/OIS!E$5*1000)</f>
        <v>8.9378353190457371</v>
      </c>
      <c r="F103" s="350">
        <f>IF(F$27=0,0,F$27/OIS!F$5*1000)</f>
        <v>7.8068399782977291</v>
      </c>
      <c r="G103" s="350">
        <f>IF(G$27=0,0,G$27/OIS!G$5*1000)</f>
        <v>7.444971964421728</v>
      </c>
      <c r="H103" s="350">
        <f>IF(H$27=0,0,H$27/OIS!H$5*1000)</f>
        <v>6.405856398255704</v>
      </c>
      <c r="I103" s="350">
        <f>IF(I$27=0,0,I$27/OIS!I$5*1000)</f>
        <v>6.3995177818027713</v>
      </c>
      <c r="J103" s="350">
        <f>IF(J$27=0,0,J$27/OIS!J$5*1000)</f>
        <v>7.4760294026515464</v>
      </c>
      <c r="K103" s="350">
        <f>IF(K$27=0,0,K$27/OIS!K$5*1000)</f>
        <v>7.9933541831500001</v>
      </c>
      <c r="L103" s="350">
        <f>IF(L$27=0,0,L$27/OIS!L$5*1000)</f>
        <v>9.1182105718348527</v>
      </c>
      <c r="M103" s="350">
        <f>IF(M$27=0,0,M$27/OIS!M$5*1000)</f>
        <v>8.3018297717909704</v>
      </c>
      <c r="N103" s="350">
        <f>IF(N$27=0,0,N$27/OIS!N$5*1000)</f>
        <v>8.567514420917222</v>
      </c>
      <c r="O103" s="350">
        <f>IF(O$27=0,0,O$27/OIS!O$5*1000)</f>
        <v>9.1032857167907473</v>
      </c>
      <c r="P103" s="350">
        <f>IF(P$27=0,0,P$27/OIS!P$5*1000)</f>
        <v>8.7720127053530881</v>
      </c>
      <c r="Q103" s="350">
        <f>IF(Q$27=0,0,Q$27/OIS!Q$5*1000)</f>
        <v>8.1931526352277242</v>
      </c>
      <c r="R103" s="350">
        <f>IF(R$27=0,0,R$27/OIS!R$5*1000)</f>
        <v>8.2807510506229995</v>
      </c>
      <c r="S103" s="350">
        <f>IF(S$27=0,0,S$27/OIS!S$5*1000)</f>
        <v>8.1035686593457683</v>
      </c>
      <c r="T103" s="350">
        <f>IF(T$27=0,0,T$27/OIS!T$5*1000)</f>
        <v>8.5838245173102568</v>
      </c>
      <c r="U103" s="350">
        <f>IF(U$27=0,0,U$27/OIS!U$5*1000)</f>
        <v>8.6812402095918628</v>
      </c>
      <c r="V103" s="350">
        <f>IF(V$27=0,0,V$27/OIS!V$5*1000)</f>
        <v>8.2471741210267933</v>
      </c>
      <c r="W103" s="350">
        <f>IF(W$27=0,0,W$27/OIS!W$5*1000)</f>
        <v>9.0369260523512231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0.47547349886747325</v>
      </c>
      <c r="C104" s="350">
        <f>IF(C$35=0,0,C$35/OIS!C$5*1000)</f>
        <v>0.41440221442479913</v>
      </c>
      <c r="D104" s="350">
        <f>IF(D$35=0,0,D$35/OIS!D$5*1000)</f>
        <v>0.4457664412714813</v>
      </c>
      <c r="E104" s="350">
        <f>IF(E$35=0,0,E$35/OIS!E$5*1000)</f>
        <v>0.44455964169714185</v>
      </c>
      <c r="F104" s="350">
        <f>IF(F$35=0,0,F$35/OIS!F$5*1000)</f>
        <v>0.36968568352552295</v>
      </c>
      <c r="G104" s="350">
        <f>IF(G$35=0,0,G$35/OIS!G$5*1000)</f>
        <v>0.3572156775676541</v>
      </c>
      <c r="H104" s="350">
        <f>IF(H$35=0,0,H$35/OIS!H$5*1000)</f>
        <v>0.28755951322753492</v>
      </c>
      <c r="I104" s="350">
        <f>IF(I$35=0,0,I$35/OIS!I$5*1000)</f>
        <v>0.43384205845812757</v>
      </c>
      <c r="J104" s="350">
        <f>IF(J$35=0,0,J$35/OIS!J$5*1000)</f>
        <v>0.71606167684454247</v>
      </c>
      <c r="K104" s="350">
        <f>IF(K$35=0,0,K$35/OIS!K$5*1000)</f>
        <v>0.70525924051532607</v>
      </c>
      <c r="L104" s="350">
        <f>IF(L$35=0,0,L$35/OIS!L$5*1000)</f>
        <v>0.97388327715688516</v>
      </c>
      <c r="M104" s="350">
        <f>IF(M$35=0,0,M$35/OIS!M$5*1000)</f>
        <v>0.83543193143653594</v>
      </c>
      <c r="N104" s="350">
        <f>IF(N$35=0,0,N$35/OIS!N$5*1000)</f>
        <v>0.8606681674934511</v>
      </c>
      <c r="O104" s="350">
        <f>IF(O$35=0,0,O$35/OIS!O$5*1000)</f>
        <v>1.1013109714902223</v>
      </c>
      <c r="P104" s="350">
        <f>IF(P$35=0,0,P$35/OIS!P$5*1000)</f>
        <v>1.0678672480134708</v>
      </c>
      <c r="Q104" s="350">
        <f>IF(Q$35=0,0,Q$35/OIS!Q$5*1000)</f>
        <v>1.0017123493614826</v>
      </c>
      <c r="R104" s="350">
        <f>IF(R$35=0,0,R$35/OIS!R$5*1000)</f>
        <v>0.98093032784548806</v>
      </c>
      <c r="S104" s="350">
        <f>IF(S$35=0,0,S$35/OIS!S$5*1000)</f>
        <v>0.86101923683302417</v>
      </c>
      <c r="T104" s="350">
        <f>IF(T$35=0,0,T$35/OIS!T$5*1000)</f>
        <v>1.047790127130704</v>
      </c>
      <c r="U104" s="350">
        <f>IF(U$35=0,0,U$35/OIS!U$5*1000)</f>
        <v>0.97411242761756245</v>
      </c>
      <c r="V104" s="350">
        <f>IF(V$35=0,0,V$35/OIS!V$5*1000)</f>
        <v>1.0457769540679795</v>
      </c>
      <c r="W104" s="350">
        <f>IF(W$35=0,0,W$35/OIS!W$5*1000)</f>
        <v>1.2831734104806511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0.20659192414263375</v>
      </c>
      <c r="C105" s="350">
        <f>IF(C$54=0,0,C$54/OIS!C$5*1000)</f>
        <v>0.24884584203383359</v>
      </c>
      <c r="D105" s="350">
        <f>IF(D$54=0,0,D$54/OIS!D$5*1000)</f>
        <v>0.31620886014160099</v>
      </c>
      <c r="E105" s="350">
        <f>IF(E$54=0,0,E$54/OIS!E$5*1000)</f>
        <v>0.31457868595022653</v>
      </c>
      <c r="F105" s="350">
        <f>IF(F$54=0,0,F$54/OIS!F$5*1000)</f>
        <v>0.25138183400153347</v>
      </c>
      <c r="G105" s="350">
        <f>IF(G$54=0,0,G$54/OIS!G$5*1000)</f>
        <v>0.2326455307926677</v>
      </c>
      <c r="H105" s="350">
        <f>IF(H$54=0,0,H$54/OIS!H$5*1000)</f>
        <v>0.23523324239984122</v>
      </c>
      <c r="I105" s="350">
        <f>IF(I$54=0,0,I$54/OIS!I$5*1000)</f>
        <v>0.32353529471035658</v>
      </c>
      <c r="J105" s="350">
        <f>IF(J$54=0,0,J$54/OIS!J$5*1000)</f>
        <v>0.44863727215292021</v>
      </c>
      <c r="K105" s="350">
        <f>IF(K$54=0,0,K$54/OIS!K$5*1000)</f>
        <v>0.45846806897300624</v>
      </c>
      <c r="L105" s="350">
        <f>IF(L$54=0,0,L$54/OIS!L$5*1000)</f>
        <v>0.61688027634920206</v>
      </c>
      <c r="M105" s="350">
        <f>IF(M$54=0,0,M$54/OIS!M$5*1000)</f>
        <v>0.53238715307739026</v>
      </c>
      <c r="N105" s="350">
        <f>IF(N$54=0,0,N$54/OIS!N$5*1000)</f>
        <v>0.58523590746928422</v>
      </c>
      <c r="O105" s="350">
        <f>IF(O$54=0,0,O$54/OIS!O$5*1000)</f>
        <v>0.65313648973364191</v>
      </c>
      <c r="P105" s="350">
        <f>IF(P$54=0,0,P$54/OIS!P$5*1000)</f>
        <v>0.66330086089379292</v>
      </c>
      <c r="Q105" s="350">
        <f>IF(Q$54=0,0,Q$54/OIS!Q$5*1000)</f>
        <v>0.65411349085385095</v>
      </c>
      <c r="R105" s="350">
        <f>IF(R$54=0,0,R$54/OIS!R$5*1000)</f>
        <v>0.62747435712027622</v>
      </c>
      <c r="S105" s="350">
        <f>IF(S$54=0,0,S$54/OIS!S$5*1000)</f>
        <v>0.5621451535234876</v>
      </c>
      <c r="T105" s="350">
        <f>IF(T$54=0,0,T$54/OIS!T$5*1000)</f>
        <v>0.57451690285434476</v>
      </c>
      <c r="U105" s="350">
        <f>IF(U$54=0,0,U$54/OIS!U$5*1000)</f>
        <v>0.53255728318415829</v>
      </c>
      <c r="V105" s="350">
        <f>IF(V$54=0,0,V$54/OIS!V$5*1000)</f>
        <v>0.57886493739776035</v>
      </c>
      <c r="W105" s="350">
        <f>IF(W$54=0,0,W$54/OIS!W$5*1000)</f>
        <v>0.63973934368853314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4.9460579050766293</v>
      </c>
      <c r="C106" s="350">
        <f>IF(C$68=0,0,C$68/OIS!C$5*1000)</f>
        <v>5.0147971656371118</v>
      </c>
      <c r="D106" s="350">
        <f>IF(D$68=0,0,D$68/OIS!D$5*1000)</f>
        <v>4.9580217982136965</v>
      </c>
      <c r="E106" s="350">
        <f>IF(E$68=0,0,E$68/OIS!E$5*1000)</f>
        <v>4.6064628209885052</v>
      </c>
      <c r="F106" s="350">
        <f>IF(F$68=0,0,F$68/OIS!F$5*1000)</f>
        <v>4.0165061660500454</v>
      </c>
      <c r="G106" s="350">
        <f>IF(G$68=0,0,G$68/OIS!G$5*1000)</f>
        <v>4.324915942921737</v>
      </c>
      <c r="H106" s="350">
        <f>IF(H$68=0,0,H$68/OIS!H$5*1000)</f>
        <v>3.8232835979987732</v>
      </c>
      <c r="I106" s="350">
        <f>IF(I$68=0,0,I$68/OIS!I$5*1000)</f>
        <v>3.6278053686335809</v>
      </c>
      <c r="J106" s="350">
        <f>IF(J$68=0,0,J$68/OIS!J$5*1000)</f>
        <v>3.4170587305541305</v>
      </c>
      <c r="K106" s="350">
        <f>IF(K$68=0,0,K$68/OIS!K$5*1000)</f>
        <v>4.0525638602418574</v>
      </c>
      <c r="L106" s="350">
        <f>IF(L$68=0,0,L$68/OIS!L$5*1000)</f>
        <v>3.932488933937996</v>
      </c>
      <c r="M106" s="350">
        <f>IF(M$68=0,0,M$68/OIS!M$5*1000)</f>
        <v>3.5843583891677495</v>
      </c>
      <c r="N106" s="350">
        <f>IF(N$68=0,0,N$68/OIS!N$5*1000)</f>
        <v>3.7284564577488064</v>
      </c>
      <c r="O106" s="350">
        <f>IF(O$68=0,0,O$68/OIS!O$5*1000)</f>
        <v>3.5993555271040032</v>
      </c>
      <c r="P106" s="350">
        <f>IF(P$68=0,0,P$68/OIS!P$5*1000)</f>
        <v>3.4467387132397991</v>
      </c>
      <c r="Q106" s="350">
        <f>IF(Q$68=0,0,Q$68/OIS!Q$5*1000)</f>
        <v>3.0308965199822593</v>
      </c>
      <c r="R106" s="350">
        <f>IF(R$68=0,0,R$68/OIS!R$5*1000)</f>
        <v>3.2299572655253388</v>
      </c>
      <c r="S106" s="350">
        <f>IF(S$68=0,0,S$68/OIS!S$5*1000)</f>
        <v>3.4906159860418513</v>
      </c>
      <c r="T106" s="350">
        <f>IF(T$68=0,0,T$68/OIS!T$5*1000)</f>
        <v>3.3615309558700459</v>
      </c>
      <c r="U106" s="350">
        <f>IF(U$68=0,0,U$68/OIS!U$5*1000)</f>
        <v>3.584601986687904</v>
      </c>
      <c r="V106" s="350">
        <f>IF(V$68=0,0,V$68/OIS!V$5*1000)</f>
        <v>3.0291988279293363</v>
      </c>
      <c r="W106" s="350">
        <f>IF(W$68=0,0,W$68/OIS!W$5*1000)</f>
        <v>3.2902791417146409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6.6478624358772977</v>
      </c>
      <c r="C107" s="335">
        <f>IF(C$69=0,0,C$69/OIS!C$5*1000)</f>
        <v>7.6925715530513541</v>
      </c>
      <c r="D107" s="335">
        <f>IF(D$69=0,0,D$69/OIS!D$5*1000)</f>
        <v>9.4725227349107506</v>
      </c>
      <c r="E107" s="335">
        <f>IF(E$69=0,0,E$69/OIS!E$5*1000)</f>
        <v>9.6756362270939444</v>
      </c>
      <c r="F107" s="335">
        <f>IF(F$69=0,0,F$69/OIS!F$5*1000)</f>
        <v>8.2935959225709048</v>
      </c>
      <c r="G107" s="335">
        <f>IF(G$69=0,0,G$69/OIS!G$5*1000)</f>
        <v>7.7600790207423112</v>
      </c>
      <c r="H107" s="335">
        <f>IF(H$69=0,0,H$69/OIS!H$5*1000)</f>
        <v>7.6773265112050533</v>
      </c>
      <c r="I107" s="335">
        <f>IF(I$69=0,0,I$69/OIS!I$5*1000)</f>
        <v>8.7778946713086068</v>
      </c>
      <c r="J107" s="335">
        <f>IF(J$69=0,0,J$69/OIS!J$5*1000)</f>
        <v>10.268630332280566</v>
      </c>
      <c r="K107" s="335">
        <f>IF(K$69=0,0,K$69/OIS!K$5*1000)</f>
        <v>11.223517143358171</v>
      </c>
      <c r="L107" s="335">
        <f>IF(L$69=0,0,L$69/OIS!L$5*1000)</f>
        <v>13.325139017097852</v>
      </c>
      <c r="M107" s="335">
        <f>IF(M$69=0,0,M$69/OIS!M$5*1000)</f>
        <v>12.357525111766016</v>
      </c>
      <c r="N107" s="335">
        <f>IF(N$69=0,0,N$69/OIS!N$5*1000)</f>
        <v>12.929597681229144</v>
      </c>
      <c r="O107" s="335">
        <f>IF(O$69=0,0,O$69/OIS!O$5*1000)</f>
        <v>12.72716261020741</v>
      </c>
      <c r="P107" s="335">
        <f>IF(P$69=0,0,P$69/OIS!P$5*1000)</f>
        <v>12.759590007597312</v>
      </c>
      <c r="Q107" s="335">
        <f>IF(Q$69=0,0,Q$69/OIS!Q$5*1000)</f>
        <v>11.897128129652014</v>
      </c>
      <c r="R107" s="335">
        <f>IF(R$69=0,0,R$69/OIS!R$5*1000)</f>
        <v>11.470056446230991</v>
      </c>
      <c r="S107" s="335">
        <f>IF(S$69=0,0,S$69/OIS!S$5*1000)</f>
        <v>10.323285232464599</v>
      </c>
      <c r="T107" s="335">
        <f>IF(T$69=0,0,T$69/OIS!T$5*1000)</f>
        <v>9.5687427904320081</v>
      </c>
      <c r="U107" s="335">
        <f>IF(U$69=0,0,U$69/OIS!U$5*1000)</f>
        <v>9.1350030309937615</v>
      </c>
      <c r="V107" s="335">
        <f>IF(V$69=0,0,V$69/OIS!V$5*1000)</f>
        <v>9.3979463608831857</v>
      </c>
      <c r="W107" s="335">
        <f>IF(W$69=0,0,W$69/OIS!W$5*1000)</f>
        <v>10.359201190588692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IE: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99.766811894209326</v>
      </c>
      <c r="C5" s="225">
        <v>100.8021854193945</v>
      </c>
      <c r="D5" s="225">
        <v>109.0283344481555</v>
      </c>
      <c r="E5" s="225">
        <v>113.8574677755028</v>
      </c>
      <c r="F5" s="225">
        <v>117.63502915094131</v>
      </c>
      <c r="G5" s="225">
        <v>118.8603871406217</v>
      </c>
      <c r="H5" s="225">
        <v>123.1210244256141</v>
      </c>
      <c r="I5" s="225">
        <v>128.41005092604459</v>
      </c>
      <c r="J5" s="225">
        <v>119.9362891248277</v>
      </c>
      <c r="K5" s="225">
        <v>100.4293711758761</v>
      </c>
      <c r="L5" s="225">
        <v>98.07448279962</v>
      </c>
      <c r="M5" s="225">
        <v>90.127271157743309</v>
      </c>
      <c r="N5" s="225">
        <v>92.950370577367124</v>
      </c>
      <c r="O5" s="225">
        <v>99.964628908875596</v>
      </c>
      <c r="P5" s="225">
        <v>108.7236205968929</v>
      </c>
      <c r="Q5" s="225">
        <v>91.11818200172722</v>
      </c>
      <c r="R5" s="225">
        <v>96.774135838062762</v>
      </c>
      <c r="S5" s="225">
        <v>92.210277621631562</v>
      </c>
      <c r="T5" s="225">
        <v>95.766587757590131</v>
      </c>
      <c r="U5" s="225">
        <v>96.818986831495664</v>
      </c>
      <c r="V5" s="225">
        <v>100.21374775501489</v>
      </c>
      <c r="W5" s="225">
        <v>101.2408021503025</v>
      </c>
      <c r="DA5" s="89" t="s">
        <v>3125</v>
      </c>
    </row>
    <row r="6" spans="1:105" ht="12" customHeight="1" x14ac:dyDescent="0.25">
      <c r="A6" s="55" t="s">
        <v>92</v>
      </c>
      <c r="B6" s="261">
        <v>3.5292292529065068</v>
      </c>
      <c r="C6" s="261">
        <v>3.717913442041672</v>
      </c>
      <c r="D6" s="261">
        <v>4.2265164078365123</v>
      </c>
      <c r="E6" s="261">
        <v>4.6196398145585276</v>
      </c>
      <c r="F6" s="261">
        <v>4.9237567057411384</v>
      </c>
      <c r="G6" s="261">
        <v>4.8974436690736756</v>
      </c>
      <c r="H6" s="261">
        <v>5.1247830176817066</v>
      </c>
      <c r="I6" s="261">
        <v>5.1727257804617617</v>
      </c>
      <c r="J6" s="261">
        <v>4.5339330575219723</v>
      </c>
      <c r="K6" s="261">
        <v>3.9502169900482929</v>
      </c>
      <c r="L6" s="261">
        <v>3.6197281109662791</v>
      </c>
      <c r="M6" s="261">
        <v>3.5234172482710719</v>
      </c>
      <c r="N6" s="261">
        <v>3.439622640171943</v>
      </c>
      <c r="O6" s="261">
        <v>3.3974625825972899</v>
      </c>
      <c r="P6" s="261">
        <v>3.6283790931855062</v>
      </c>
      <c r="Q6" s="261">
        <v>2.800998494258816</v>
      </c>
      <c r="R6" s="261">
        <v>2.9657692634928421</v>
      </c>
      <c r="S6" s="261">
        <v>2.716368918591769</v>
      </c>
      <c r="T6" s="261">
        <v>2.6246803811950041</v>
      </c>
      <c r="U6" s="261">
        <v>2.6825049433171371</v>
      </c>
      <c r="V6" s="261">
        <v>2.6702187454621762</v>
      </c>
      <c r="W6" s="261">
        <v>2.8864080384730539</v>
      </c>
      <c r="DA6" s="67" t="s">
        <v>3126</v>
      </c>
    </row>
    <row r="7" spans="1:105" ht="12" customHeight="1" x14ac:dyDescent="0.25">
      <c r="A7" s="202" t="s">
        <v>93</v>
      </c>
      <c r="B7" s="226">
        <v>0.4044915458879299</v>
      </c>
      <c r="C7" s="226">
        <v>0.43675948756839139</v>
      </c>
      <c r="D7" s="226">
        <v>0.50378769070967289</v>
      </c>
      <c r="E7" s="226">
        <v>0.54859251788267271</v>
      </c>
      <c r="F7" s="226">
        <v>0.57820414957436561</v>
      </c>
      <c r="G7" s="226">
        <v>0.57318614065011775</v>
      </c>
      <c r="H7" s="226">
        <v>0.60836453419647518</v>
      </c>
      <c r="I7" s="226">
        <v>0.62994336970183129</v>
      </c>
      <c r="J7" s="226">
        <v>0.56390726026892224</v>
      </c>
      <c r="K7" s="226">
        <v>0.48539524738794121</v>
      </c>
      <c r="L7" s="226">
        <v>0.4565974926557782</v>
      </c>
      <c r="M7" s="226">
        <v>0.4364144322810668</v>
      </c>
      <c r="N7" s="226">
        <v>0.43491743502818309</v>
      </c>
      <c r="O7" s="226">
        <v>0.43721034478169452</v>
      </c>
      <c r="P7" s="226">
        <v>0.47260947025517269</v>
      </c>
      <c r="Q7" s="226">
        <v>0.37678746943114949</v>
      </c>
      <c r="R7" s="226">
        <v>0.39613118631217809</v>
      </c>
      <c r="S7" s="226">
        <v>0.36364834292694992</v>
      </c>
      <c r="T7" s="226">
        <v>0.35220334095280198</v>
      </c>
      <c r="U7" s="226">
        <v>0.35521258972701331</v>
      </c>
      <c r="V7" s="226">
        <v>0.36371934973402159</v>
      </c>
      <c r="W7" s="226">
        <v>0.38168028531866321</v>
      </c>
      <c r="DA7" s="174" t="s">
        <v>3127</v>
      </c>
    </row>
    <row r="8" spans="1:105" ht="12" customHeight="1" x14ac:dyDescent="0.25">
      <c r="A8" s="202" t="s">
        <v>94</v>
      </c>
      <c r="B8" s="226">
        <v>3.4516025241324222</v>
      </c>
      <c r="C8" s="226">
        <v>3.8035765536916681</v>
      </c>
      <c r="D8" s="226">
        <v>4.4384416752076881</v>
      </c>
      <c r="E8" s="226">
        <v>4.8189568975348136</v>
      </c>
      <c r="F8" s="226">
        <v>5.0338835411654941</v>
      </c>
      <c r="G8" s="226">
        <v>4.9766479895196643</v>
      </c>
      <c r="H8" s="226">
        <v>5.3425143097903716</v>
      </c>
      <c r="I8" s="226">
        <v>5.6424550259312074</v>
      </c>
      <c r="J8" s="226">
        <v>5.1306314632799914</v>
      </c>
      <c r="K8" s="226">
        <v>4.3770732360689806</v>
      </c>
      <c r="L8" s="226">
        <v>4.1967136510795866</v>
      </c>
      <c r="M8" s="226">
        <v>3.9586463142748101</v>
      </c>
      <c r="N8" s="226">
        <v>4.0042412687475952</v>
      </c>
      <c r="O8" s="226">
        <v>4.0751065195941854</v>
      </c>
      <c r="P8" s="226">
        <v>4.4414937696901697</v>
      </c>
      <c r="Q8" s="226">
        <v>3.6166671812469828</v>
      </c>
      <c r="R8" s="226">
        <v>3.7850357729961881</v>
      </c>
      <c r="S8" s="226">
        <v>3.479783730072481</v>
      </c>
      <c r="T8" s="226">
        <v>3.3753792689139792</v>
      </c>
      <c r="U8" s="226">
        <v>3.375007325087219</v>
      </c>
      <c r="V8" s="226">
        <v>3.5189840875269121</v>
      </c>
      <c r="W8" s="226">
        <v>3.6231665193177558</v>
      </c>
      <c r="DA8" s="174" t="s">
        <v>3128</v>
      </c>
    </row>
    <row r="9" spans="1:105" ht="12" customHeight="1" x14ac:dyDescent="0.25">
      <c r="A9" s="202" t="s">
        <v>95</v>
      </c>
      <c r="B9" s="226">
        <v>1.2751153795825469</v>
      </c>
      <c r="C9" s="226">
        <v>1.3375478768081219</v>
      </c>
      <c r="D9" s="226">
        <v>1.5165954707764799</v>
      </c>
      <c r="E9" s="226">
        <v>1.6587672793802319</v>
      </c>
      <c r="F9" s="226">
        <v>1.771473028614635</v>
      </c>
      <c r="G9" s="226">
        <v>1.763045865079008</v>
      </c>
      <c r="H9" s="226">
        <v>1.8402641804814499</v>
      </c>
      <c r="I9" s="226">
        <v>1.848912059677505</v>
      </c>
      <c r="J9" s="226">
        <v>1.6142448453908349</v>
      </c>
      <c r="K9" s="226">
        <v>1.409609211664373</v>
      </c>
      <c r="L9" s="226">
        <v>1.2853062955287999</v>
      </c>
      <c r="M9" s="226">
        <v>1.255440662829622</v>
      </c>
      <c r="N9" s="226">
        <v>1.220793631701093</v>
      </c>
      <c r="O9" s="226">
        <v>1.201718750336644</v>
      </c>
      <c r="P9" s="226">
        <v>1.280331561119999</v>
      </c>
      <c r="Q9" s="226">
        <v>0.98193406310409581</v>
      </c>
      <c r="R9" s="226">
        <v>1.041218418605321</v>
      </c>
      <c r="S9" s="226">
        <v>0.95321219827381154</v>
      </c>
      <c r="T9" s="226">
        <v>0.92058999625225546</v>
      </c>
      <c r="U9" s="226">
        <v>0.94343330180002316</v>
      </c>
      <c r="V9" s="226">
        <v>0.93364730231904236</v>
      </c>
      <c r="W9" s="226">
        <v>1.0154330689652911</v>
      </c>
      <c r="DA9" s="174" t="s">
        <v>3129</v>
      </c>
    </row>
    <row r="10" spans="1:105" ht="12" customHeight="1" x14ac:dyDescent="0.25">
      <c r="A10" s="56" t="s">
        <v>96</v>
      </c>
      <c r="B10" s="262">
        <v>4.3100551627439891</v>
      </c>
      <c r="C10" s="262">
        <v>4.4992313268284168</v>
      </c>
      <c r="D10" s="262">
        <v>5.2996703170608717</v>
      </c>
      <c r="E10" s="262">
        <v>5.9321758104707953</v>
      </c>
      <c r="F10" s="262">
        <v>6.3712696269847164</v>
      </c>
      <c r="G10" s="262">
        <v>6.2936639560332344</v>
      </c>
      <c r="H10" s="262">
        <v>6.8197398167092551</v>
      </c>
      <c r="I10" s="262">
        <v>7.1031004639921456</v>
      </c>
      <c r="J10" s="262">
        <v>6.2992428225965069</v>
      </c>
      <c r="K10" s="262">
        <v>5.3361873204483077</v>
      </c>
      <c r="L10" s="262">
        <v>5.0147470111814432</v>
      </c>
      <c r="M10" s="262">
        <v>4.9715134442524587</v>
      </c>
      <c r="N10" s="262">
        <v>4.8015605255780152</v>
      </c>
      <c r="O10" s="262">
        <v>4.6814330216117588</v>
      </c>
      <c r="P10" s="262">
        <v>4.9841452266705808</v>
      </c>
      <c r="Q10" s="262">
        <v>3.840588174051347</v>
      </c>
      <c r="R10" s="262">
        <v>4.1029275400962231</v>
      </c>
      <c r="S10" s="262">
        <v>3.7121916621623141</v>
      </c>
      <c r="T10" s="262">
        <v>3.5635024382498992</v>
      </c>
      <c r="U10" s="262">
        <v>3.68585721848694</v>
      </c>
      <c r="V10" s="262">
        <v>3.7725057968431739</v>
      </c>
      <c r="W10" s="262">
        <v>4.041924131095934</v>
      </c>
      <c r="DA10" s="68" t="s">
        <v>3130</v>
      </c>
    </row>
    <row r="11" spans="1:105" ht="12" customHeight="1" x14ac:dyDescent="0.25">
      <c r="A11" s="37" t="s">
        <v>160</v>
      </c>
      <c r="B11" s="228">
        <v>0.34508634077469608</v>
      </c>
      <c r="C11" s="228">
        <v>0.29607757448647848</v>
      </c>
      <c r="D11" s="228">
        <v>0.2752241550700501</v>
      </c>
      <c r="E11" s="228">
        <v>0.27861496924970819</v>
      </c>
      <c r="F11" s="228">
        <v>0.32505167697481813</v>
      </c>
      <c r="G11" s="228">
        <v>0.36104580435020739</v>
      </c>
      <c r="H11" s="228">
        <v>0.34767166798704352</v>
      </c>
      <c r="I11" s="228">
        <v>0.31152250702158552</v>
      </c>
      <c r="J11" s="228">
        <v>0.27766981180268102</v>
      </c>
      <c r="K11" s="228">
        <v>0.21840705288854689</v>
      </c>
      <c r="L11" s="228">
        <v>0.1663614169451251</v>
      </c>
      <c r="M11" s="228">
        <v>0.1279465904760449</v>
      </c>
      <c r="N11" s="228">
        <v>0.12788527265956781</v>
      </c>
      <c r="O11" s="228">
        <v>0.18956789537867011</v>
      </c>
      <c r="P11" s="228">
        <v>0.14729642066767659</v>
      </c>
      <c r="Q11" s="228">
        <v>0.1194170948058265</v>
      </c>
      <c r="R11" s="228">
        <v>0.15800881281646501</v>
      </c>
      <c r="S11" s="228">
        <v>0.21106144613451469</v>
      </c>
      <c r="T11" s="228">
        <v>0.22603758377677891</v>
      </c>
      <c r="U11" s="228">
        <v>0.24427999191537411</v>
      </c>
      <c r="V11" s="228">
        <v>0.27464396385033418</v>
      </c>
      <c r="W11" s="228">
        <v>0.30333034661310709</v>
      </c>
      <c r="DA11" s="69" t="s">
        <v>3131</v>
      </c>
    </row>
    <row r="12" spans="1:105" ht="12" customHeight="1" x14ac:dyDescent="0.25">
      <c r="A12" s="37" t="s">
        <v>162</v>
      </c>
      <c r="B12" s="228">
        <v>0.64448029498703574</v>
      </c>
      <c r="C12" s="228">
        <v>0.34074072692687318</v>
      </c>
      <c r="D12" s="228">
        <v>0.2131357371168757</v>
      </c>
      <c r="E12" s="228">
        <v>0.1730987817555974</v>
      </c>
      <c r="F12" s="228">
        <v>0.1537007034321054</v>
      </c>
      <c r="G12" s="228">
        <v>0.13210383089503069</v>
      </c>
      <c r="H12" s="228">
        <v>5.7245567505732918E-2</v>
      </c>
      <c r="I12" s="228">
        <v>5.2501686609128552E-2</v>
      </c>
      <c r="J12" s="228">
        <v>0.11561112204019031</v>
      </c>
      <c r="K12" s="228">
        <v>0.1262411165210176</v>
      </c>
      <c r="L12" s="228">
        <v>0.2473177695794827</v>
      </c>
      <c r="M12" s="228">
        <v>0.3283864388311481</v>
      </c>
      <c r="N12" s="228">
        <v>0.3134591827177447</v>
      </c>
      <c r="O12" s="228">
        <v>0.41117138254394009</v>
      </c>
      <c r="P12" s="228">
        <v>0.45356659036919528</v>
      </c>
      <c r="Q12" s="228">
        <v>0.40201575163658271</v>
      </c>
      <c r="R12" s="228">
        <v>0.47185053432822982</v>
      </c>
      <c r="S12" s="228">
        <v>0.44701366447674068</v>
      </c>
      <c r="T12" s="228">
        <v>0.70769490780975752</v>
      </c>
      <c r="U12" s="228">
        <v>0.74107868747504435</v>
      </c>
      <c r="V12" s="228">
        <v>0.71749718360898007</v>
      </c>
      <c r="W12" s="228">
        <v>0.76727340819498324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3.320488526982257</v>
      </c>
      <c r="C15" s="228">
        <v>3.8624130254150661</v>
      </c>
      <c r="D15" s="228">
        <v>4.8113104248739456</v>
      </c>
      <c r="E15" s="228">
        <v>5.4804620594654896</v>
      </c>
      <c r="F15" s="228">
        <v>5.8925172465777944</v>
      </c>
      <c r="G15" s="228">
        <v>5.8005143207879968</v>
      </c>
      <c r="H15" s="228">
        <v>6.4148225812164794</v>
      </c>
      <c r="I15" s="228">
        <v>6.7390762703614318</v>
      </c>
      <c r="J15" s="228">
        <v>5.9059618887536356</v>
      </c>
      <c r="K15" s="228">
        <v>4.9915391510387428</v>
      </c>
      <c r="L15" s="228">
        <v>4.6010678246568357</v>
      </c>
      <c r="M15" s="228">
        <v>4.5151804149452657</v>
      </c>
      <c r="N15" s="228">
        <v>4.3602160702007016</v>
      </c>
      <c r="O15" s="228">
        <v>4.0806937436891486</v>
      </c>
      <c r="P15" s="228">
        <v>4.3832822156337086</v>
      </c>
      <c r="Q15" s="228">
        <v>3.3191553276089381</v>
      </c>
      <c r="R15" s="228">
        <v>3.4730681929515281</v>
      </c>
      <c r="S15" s="228">
        <v>3.0541165515510591</v>
      </c>
      <c r="T15" s="228">
        <v>2.6297699466633628</v>
      </c>
      <c r="U15" s="228">
        <v>2.7004985390965222</v>
      </c>
      <c r="V15" s="228">
        <v>2.7803646493838601</v>
      </c>
      <c r="W15" s="228">
        <v>2.9713203762878431</v>
      </c>
      <c r="DA15" s="69" t="s">
        <v>3135</v>
      </c>
    </row>
    <row r="16" spans="1:105" ht="12" customHeight="1" x14ac:dyDescent="0.25">
      <c r="A16" s="57" t="s">
        <v>3059</v>
      </c>
      <c r="B16" s="263">
        <v>13.605920797614621</v>
      </c>
      <c r="C16" s="263">
        <v>11.701082518728789</v>
      </c>
      <c r="D16" s="263">
        <v>11.407376478156911</v>
      </c>
      <c r="E16" s="263">
        <v>11.51292451510121</v>
      </c>
      <c r="F16" s="263">
        <v>11.834612526126509</v>
      </c>
      <c r="G16" s="263">
        <v>12.28521970578845</v>
      </c>
      <c r="H16" s="263">
        <v>11.45787090939592</v>
      </c>
      <c r="I16" s="263">
        <v>11.94086392363613</v>
      </c>
      <c r="J16" s="263">
        <v>13.319521786402211</v>
      </c>
      <c r="K16" s="263">
        <v>10.47284416154397</v>
      </c>
      <c r="L16" s="263">
        <v>11.076530657039321</v>
      </c>
      <c r="M16" s="263">
        <v>9.9323094868126383</v>
      </c>
      <c r="N16" s="263">
        <v>10.19363037305199</v>
      </c>
      <c r="O16" s="263">
        <v>12.687618619505299</v>
      </c>
      <c r="P16" s="263">
        <v>13.505003300593071</v>
      </c>
      <c r="Q16" s="263">
        <v>11.454822722648419</v>
      </c>
      <c r="R16" s="263">
        <v>12.311504354840389</v>
      </c>
      <c r="S16" s="263">
        <v>11.67503527687092</v>
      </c>
      <c r="T16" s="263">
        <v>14.21485137583303</v>
      </c>
      <c r="U16" s="263">
        <v>14.21077795650732</v>
      </c>
      <c r="V16" s="263">
        <v>15.0183990472144</v>
      </c>
      <c r="W16" s="263">
        <v>16.000262048107221</v>
      </c>
      <c r="DA16" s="70" t="s">
        <v>3136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0.36284852528401668</v>
      </c>
      <c r="H17" s="231">
        <v>0.87731102268307548</v>
      </c>
      <c r="I17" s="231">
        <v>2.6772886743621611</v>
      </c>
      <c r="J17" s="231">
        <v>1.87435688139034</v>
      </c>
      <c r="K17" s="231">
        <v>0.16363403989133971</v>
      </c>
      <c r="L17" s="231">
        <v>0.23729668839000501</v>
      </c>
      <c r="M17" s="231">
        <v>0.12868637475561401</v>
      </c>
      <c r="N17" s="231">
        <v>8.3782333274708215E-2</v>
      </c>
      <c r="O17" s="231">
        <v>5.6190593357539516E-3</v>
      </c>
      <c r="P17" s="231">
        <v>0</v>
      </c>
      <c r="Q17" s="231">
        <v>2.469007113268955E-3</v>
      </c>
      <c r="R17" s="231">
        <v>0</v>
      </c>
      <c r="S17" s="231">
        <v>7.7929002339329166E-3</v>
      </c>
      <c r="T17" s="231">
        <v>0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0.4569273680762268</v>
      </c>
      <c r="C19" s="231">
        <v>0.52429445642434658</v>
      </c>
      <c r="D19" s="231">
        <v>0.39824681993463329</v>
      </c>
      <c r="E19" s="231">
        <v>0.30104489579003818</v>
      </c>
      <c r="F19" s="231">
        <v>0.2281101569610744</v>
      </c>
      <c r="G19" s="231">
        <v>0.3092106117435478</v>
      </c>
      <c r="H19" s="231">
        <v>0.74482801128310594</v>
      </c>
      <c r="I19" s="231">
        <v>0.90707024619077159</v>
      </c>
      <c r="J19" s="231">
        <v>1.238575224227795</v>
      </c>
      <c r="K19" s="231">
        <v>0.58978593525814538</v>
      </c>
      <c r="L19" s="231">
        <v>0.66317592251060953</v>
      </c>
      <c r="M19" s="231">
        <v>0.60611798044347365</v>
      </c>
      <c r="N19" s="231">
        <v>0.79540335228043169</v>
      </c>
      <c r="O19" s="231">
        <v>1.024833124147716</v>
      </c>
      <c r="P19" s="231">
        <v>1.4056466958200839</v>
      </c>
      <c r="Q19" s="231">
        <v>1.0720011301374659</v>
      </c>
      <c r="R19" s="231">
        <v>1.29091279658423</v>
      </c>
      <c r="S19" s="231">
        <v>1.2253661655685839</v>
      </c>
      <c r="T19" s="231">
        <v>1.401934701479816</v>
      </c>
      <c r="U19" s="231">
        <v>1.4086281949663699</v>
      </c>
      <c r="V19" s="231">
        <v>1.79377465832006</v>
      </c>
      <c r="W19" s="231">
        <v>1.8656339232669059</v>
      </c>
      <c r="DA19" s="73" t="s">
        <v>3139</v>
      </c>
    </row>
    <row r="20" spans="1:105" ht="12" customHeight="1" x14ac:dyDescent="0.25">
      <c r="A20" s="46" t="s">
        <v>160</v>
      </c>
      <c r="B20" s="231">
        <v>3.6520561669697238</v>
      </c>
      <c r="C20" s="231">
        <v>3.7589547142054109</v>
      </c>
      <c r="D20" s="231">
        <v>3.9227877283577199</v>
      </c>
      <c r="E20" s="231">
        <v>4.0421685092717796</v>
      </c>
      <c r="F20" s="231">
        <v>4.3094824508819283</v>
      </c>
      <c r="G20" s="231">
        <v>4.704900463296636</v>
      </c>
      <c r="H20" s="231">
        <v>4.453772156212513</v>
      </c>
      <c r="I20" s="231">
        <v>4.3621467809990007</v>
      </c>
      <c r="J20" s="231">
        <v>4.0278221495781716</v>
      </c>
      <c r="K20" s="231">
        <v>3.9308776933711709</v>
      </c>
      <c r="L20" s="231">
        <v>2.6737388985776191</v>
      </c>
      <c r="M20" s="231">
        <v>1.926891515469193</v>
      </c>
      <c r="N20" s="231">
        <v>2.046236900749506</v>
      </c>
      <c r="O20" s="231">
        <v>3.1604593659252651</v>
      </c>
      <c r="P20" s="231">
        <v>2.4216815391986581</v>
      </c>
      <c r="Q20" s="231">
        <v>1.6283171391998481</v>
      </c>
      <c r="R20" s="231">
        <v>1.853214714134825</v>
      </c>
      <c r="S20" s="231">
        <v>2.180142509973011</v>
      </c>
      <c r="T20" s="231">
        <v>2.2117230961905312</v>
      </c>
      <c r="U20" s="231">
        <v>2.0072551768194189</v>
      </c>
      <c r="V20" s="231">
        <v>2.311099292800689</v>
      </c>
      <c r="W20" s="231">
        <v>2.262945750481423</v>
      </c>
      <c r="DA20" s="73" t="s">
        <v>3140</v>
      </c>
    </row>
    <row r="21" spans="1:105" ht="12" customHeight="1" x14ac:dyDescent="0.25">
      <c r="A21" s="46" t="s">
        <v>70</v>
      </c>
      <c r="B21" s="231">
        <v>2.47588077468584</v>
      </c>
      <c r="C21" s="231">
        <v>1.232043408686313</v>
      </c>
      <c r="D21" s="231">
        <v>1.3484755082368609</v>
      </c>
      <c r="E21" s="231">
        <v>1.5258664971330651</v>
      </c>
      <c r="F21" s="231">
        <v>1.7000037845273901</v>
      </c>
      <c r="G21" s="231">
        <v>1.4871558441806429</v>
      </c>
      <c r="H21" s="231">
        <v>1.0676417733792041</v>
      </c>
      <c r="I21" s="231">
        <v>0.93702539030265597</v>
      </c>
      <c r="J21" s="231">
        <v>1.8971199825850591</v>
      </c>
      <c r="K21" s="231">
        <v>1.717649077374781</v>
      </c>
      <c r="L21" s="231">
        <v>1.7004598279823959</v>
      </c>
      <c r="M21" s="231">
        <v>0.43584574590593328</v>
      </c>
      <c r="N21" s="231">
        <v>0.3822987582820655</v>
      </c>
      <c r="O21" s="231">
        <v>0.90376783799547056</v>
      </c>
      <c r="P21" s="231">
        <v>0.6861634086713686</v>
      </c>
      <c r="Q21" s="231">
        <v>0.68507486309551269</v>
      </c>
      <c r="R21" s="231">
        <v>0.53084842016561151</v>
      </c>
      <c r="S21" s="231">
        <v>0.53190423775976059</v>
      </c>
      <c r="T21" s="231">
        <v>0.56764205175497995</v>
      </c>
      <c r="U21" s="231">
        <v>0.54510195178903598</v>
      </c>
      <c r="V21" s="231">
        <v>0.70615029996527012</v>
      </c>
      <c r="W21" s="231">
        <v>0.4749675929198795</v>
      </c>
      <c r="DA21" s="73" t="s">
        <v>3141</v>
      </c>
    </row>
    <row r="22" spans="1:105" ht="12" customHeight="1" x14ac:dyDescent="0.25">
      <c r="A22" s="46" t="s">
        <v>34</v>
      </c>
      <c r="B22" s="231">
        <v>1.1634677487824949</v>
      </c>
      <c r="C22" s="231">
        <v>0.93636616352425994</v>
      </c>
      <c r="D22" s="231">
        <v>0.89735922571287352</v>
      </c>
      <c r="E22" s="231">
        <v>0.89468315442412616</v>
      </c>
      <c r="F22" s="231">
        <v>0.98249131920237498</v>
      </c>
      <c r="G22" s="231">
        <v>2.069565696936468</v>
      </c>
      <c r="H22" s="231">
        <v>2.2005360696008678</v>
      </c>
      <c r="I22" s="231">
        <v>1.12202159529932</v>
      </c>
      <c r="J22" s="231">
        <v>1.465522301179476</v>
      </c>
      <c r="K22" s="231">
        <v>0.85448756249280866</v>
      </c>
      <c r="L22" s="231">
        <v>0.70255479093391804</v>
      </c>
      <c r="M22" s="231">
        <v>0.46413921476385001</v>
      </c>
      <c r="N22" s="231">
        <v>0.93485765077623273</v>
      </c>
      <c r="O22" s="231">
        <v>0.73800519065794978</v>
      </c>
      <c r="P22" s="231">
        <v>0.67010650583574283</v>
      </c>
      <c r="Q22" s="231">
        <v>0.71981220151772396</v>
      </c>
      <c r="R22" s="231">
        <v>0.50874488350592062</v>
      </c>
      <c r="S22" s="231">
        <v>0.60097819747138681</v>
      </c>
      <c r="T22" s="231">
        <v>0.61400679239073697</v>
      </c>
      <c r="U22" s="231">
        <v>0.67876643905167366</v>
      </c>
      <c r="V22" s="231">
        <v>0.63653878037049927</v>
      </c>
      <c r="W22" s="231">
        <v>0.52851752427738119</v>
      </c>
      <c r="DA22" s="73" t="s">
        <v>3142</v>
      </c>
    </row>
    <row r="23" spans="1:105" ht="12" customHeight="1" x14ac:dyDescent="0.25">
      <c r="A23" s="46" t="s">
        <v>162</v>
      </c>
      <c r="B23" s="231">
        <v>5.8575887391003381</v>
      </c>
      <c r="C23" s="231">
        <v>5.2494237758884541</v>
      </c>
      <c r="D23" s="231">
        <v>4.8405071959148191</v>
      </c>
      <c r="E23" s="231">
        <v>4.7491614584822006</v>
      </c>
      <c r="F23" s="231">
        <v>4.614524814553743</v>
      </c>
      <c r="G23" s="231">
        <v>3.351538564347138</v>
      </c>
      <c r="H23" s="231">
        <v>2.1137818762371561</v>
      </c>
      <c r="I23" s="231">
        <v>1.9353112364822249</v>
      </c>
      <c r="J23" s="231">
        <v>2.8161252474413732</v>
      </c>
      <c r="K23" s="231">
        <v>3.216409853155727</v>
      </c>
      <c r="L23" s="231">
        <v>5.0993045286447689</v>
      </c>
      <c r="M23" s="231">
        <v>6.3706286554745741</v>
      </c>
      <c r="N23" s="231">
        <v>5.9510513776890468</v>
      </c>
      <c r="O23" s="231">
        <v>6.8549340414431406</v>
      </c>
      <c r="P23" s="231">
        <v>8.321405151067216</v>
      </c>
      <c r="Q23" s="231">
        <v>7.3471483815845957</v>
      </c>
      <c r="R23" s="231">
        <v>8.1277835404498013</v>
      </c>
      <c r="S23" s="231">
        <v>7.1288512658642462</v>
      </c>
      <c r="T23" s="231">
        <v>9.4195447340169611</v>
      </c>
      <c r="U23" s="231">
        <v>9.5710261938808223</v>
      </c>
      <c r="V23" s="231">
        <v>9.570836015757882</v>
      </c>
      <c r="W23" s="231">
        <v>10.868197257161629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3145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24.953106987276342</v>
      </c>
      <c r="C27" s="263">
        <f t="shared" si="0"/>
        <v>21.648352854845719</v>
      </c>
      <c r="D27" s="263">
        <f t="shared" si="0"/>
        <v>21.016853029431946</v>
      </c>
      <c r="E27" s="263">
        <f t="shared" si="0"/>
        <v>20.981388112984249</v>
      </c>
      <c r="F27" s="263">
        <f t="shared" si="0"/>
        <v>21.822961905463426</v>
      </c>
      <c r="G27" s="263">
        <f t="shared" si="0"/>
        <v>21.658052151020467</v>
      </c>
      <c r="H27" s="263">
        <f t="shared" si="0"/>
        <v>20.779800057361523</v>
      </c>
      <c r="I27" s="263">
        <f t="shared" si="0"/>
        <v>19.93607396975564</v>
      </c>
      <c r="J27" s="263">
        <f t="shared" si="0"/>
        <v>18.824563576499052</v>
      </c>
      <c r="K27" s="263">
        <f t="shared" si="0"/>
        <v>15.563787625648668</v>
      </c>
      <c r="L27" s="263">
        <f t="shared" si="0"/>
        <v>15.117189385012454</v>
      </c>
      <c r="M27" s="263">
        <f t="shared" si="0"/>
        <v>13.857337164774451</v>
      </c>
      <c r="N27" s="263">
        <f t="shared" si="0"/>
        <v>14.306112681272429</v>
      </c>
      <c r="O27" s="263">
        <f t="shared" si="0"/>
        <v>16.00118135492561</v>
      </c>
      <c r="P27" s="263">
        <f t="shared" si="0"/>
        <v>17.146095870144769</v>
      </c>
      <c r="Q27" s="263">
        <f t="shared" si="0"/>
        <v>14.661485343502131</v>
      </c>
      <c r="R27" s="263">
        <f t="shared" si="0"/>
        <v>15.938712500875125</v>
      </c>
      <c r="S27" s="263">
        <f t="shared" si="0"/>
        <v>15.951408625735466</v>
      </c>
      <c r="T27" s="263">
        <f t="shared" si="0"/>
        <v>17.731546545824497</v>
      </c>
      <c r="U27" s="263">
        <f t="shared" si="0"/>
        <v>18.47427670570071</v>
      </c>
      <c r="V27" s="263">
        <f t="shared" si="0"/>
        <v>18.41695771574264</v>
      </c>
      <c r="W27" s="263">
        <f t="shared" si="0"/>
        <v>18.010081836642353</v>
      </c>
      <c r="DA27" s="70"/>
    </row>
    <row r="28" spans="1:105" ht="12" customHeight="1" x14ac:dyDescent="0.25">
      <c r="A28" s="60" t="s">
        <v>3072</v>
      </c>
      <c r="B28" s="264">
        <v>24.471159350229019</v>
      </c>
      <c r="C28" s="264">
        <v>20.924114784022311</v>
      </c>
      <c r="D28" s="264">
        <v>20.045419365949481</v>
      </c>
      <c r="E28" s="264">
        <v>19.961392463775798</v>
      </c>
      <c r="F28" s="264">
        <v>20.86812210649536</v>
      </c>
      <c r="G28" s="264">
        <v>20.74754129857233</v>
      </c>
      <c r="H28" s="264">
        <v>19.652642526252979</v>
      </c>
      <c r="I28" s="264">
        <v>18.47513633459771</v>
      </c>
      <c r="J28" s="264">
        <v>17.304838749104231</v>
      </c>
      <c r="K28" s="264">
        <v>14.3600073953052</v>
      </c>
      <c r="L28" s="264">
        <v>13.77380182099103</v>
      </c>
      <c r="M28" s="264">
        <v>12.71315251784589</v>
      </c>
      <c r="N28" s="264">
        <v>13.008435079960879</v>
      </c>
      <c r="O28" s="264">
        <v>14.564302336983969</v>
      </c>
      <c r="P28" s="264">
        <v>15.49593208036962</v>
      </c>
      <c r="Q28" s="264">
        <v>13.14453836012745</v>
      </c>
      <c r="R28" s="264">
        <v>14.389925500387379</v>
      </c>
      <c r="S28" s="264">
        <v>14.515997442876399</v>
      </c>
      <c r="T28" s="264">
        <v>16.327707671835999</v>
      </c>
      <c r="U28" s="264">
        <v>17.13615307761857</v>
      </c>
      <c r="V28" s="264">
        <v>16.87879094536153</v>
      </c>
      <c r="W28" s="264">
        <v>16.5810843014748</v>
      </c>
      <c r="DA28" s="72" t="s">
        <v>3147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0.21771261952158841</v>
      </c>
      <c r="H29" s="232">
        <v>0.52691946359723618</v>
      </c>
      <c r="I29" s="232">
        <v>1.5598572224102329</v>
      </c>
      <c r="J29" s="232">
        <v>1.110834878777986</v>
      </c>
      <c r="K29" s="232">
        <v>9.9819027457919499E-2</v>
      </c>
      <c r="L29" s="232">
        <v>0.28824286940355159</v>
      </c>
      <c r="M29" s="232">
        <v>8.3874780067837953E-2</v>
      </c>
      <c r="N29" s="232">
        <v>5.4016693360381098E-2</v>
      </c>
      <c r="O29" s="232">
        <v>3.786009514838901E-3</v>
      </c>
      <c r="P29" s="232">
        <v>0</v>
      </c>
      <c r="Q29" s="232">
        <v>1.4872437710955269E-3</v>
      </c>
      <c r="R29" s="232">
        <v>0</v>
      </c>
      <c r="S29" s="232">
        <v>4.5957642058316404E-3</v>
      </c>
      <c r="T29" s="232">
        <v>0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0.44632363750677467</v>
      </c>
      <c r="C30" s="232">
        <v>0.52209994401173199</v>
      </c>
      <c r="D30" s="232">
        <v>0.4148456230485395</v>
      </c>
      <c r="E30" s="232">
        <v>0.33477216932108589</v>
      </c>
      <c r="F30" s="232">
        <v>0.29643970554396021</v>
      </c>
      <c r="G30" s="232">
        <v>0.35798863033179618</v>
      </c>
      <c r="H30" s="232">
        <v>0.64098419540831941</v>
      </c>
      <c r="I30" s="232">
        <v>0.74504130519280942</v>
      </c>
      <c r="J30" s="232">
        <v>0.96734581455186042</v>
      </c>
      <c r="K30" s="232">
        <v>0.48446784160915751</v>
      </c>
      <c r="L30" s="232">
        <v>0.50470608507339754</v>
      </c>
      <c r="M30" s="232">
        <v>0.44356037805058518</v>
      </c>
      <c r="N30" s="232">
        <v>0.54790864954510443</v>
      </c>
      <c r="O30" s="232">
        <v>0.85558123073027181</v>
      </c>
      <c r="P30" s="232">
        <v>1.1939221463307419</v>
      </c>
      <c r="Q30" s="232">
        <v>0.92216873169068392</v>
      </c>
      <c r="R30" s="232">
        <v>1.1820766427183811</v>
      </c>
      <c r="S30" s="232">
        <v>1.0525098420008141</v>
      </c>
      <c r="T30" s="232">
        <v>0.90702966919929517</v>
      </c>
      <c r="U30" s="232">
        <v>1.186232911899364</v>
      </c>
      <c r="V30" s="232">
        <v>1.397032134261686</v>
      </c>
      <c r="W30" s="232">
        <v>1.3359938385727861</v>
      </c>
      <c r="DA30" s="71" t="s">
        <v>3149</v>
      </c>
    </row>
    <row r="31" spans="1:105" ht="12" customHeight="1" x14ac:dyDescent="0.25">
      <c r="A31" s="59" t="s">
        <v>160</v>
      </c>
      <c r="B31" s="232">
        <v>8.0886493673799791</v>
      </c>
      <c r="C31" s="232">
        <v>8.9334178971756071</v>
      </c>
      <c r="D31" s="232">
        <v>9.0513587352268772</v>
      </c>
      <c r="E31" s="232">
        <v>9.2003289584008332</v>
      </c>
      <c r="F31" s="232">
        <v>10.375042635217881</v>
      </c>
      <c r="G31" s="232">
        <v>12.115929561885981</v>
      </c>
      <c r="H31" s="232">
        <v>12.24357107746307</v>
      </c>
      <c r="I31" s="232">
        <v>11.620748166704089</v>
      </c>
      <c r="J31" s="232">
        <v>8.4541649368156797</v>
      </c>
      <c r="K31" s="232">
        <v>7.6588440243020841</v>
      </c>
      <c r="L31" s="232">
        <v>4.997707614253752</v>
      </c>
      <c r="M31" s="232">
        <v>3.8578190504270431</v>
      </c>
      <c r="N31" s="232">
        <v>4.1298517576333804</v>
      </c>
      <c r="O31" s="232">
        <v>4.8348640070214319</v>
      </c>
      <c r="P31" s="232">
        <v>4.5912199122473858</v>
      </c>
      <c r="Q31" s="232">
        <v>3.1662370276489482</v>
      </c>
      <c r="R31" s="232">
        <v>3.84306575240001</v>
      </c>
      <c r="S31" s="232">
        <v>4.6736226714297233</v>
      </c>
      <c r="T31" s="232">
        <v>4.4440449388938097</v>
      </c>
      <c r="U31" s="232">
        <v>4.6855875734545087</v>
      </c>
      <c r="V31" s="232">
        <v>4.4268092000041763</v>
      </c>
      <c r="W31" s="232">
        <v>5.703125920661849</v>
      </c>
      <c r="DA31" s="71" t="s">
        <v>3150</v>
      </c>
    </row>
    <row r="32" spans="1:105" ht="12" customHeight="1" x14ac:dyDescent="0.25">
      <c r="A32" s="59" t="s">
        <v>70</v>
      </c>
      <c r="B32" s="232">
        <v>4.669882939226369</v>
      </c>
      <c r="C32" s="232">
        <v>2.4692503276710989</v>
      </c>
      <c r="D32" s="232">
        <v>2.0975452250587798</v>
      </c>
      <c r="E32" s="232">
        <v>1.9112570130025659</v>
      </c>
      <c r="F32" s="232">
        <v>1.7270186842697679</v>
      </c>
      <c r="G32" s="232">
        <v>1.674085962146038</v>
      </c>
      <c r="H32" s="232">
        <v>1.602219067431276</v>
      </c>
      <c r="I32" s="232">
        <v>1.551902911671611</v>
      </c>
      <c r="J32" s="232">
        <v>2.2987836214868831</v>
      </c>
      <c r="K32" s="232">
        <v>1.476073212204839</v>
      </c>
      <c r="L32" s="232">
        <v>1.4442071965101839</v>
      </c>
      <c r="M32" s="232">
        <v>0.36406231555156898</v>
      </c>
      <c r="N32" s="232">
        <v>0.33396500150151243</v>
      </c>
      <c r="O32" s="232">
        <v>0.76212030714092704</v>
      </c>
      <c r="P32" s="232">
        <v>0.5766547095915675</v>
      </c>
      <c r="Q32" s="232">
        <v>0.58405905894855792</v>
      </c>
      <c r="R32" s="232">
        <v>0.44349809193382278</v>
      </c>
      <c r="S32" s="232">
        <v>0.31438793616331723</v>
      </c>
      <c r="T32" s="232">
        <v>0.33211389092721338</v>
      </c>
      <c r="U32" s="232">
        <v>0.32060986495758997</v>
      </c>
      <c r="V32" s="232">
        <v>0.41329015635578148</v>
      </c>
      <c r="W32" s="232">
        <v>0.27463041086713308</v>
      </c>
      <c r="DA32" s="71" t="s">
        <v>3151</v>
      </c>
    </row>
    <row r="33" spans="1:105" ht="12" customHeight="1" x14ac:dyDescent="0.25">
      <c r="A33" s="59" t="s">
        <v>162</v>
      </c>
      <c r="B33" s="232">
        <v>11.266303406115901</v>
      </c>
      <c r="C33" s="232">
        <v>8.9993466151638799</v>
      </c>
      <c r="D33" s="232">
        <v>8.48166978261529</v>
      </c>
      <c r="E33" s="232">
        <v>8.5150343230513172</v>
      </c>
      <c r="F33" s="232">
        <v>8.4696210814637585</v>
      </c>
      <c r="G33" s="232">
        <v>6.3818245246869179</v>
      </c>
      <c r="H33" s="232">
        <v>4.6389487223530752</v>
      </c>
      <c r="I33" s="232">
        <v>2.9975867286189661</v>
      </c>
      <c r="J33" s="232">
        <v>4.4737094974718223</v>
      </c>
      <c r="K33" s="232">
        <v>4.6408032897312026</v>
      </c>
      <c r="L33" s="232">
        <v>6.5389380557501404</v>
      </c>
      <c r="M33" s="232">
        <v>7.9638359937488552</v>
      </c>
      <c r="N33" s="232">
        <v>7.9426929779205064</v>
      </c>
      <c r="O33" s="232">
        <v>8.107950782576502</v>
      </c>
      <c r="P33" s="232">
        <v>9.1341353121999198</v>
      </c>
      <c r="Q33" s="232">
        <v>8.4705862980681612</v>
      </c>
      <c r="R33" s="232">
        <v>8.9212850133351633</v>
      </c>
      <c r="S33" s="232">
        <v>8.4708812290767099</v>
      </c>
      <c r="T33" s="232">
        <v>10.644519172815681</v>
      </c>
      <c r="U33" s="232">
        <v>10.94372272730711</v>
      </c>
      <c r="V33" s="232">
        <v>10.641659454739891</v>
      </c>
      <c r="W33" s="232">
        <v>9.2673341313730333</v>
      </c>
      <c r="DA33" s="71" t="s">
        <v>3152</v>
      </c>
    </row>
    <row r="34" spans="1:105" ht="12" customHeight="1" x14ac:dyDescent="0.25">
      <c r="A34" s="60" t="s">
        <v>3079</v>
      </c>
      <c r="B34" s="264">
        <v>0.48194763704732152</v>
      </c>
      <c r="C34" s="264">
        <v>0.72423807082340674</v>
      </c>
      <c r="D34" s="264">
        <v>0.97143366348246396</v>
      </c>
      <c r="E34" s="264">
        <v>1.019995649208449</v>
      </c>
      <c r="F34" s="264">
        <v>0.95483979896806581</v>
      </c>
      <c r="G34" s="264">
        <v>0.91051085244813679</v>
      </c>
      <c r="H34" s="264">
        <v>1.127157531108544</v>
      </c>
      <c r="I34" s="264">
        <v>1.4609376351579311</v>
      </c>
      <c r="J34" s="264">
        <v>1.519724827394821</v>
      </c>
      <c r="K34" s="264">
        <v>1.2037802303434679</v>
      </c>
      <c r="L34" s="264">
        <v>1.3433875640214239</v>
      </c>
      <c r="M34" s="264">
        <v>1.1441846469285619</v>
      </c>
      <c r="N34" s="264">
        <v>1.2976776013115501</v>
      </c>
      <c r="O34" s="264">
        <v>1.43687901794164</v>
      </c>
      <c r="P34" s="264">
        <v>1.6501637897751511</v>
      </c>
      <c r="Q34" s="264">
        <v>1.51694698337468</v>
      </c>
      <c r="R34" s="264">
        <v>1.5487870004877451</v>
      </c>
      <c r="S34" s="264">
        <v>1.435411182859067</v>
      </c>
      <c r="T34" s="264">
        <v>1.403838873988497</v>
      </c>
      <c r="U34" s="264">
        <v>1.3381236280821389</v>
      </c>
      <c r="V34" s="264">
        <v>1.538166770381109</v>
      </c>
      <c r="W34" s="264">
        <v>1.4289975351675539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1.0806724673682997</v>
      </c>
      <c r="C35" s="263">
        <f t="shared" si="1"/>
        <v>0.97765826939144629</v>
      </c>
      <c r="D35" s="263">
        <f t="shared" si="1"/>
        <v>1.0239820749969746</v>
      </c>
      <c r="E35" s="263">
        <f t="shared" si="1"/>
        <v>1.0678906624672702</v>
      </c>
      <c r="F35" s="263">
        <f t="shared" si="1"/>
        <v>1.0454917678276034</v>
      </c>
      <c r="G35" s="263">
        <f t="shared" si="1"/>
        <v>1.0474344031967435</v>
      </c>
      <c r="H35" s="263">
        <f t="shared" si="1"/>
        <v>0.94265245917293694</v>
      </c>
      <c r="I35" s="263">
        <f t="shared" si="1"/>
        <v>1.3438869121723886</v>
      </c>
      <c r="J35" s="263">
        <f t="shared" si="1"/>
        <v>1.8008862305572459</v>
      </c>
      <c r="K35" s="263">
        <f t="shared" si="1"/>
        <v>1.3898705266589908</v>
      </c>
      <c r="L35" s="263">
        <f t="shared" si="1"/>
        <v>1.6392612744967066</v>
      </c>
      <c r="M35" s="263">
        <f t="shared" si="1"/>
        <v>1.4297396415444594</v>
      </c>
      <c r="N35" s="263">
        <f t="shared" si="1"/>
        <v>1.4692922663900694</v>
      </c>
      <c r="O35" s="263">
        <f t="shared" si="1"/>
        <v>1.9732834219640039</v>
      </c>
      <c r="P35" s="263">
        <f t="shared" si="1"/>
        <v>2.1388269652599785</v>
      </c>
      <c r="Q35" s="263">
        <f t="shared" si="1"/>
        <v>1.8267986120423814</v>
      </c>
      <c r="R35" s="263">
        <f t="shared" si="1"/>
        <v>1.9348137444497582</v>
      </c>
      <c r="S35" s="263">
        <f t="shared" si="1"/>
        <v>1.7339705348660464</v>
      </c>
      <c r="T35" s="263">
        <f t="shared" si="1"/>
        <v>2.2047629099755164</v>
      </c>
      <c r="U35" s="263">
        <f t="shared" si="1"/>
        <v>2.1151920608647186</v>
      </c>
      <c r="V35" s="263">
        <f t="shared" si="1"/>
        <v>2.3737265697233072</v>
      </c>
      <c r="W35" s="263">
        <f t="shared" si="1"/>
        <v>2.6377464403353743</v>
      </c>
      <c r="DA35" s="70"/>
    </row>
    <row r="36" spans="1:105" ht="12" customHeight="1" x14ac:dyDescent="0.25">
      <c r="A36" s="60" t="s">
        <v>3082</v>
      </c>
      <c r="B36" s="264">
        <v>0.49203179769468203</v>
      </c>
      <c r="C36" s="264">
        <v>0.42806486487999151</v>
      </c>
      <c r="D36" s="264">
        <v>0.43516258085370868</v>
      </c>
      <c r="E36" s="264">
        <v>0.45312524807224858</v>
      </c>
      <c r="F36" s="264">
        <v>0.44619672872265992</v>
      </c>
      <c r="G36" s="264">
        <v>0.44918224708198318</v>
      </c>
      <c r="H36" s="264">
        <v>0.3858232813230249</v>
      </c>
      <c r="I36" s="264">
        <v>0.56136510500266701</v>
      </c>
      <c r="J36" s="264">
        <v>0.77582741419027657</v>
      </c>
      <c r="K36" s="264">
        <v>0.59448120154883044</v>
      </c>
      <c r="L36" s="264">
        <v>0.7079857553526584</v>
      </c>
      <c r="M36" s="264">
        <v>0.62115449219737562</v>
      </c>
      <c r="N36" s="264">
        <v>0.62755708182253889</v>
      </c>
      <c r="O36" s="264">
        <v>0.86432694026912249</v>
      </c>
      <c r="P36" s="264">
        <v>0.93160024339827641</v>
      </c>
      <c r="Q36" s="264">
        <v>0.78830966685554205</v>
      </c>
      <c r="R36" s="264">
        <v>0.84039427292931412</v>
      </c>
      <c r="S36" s="264">
        <v>0.74994639507275751</v>
      </c>
      <c r="T36" s="264">
        <v>0.9798105161039663</v>
      </c>
      <c r="U36" s="264">
        <v>0.9404814821772105</v>
      </c>
      <c r="V36" s="264">
        <v>1.053156664898466</v>
      </c>
      <c r="W36" s="264">
        <v>1.189137575953122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3.7581345036464653E-2</v>
      </c>
      <c r="H37" s="232">
        <v>9.0956335978094355E-2</v>
      </c>
      <c r="I37" s="232">
        <v>0.2692610681541473</v>
      </c>
      <c r="J37" s="232">
        <v>0.1917512588366761</v>
      </c>
      <c r="K37" s="232">
        <v>1.7209403418931551E-2</v>
      </c>
      <c r="L37" s="232">
        <v>1.758980700344151E-2</v>
      </c>
      <c r="M37" s="232">
        <v>1.258148933603249E-2</v>
      </c>
      <c r="N37" s="232">
        <v>8.807122580983269E-3</v>
      </c>
      <c r="O37" s="232">
        <v>5.4889398134915651E-4</v>
      </c>
      <c r="P37" s="232">
        <v>0</v>
      </c>
      <c r="Q37" s="232">
        <v>2.5672660334387078E-4</v>
      </c>
      <c r="R37" s="232">
        <v>0</v>
      </c>
      <c r="S37" s="232">
        <v>7.933164402923672E-4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3.7914686210834068E-2</v>
      </c>
      <c r="C38" s="232">
        <v>4.2659012963772877E-2</v>
      </c>
      <c r="D38" s="232">
        <v>3.194635870729079E-2</v>
      </c>
      <c r="E38" s="232">
        <v>2.3470288948706161E-2</v>
      </c>
      <c r="F38" s="232">
        <v>1.6159318320240111E-2</v>
      </c>
      <c r="G38" s="232">
        <v>2.421916509092998E-2</v>
      </c>
      <c r="H38" s="232">
        <v>6.8110414981143008E-2</v>
      </c>
      <c r="I38" s="232">
        <v>8.106893440066118E-2</v>
      </c>
      <c r="J38" s="232">
        <v>0.1157070832180162</v>
      </c>
      <c r="K38" s="232">
        <v>5.5461572177098031E-2</v>
      </c>
      <c r="L38" s="232">
        <v>6.2908389706425663E-2</v>
      </c>
      <c r="M38" s="232">
        <v>5.6356910656873857E-2</v>
      </c>
      <c r="N38" s="232">
        <v>8.0886920671402532E-2</v>
      </c>
      <c r="O38" s="232">
        <v>9.1635099692925076E-2</v>
      </c>
      <c r="P38" s="232">
        <v>0.12506181952223211</v>
      </c>
      <c r="Q38" s="232">
        <v>9.6929826070441163E-2</v>
      </c>
      <c r="R38" s="232">
        <v>0.109556284387179</v>
      </c>
      <c r="S38" s="232">
        <v>0.1083279427722194</v>
      </c>
      <c r="T38" s="232">
        <v>0.13560611866946909</v>
      </c>
      <c r="U38" s="232">
        <v>0.1244897039450467</v>
      </c>
      <c r="V38" s="232">
        <v>0.1626125555050372</v>
      </c>
      <c r="W38" s="232">
        <v>0.17211502415945401</v>
      </c>
      <c r="DA38" s="71" t="s">
        <v>3156</v>
      </c>
    </row>
    <row r="39" spans="1:105" ht="12" customHeight="1" x14ac:dyDescent="0.25">
      <c r="A39" s="59" t="s">
        <v>160</v>
      </c>
      <c r="B39" s="232">
        <v>0.10535007107741939</v>
      </c>
      <c r="C39" s="232">
        <v>8.0411803771723092E-2</v>
      </c>
      <c r="D39" s="232">
        <v>9.586943420305874E-2</v>
      </c>
      <c r="E39" s="232">
        <v>0.1052578744971002</v>
      </c>
      <c r="F39" s="232">
        <v>9.0799286132903292E-2</v>
      </c>
      <c r="G39" s="232">
        <v>7.7688402132528755E-2</v>
      </c>
      <c r="H39" s="232">
        <v>4.4189815883076612E-2</v>
      </c>
      <c r="I39" s="232">
        <v>4.4803120450123142E-2</v>
      </c>
      <c r="J39" s="232">
        <v>0.14329499115561911</v>
      </c>
      <c r="K39" s="232">
        <v>0.15561245898507459</v>
      </c>
      <c r="L39" s="232">
        <v>0.1107079444979602</v>
      </c>
      <c r="M39" s="232">
        <v>6.5848626001447072E-2</v>
      </c>
      <c r="N39" s="232">
        <v>7.5180974151207419E-2</v>
      </c>
      <c r="O39" s="232">
        <v>0.1793750352036724</v>
      </c>
      <c r="P39" s="232">
        <v>9.3277492898107259E-2</v>
      </c>
      <c r="Q39" s="232">
        <v>6.0782084355340132E-2</v>
      </c>
      <c r="R39" s="232">
        <v>5.5451774555439523E-2</v>
      </c>
      <c r="S39" s="232">
        <v>6.071760030734269E-2</v>
      </c>
      <c r="T39" s="232">
        <v>7.5191549538648941E-2</v>
      </c>
      <c r="U39" s="232">
        <v>3.9514148155188292E-2</v>
      </c>
      <c r="V39" s="232">
        <v>8.9516270732699244E-2</v>
      </c>
      <c r="W39" s="232">
        <v>3.1384004312673582E-2</v>
      </c>
      <c r="DA39" s="71" t="s">
        <v>3157</v>
      </c>
    </row>
    <row r="40" spans="1:105" ht="12" customHeight="1" x14ac:dyDescent="0.25">
      <c r="A40" s="59" t="s">
        <v>70</v>
      </c>
      <c r="B40" s="232">
        <v>0.1086194053047818</v>
      </c>
      <c r="C40" s="232">
        <v>4.6403251295910823E-2</v>
      </c>
      <c r="D40" s="232">
        <v>7.7644503508503701E-2</v>
      </c>
      <c r="E40" s="232">
        <v>0.109047316724305</v>
      </c>
      <c r="F40" s="232">
        <v>0.14059920127415149</v>
      </c>
      <c r="G40" s="232">
        <v>0.12581294044966931</v>
      </c>
      <c r="H40" s="232">
        <v>7.8672981716004509E-2</v>
      </c>
      <c r="I40" s="232">
        <v>5.2144689241979687E-2</v>
      </c>
      <c r="J40" s="232">
        <v>0.1488677018861102</v>
      </c>
      <c r="K40" s="232">
        <v>0.1602784546308513</v>
      </c>
      <c r="L40" s="232">
        <v>0.1564049598568433</v>
      </c>
      <c r="M40" s="232">
        <v>3.9138857532248841E-2</v>
      </c>
      <c r="N40" s="232">
        <v>3.6219352427070618E-2</v>
      </c>
      <c r="O40" s="232">
        <v>8.1874411469285036E-2</v>
      </c>
      <c r="P40" s="232">
        <v>6.2330783035108507E-2</v>
      </c>
      <c r="Q40" s="232">
        <v>6.3254347594070476E-2</v>
      </c>
      <c r="R40" s="232">
        <v>4.7841460308841177E-2</v>
      </c>
      <c r="S40" s="232">
        <v>5.4269346123429797E-2</v>
      </c>
      <c r="T40" s="232">
        <v>5.7329183552911847E-2</v>
      </c>
      <c r="U40" s="232">
        <v>5.5343369546250652E-2</v>
      </c>
      <c r="V40" s="232">
        <v>7.134175318046232E-2</v>
      </c>
      <c r="W40" s="232">
        <v>4.7406439971112269E-2</v>
      </c>
      <c r="DA40" s="71" t="s">
        <v>3158</v>
      </c>
    </row>
    <row r="41" spans="1:105" ht="12" customHeight="1" x14ac:dyDescent="0.25">
      <c r="A41" s="59" t="s">
        <v>162</v>
      </c>
      <c r="B41" s="232">
        <v>0.24014763510164669</v>
      </c>
      <c r="C41" s="232">
        <v>0.25859079684858471</v>
      </c>
      <c r="D41" s="232">
        <v>0.22970228443485549</v>
      </c>
      <c r="E41" s="232">
        <v>0.2153497679021372</v>
      </c>
      <c r="F41" s="232">
        <v>0.19863892299536501</v>
      </c>
      <c r="G41" s="232">
        <v>0.18388039437239051</v>
      </c>
      <c r="H41" s="232">
        <v>0.1038937327647064</v>
      </c>
      <c r="I41" s="232">
        <v>0.1140872927557557</v>
      </c>
      <c r="J41" s="232">
        <v>0.17620637909385489</v>
      </c>
      <c r="K41" s="232">
        <v>0.20591931233687499</v>
      </c>
      <c r="L41" s="232">
        <v>0.36037465428798782</v>
      </c>
      <c r="M41" s="232">
        <v>0.44722860867077341</v>
      </c>
      <c r="N41" s="232">
        <v>0.42646271199187508</v>
      </c>
      <c r="O41" s="232">
        <v>0.51089349992189081</v>
      </c>
      <c r="P41" s="232">
        <v>0.65093014794282844</v>
      </c>
      <c r="Q41" s="232">
        <v>0.56708668223234637</v>
      </c>
      <c r="R41" s="232">
        <v>0.62754475367785445</v>
      </c>
      <c r="S41" s="232">
        <v>0.52583818942947325</v>
      </c>
      <c r="T41" s="232">
        <v>0.7116836643429364</v>
      </c>
      <c r="U41" s="232">
        <v>0.72113426053072482</v>
      </c>
      <c r="V41" s="232">
        <v>0.72968608548026781</v>
      </c>
      <c r="W41" s="232">
        <v>0.93823210750988195</v>
      </c>
      <c r="DA41" s="71" t="s">
        <v>3159</v>
      </c>
    </row>
    <row r="42" spans="1:105" ht="12" customHeight="1" x14ac:dyDescent="0.25">
      <c r="A42" s="60" t="s">
        <v>3089</v>
      </c>
      <c r="B42" s="264">
        <v>0.52855893779418084</v>
      </c>
      <c r="C42" s="264">
        <v>0.45930667159025962</v>
      </c>
      <c r="D42" s="264">
        <v>0.46771626129915139</v>
      </c>
      <c r="E42" s="264">
        <v>0.48760822883563459</v>
      </c>
      <c r="F42" s="264">
        <v>0.48026047107409747</v>
      </c>
      <c r="G42" s="264">
        <v>0.48474383134060001</v>
      </c>
      <c r="H42" s="264">
        <v>0.41631271638357592</v>
      </c>
      <c r="I42" s="264">
        <v>0.6003948362276087</v>
      </c>
      <c r="J42" s="264">
        <v>0.83560317307455501</v>
      </c>
      <c r="K42" s="264">
        <v>0.64532073781638855</v>
      </c>
      <c r="L42" s="264">
        <v>0.76380286189398205</v>
      </c>
      <c r="M42" s="264">
        <v>0.66594601203644621</v>
      </c>
      <c r="N42" s="264">
        <v>0.67996093418294756</v>
      </c>
      <c r="O42" s="264">
        <v>0.92982876477512433</v>
      </c>
      <c r="P42" s="264">
        <v>1.0015099784788699</v>
      </c>
      <c r="Q42" s="264">
        <v>0.84937960026128378</v>
      </c>
      <c r="R42" s="264">
        <v>0.90134080871848199</v>
      </c>
      <c r="S42" s="264">
        <v>0.80507940971088754</v>
      </c>
      <c r="T42" s="264">
        <v>1.049943607967645</v>
      </c>
      <c r="U42" s="264">
        <v>1.0078941470591141</v>
      </c>
      <c r="V42" s="264">
        <v>1.1288152070529269</v>
      </c>
      <c r="W42" s="264">
        <v>1.2704636880923159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3.7867166192150532E-2</v>
      </c>
      <c r="H43" s="231">
        <v>9.1556889399348917E-2</v>
      </c>
      <c r="I43" s="231">
        <v>0.27940401603418108</v>
      </c>
      <c r="J43" s="231">
        <v>0.19560940333284441</v>
      </c>
      <c r="K43" s="231">
        <v>1.70723345638801E-2</v>
      </c>
      <c r="L43" s="231">
        <v>1.771225830111306E-2</v>
      </c>
      <c r="M43" s="231">
        <v>1.302394863556219E-2</v>
      </c>
      <c r="N43" s="231">
        <v>8.6356533514722594E-3</v>
      </c>
      <c r="O43" s="231">
        <v>5.6472942738115893E-4</v>
      </c>
      <c r="P43" s="231">
        <v>0</v>
      </c>
      <c r="Q43" s="231">
        <v>2.5766758350354453E-4</v>
      </c>
      <c r="R43" s="231">
        <v>0</v>
      </c>
      <c r="S43" s="231">
        <v>8.1327338466155618E-4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3.958870339353629E-2</v>
      </c>
      <c r="C45" s="231">
        <v>4.4812393516768169E-2</v>
      </c>
      <c r="D45" s="231">
        <v>3.3308222361176663E-2</v>
      </c>
      <c r="E45" s="231">
        <v>2.4323285923844289E-2</v>
      </c>
      <c r="F45" s="231">
        <v>1.6656553305045591E-2</v>
      </c>
      <c r="G45" s="231">
        <v>2.4646604757310519E-2</v>
      </c>
      <c r="H45" s="231">
        <v>6.9243505339900299E-2</v>
      </c>
      <c r="I45" s="231">
        <v>8.4961269134199352E-2</v>
      </c>
      <c r="J45" s="231">
        <v>0.1192117044049817</v>
      </c>
      <c r="K45" s="231">
        <v>5.5568250124076748E-2</v>
      </c>
      <c r="L45" s="231">
        <v>6.397773752709239E-2</v>
      </c>
      <c r="M45" s="231">
        <v>5.8920340214294577E-2</v>
      </c>
      <c r="N45" s="231">
        <v>8.0102654593634415E-2</v>
      </c>
      <c r="O45" s="231">
        <v>9.5218482009588823E-2</v>
      </c>
      <c r="P45" s="231">
        <v>0.12879047548884789</v>
      </c>
      <c r="Q45" s="231">
        <v>9.8254803146453143E-2</v>
      </c>
      <c r="R45" s="231">
        <v>0.1138146939536963</v>
      </c>
      <c r="S45" s="231">
        <v>0.1121600121501945</v>
      </c>
      <c r="T45" s="231">
        <v>0.1418393657247036</v>
      </c>
      <c r="U45" s="231">
        <v>0.12952818031105651</v>
      </c>
      <c r="V45" s="231">
        <v>0.17003022742847071</v>
      </c>
      <c r="W45" s="231">
        <v>0.1821646520257868</v>
      </c>
      <c r="DA45" s="73" t="s">
        <v>3163</v>
      </c>
    </row>
    <row r="46" spans="1:105" ht="12" customHeight="1" x14ac:dyDescent="0.25">
      <c r="A46" s="64" t="s">
        <v>160</v>
      </c>
      <c r="B46" s="231">
        <v>0.1120933911422405</v>
      </c>
      <c r="C46" s="231">
        <v>8.6077274182575658E-2</v>
      </c>
      <c r="D46" s="231">
        <v>0.1018571731159524</v>
      </c>
      <c r="E46" s="231">
        <v>0.1111577551915979</v>
      </c>
      <c r="F46" s="231">
        <v>9.5373100196385521E-2</v>
      </c>
      <c r="G46" s="231">
        <v>8.0562973129657739E-2</v>
      </c>
      <c r="H46" s="231">
        <v>4.5779292233441772E-2</v>
      </c>
      <c r="I46" s="231">
        <v>4.7847158624186988E-2</v>
      </c>
      <c r="J46" s="231">
        <v>0.1504427711271924</v>
      </c>
      <c r="K46" s="231">
        <v>0.15887672281425211</v>
      </c>
      <c r="L46" s="231">
        <v>0.114730915691618</v>
      </c>
      <c r="M46" s="231">
        <v>7.0152983907131858E-2</v>
      </c>
      <c r="N46" s="231">
        <v>7.5867874703535121E-2</v>
      </c>
      <c r="O46" s="231">
        <v>0.1899340195725073</v>
      </c>
      <c r="P46" s="231">
        <v>9.7885244825625259E-2</v>
      </c>
      <c r="Q46" s="231">
        <v>6.2784625550506692E-2</v>
      </c>
      <c r="R46" s="231">
        <v>5.8702669634991572E-2</v>
      </c>
      <c r="S46" s="231">
        <v>6.4060970540490342E-2</v>
      </c>
      <c r="T46" s="231">
        <v>8.0143423935363167E-2</v>
      </c>
      <c r="U46" s="231">
        <v>4.1895252976001593E-2</v>
      </c>
      <c r="V46" s="231">
        <v>9.5379579836208497E-2</v>
      </c>
      <c r="W46" s="231">
        <v>3.3848158365453039E-2</v>
      </c>
      <c r="DA46" s="73" t="s">
        <v>3164</v>
      </c>
    </row>
    <row r="47" spans="1:105" ht="12" customHeight="1" x14ac:dyDescent="0.25">
      <c r="A47" s="64" t="s">
        <v>70</v>
      </c>
      <c r="B47" s="231">
        <v>0.1120443561974967</v>
      </c>
      <c r="C47" s="231">
        <v>4.8156454231630411E-2</v>
      </c>
      <c r="D47" s="231">
        <v>7.9975978360134189E-2</v>
      </c>
      <c r="E47" s="231">
        <v>0.1116445545127796</v>
      </c>
      <c r="F47" s="231">
        <v>0.14317385190360579</v>
      </c>
      <c r="G47" s="231">
        <v>0.12648586598872449</v>
      </c>
      <c r="H47" s="231">
        <v>7.9015061418783394E-2</v>
      </c>
      <c r="I47" s="231">
        <v>5.3987766780227792E-2</v>
      </c>
      <c r="J47" s="231">
        <v>0.15152287020802291</v>
      </c>
      <c r="K47" s="231">
        <v>0.15864575054542271</v>
      </c>
      <c r="L47" s="231">
        <v>0.15714102562358129</v>
      </c>
      <c r="M47" s="231">
        <v>4.0424528669885107E-2</v>
      </c>
      <c r="N47" s="231">
        <v>3.5434641276598393E-2</v>
      </c>
      <c r="O47" s="231">
        <v>8.4047798253241407E-2</v>
      </c>
      <c r="P47" s="231">
        <v>6.3413297815447772E-2</v>
      </c>
      <c r="Q47" s="231">
        <v>6.3344000825153304E-2</v>
      </c>
      <c r="R47" s="231">
        <v>4.9100308478320233E-2</v>
      </c>
      <c r="S47" s="231">
        <v>5.5509957368001558E-2</v>
      </c>
      <c r="T47" s="231">
        <v>5.9239584602511768E-2</v>
      </c>
      <c r="U47" s="231">
        <v>5.6887281501017857E-2</v>
      </c>
      <c r="V47" s="231">
        <v>7.3694417648497795E-2</v>
      </c>
      <c r="W47" s="231">
        <v>4.9568002964610752E-2</v>
      </c>
      <c r="DA47" s="73" t="s">
        <v>3165</v>
      </c>
    </row>
    <row r="48" spans="1:105" ht="12" customHeight="1" x14ac:dyDescent="0.25">
      <c r="A48" s="64" t="s">
        <v>34</v>
      </c>
      <c r="B48" s="231">
        <v>1.468419976239228E-2</v>
      </c>
      <c r="C48" s="231">
        <v>9.268961332416786E-3</v>
      </c>
      <c r="D48" s="231">
        <v>1.3655818651888439E-2</v>
      </c>
      <c r="E48" s="231">
        <v>1.784241228139415E-2</v>
      </c>
      <c r="F48" s="231">
        <v>2.0797654843325381E-2</v>
      </c>
      <c r="G48" s="231">
        <v>2.850510064643497E-2</v>
      </c>
      <c r="H48" s="231">
        <v>2.534959439397045E-2</v>
      </c>
      <c r="I48" s="231">
        <v>1.4916938646193331E-2</v>
      </c>
      <c r="J48" s="231">
        <v>3.7709111592102357E-2</v>
      </c>
      <c r="K48" s="231">
        <v>4.9337936948250512E-2</v>
      </c>
      <c r="L48" s="231">
        <v>4.4620915166494718E-2</v>
      </c>
      <c r="M48" s="231">
        <v>1.6976407134841089E-2</v>
      </c>
      <c r="N48" s="231">
        <v>5.8606898280635478E-2</v>
      </c>
      <c r="O48" s="231">
        <v>3.046714355566647E-2</v>
      </c>
      <c r="P48" s="231">
        <v>4.2694053715728007E-2</v>
      </c>
      <c r="Q48" s="231">
        <v>5.1281035995357972E-2</v>
      </c>
      <c r="R48" s="231">
        <v>2.9352161929628081E-2</v>
      </c>
      <c r="S48" s="231">
        <v>2.9403580985249849E-2</v>
      </c>
      <c r="T48" s="231">
        <v>2.611276142899583E-2</v>
      </c>
      <c r="U48" s="231">
        <v>3.1065228359750952E-2</v>
      </c>
      <c r="V48" s="231">
        <v>2.8572757297959619E-2</v>
      </c>
      <c r="W48" s="231">
        <v>1.4253903455556169E-2</v>
      </c>
      <c r="DA48" s="73" t="s">
        <v>3166</v>
      </c>
    </row>
    <row r="49" spans="1:105" ht="12" customHeight="1" x14ac:dyDescent="0.25">
      <c r="A49" s="64" t="s">
        <v>162</v>
      </c>
      <c r="B49" s="231">
        <v>0.25014828729851513</v>
      </c>
      <c r="C49" s="231">
        <v>0.27099158832686859</v>
      </c>
      <c r="D49" s="231">
        <v>0.23891906880999969</v>
      </c>
      <c r="E49" s="231">
        <v>0.22264022092601871</v>
      </c>
      <c r="F49" s="231">
        <v>0.2042593108257352</v>
      </c>
      <c r="G49" s="231">
        <v>0.18667612062632161</v>
      </c>
      <c r="H49" s="231">
        <v>0.1053683735981311</v>
      </c>
      <c r="I49" s="231">
        <v>0.1192776870086201</v>
      </c>
      <c r="J49" s="231">
        <v>0.1811073124094113</v>
      </c>
      <c r="K49" s="231">
        <v>0.2058197428205063</v>
      </c>
      <c r="L49" s="231">
        <v>0.36562000958408242</v>
      </c>
      <c r="M49" s="231">
        <v>0.46644780347473142</v>
      </c>
      <c r="N49" s="231">
        <v>0.42131321197707178</v>
      </c>
      <c r="O49" s="231">
        <v>0.52959659195673914</v>
      </c>
      <c r="P49" s="231">
        <v>0.66872690663322143</v>
      </c>
      <c r="Q49" s="231">
        <v>0.5734574671603091</v>
      </c>
      <c r="R49" s="231">
        <v>0.6503709747218458</v>
      </c>
      <c r="S49" s="231">
        <v>0.5431316152822897</v>
      </c>
      <c r="T49" s="231">
        <v>0.74260847227607041</v>
      </c>
      <c r="U49" s="231">
        <v>0.74851820391128698</v>
      </c>
      <c r="V49" s="231">
        <v>0.76113822484179039</v>
      </c>
      <c r="W49" s="231">
        <v>0.9906289712809091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3169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3170</v>
      </c>
    </row>
    <row r="53" spans="1:105" ht="12" customHeight="1" x14ac:dyDescent="0.25">
      <c r="A53" s="60" t="s">
        <v>3101</v>
      </c>
      <c r="B53" s="264">
        <v>6.0081731879436981E-2</v>
      </c>
      <c r="C53" s="264">
        <v>9.0286732921195184E-2</v>
      </c>
      <c r="D53" s="264">
        <v>0.1211032328441146</v>
      </c>
      <c r="E53" s="264">
        <v>0.1271571855593869</v>
      </c>
      <c r="F53" s="264">
        <v>0.119034568030846</v>
      </c>
      <c r="G53" s="264">
        <v>0.11350832477416049</v>
      </c>
      <c r="H53" s="264">
        <v>0.14051646146633609</v>
      </c>
      <c r="I53" s="264">
        <v>0.182126970942113</v>
      </c>
      <c r="J53" s="264">
        <v>0.18945564329241429</v>
      </c>
      <c r="K53" s="264">
        <v>0.15006858729377201</v>
      </c>
      <c r="L53" s="264">
        <v>0.16747265725006591</v>
      </c>
      <c r="M53" s="264">
        <v>0.14263913731063749</v>
      </c>
      <c r="N53" s="264">
        <v>0.1617742503845829</v>
      </c>
      <c r="O53" s="264">
        <v>0.1791277169197569</v>
      </c>
      <c r="P53" s="264">
        <v>0.2057167433828323</v>
      </c>
      <c r="Q53" s="264">
        <v>0.18910934492555539</v>
      </c>
      <c r="R53" s="264">
        <v>0.19307866280196201</v>
      </c>
      <c r="S53" s="264">
        <v>0.17894473008240111</v>
      </c>
      <c r="T53" s="264">
        <v>0.17500878590390509</v>
      </c>
      <c r="U53" s="264">
        <v>0.1668164316283941</v>
      </c>
      <c r="V53" s="264">
        <v>0.19175469777191431</v>
      </c>
      <c r="W53" s="264">
        <v>0.17814517628993631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1.1733513707467726</v>
      </c>
      <c r="C54" s="263">
        <f t="shared" si="2"/>
        <v>1.5094795073841876</v>
      </c>
      <c r="D54" s="263">
        <f t="shared" si="2"/>
        <v>1.9166811933844652</v>
      </c>
      <c r="E54" s="263">
        <f t="shared" si="2"/>
        <v>2.0115634088845171</v>
      </c>
      <c r="F54" s="263">
        <f t="shared" si="2"/>
        <v>1.9027001946937225</v>
      </c>
      <c r="G54" s="263">
        <f t="shared" si="2"/>
        <v>1.8354247987457804</v>
      </c>
      <c r="H54" s="263">
        <f t="shared" si="2"/>
        <v>2.1335463907781964</v>
      </c>
      <c r="I54" s="263">
        <f t="shared" si="2"/>
        <v>2.8183935573257313</v>
      </c>
      <c r="J54" s="263">
        <f t="shared" si="2"/>
        <v>3.0832649312184595</v>
      </c>
      <c r="K54" s="263">
        <f t="shared" si="2"/>
        <v>2.4243174726409569</v>
      </c>
      <c r="L54" s="263">
        <f t="shared" si="2"/>
        <v>2.7385638245574917</v>
      </c>
      <c r="M54" s="263">
        <f t="shared" si="2"/>
        <v>2.3381332499622816</v>
      </c>
      <c r="N54" s="263">
        <f t="shared" si="2"/>
        <v>2.5915383525578837</v>
      </c>
      <c r="O54" s="263">
        <f t="shared" si="2"/>
        <v>3.0067871325177511</v>
      </c>
      <c r="P54" s="263">
        <f t="shared" si="2"/>
        <v>3.3990609427927829</v>
      </c>
      <c r="Q54" s="263">
        <f t="shared" si="2"/>
        <v>3.0712658456910948</v>
      </c>
      <c r="R54" s="263">
        <f t="shared" si="2"/>
        <v>3.1613389748734306</v>
      </c>
      <c r="S54" s="263">
        <f t="shared" si="2"/>
        <v>2.9086937593631266</v>
      </c>
      <c r="T54" s="263">
        <f t="shared" si="2"/>
        <v>3.0377458665556354</v>
      </c>
      <c r="U54" s="263">
        <f t="shared" si="2"/>
        <v>2.8994766558534049</v>
      </c>
      <c r="V54" s="263">
        <f t="shared" si="2"/>
        <v>3.3134761171775624</v>
      </c>
      <c r="W54" s="263">
        <f t="shared" si="2"/>
        <v>3.2387507611930819</v>
      </c>
      <c r="DA54" s="70"/>
    </row>
    <row r="55" spans="1:105" ht="12" customHeight="1" x14ac:dyDescent="0.25">
      <c r="A55" s="60" t="s">
        <v>3104</v>
      </c>
      <c r="B55" s="264">
        <v>0.31870418599005562</v>
      </c>
      <c r="C55" s="264">
        <v>0.27419214235808842</v>
      </c>
      <c r="D55" s="264">
        <v>0.28147790635178288</v>
      </c>
      <c r="E55" s="264">
        <v>0.29512686479677958</v>
      </c>
      <c r="F55" s="264">
        <v>0.29242440801409958</v>
      </c>
      <c r="G55" s="264">
        <v>0.29598815295346631</v>
      </c>
      <c r="H55" s="264">
        <v>0.2547085083430724</v>
      </c>
      <c r="I55" s="264">
        <v>0.37428656759361001</v>
      </c>
      <c r="J55" s="264">
        <v>0.50992511410802488</v>
      </c>
      <c r="K55" s="264">
        <v>0.38838837518357999</v>
      </c>
      <c r="L55" s="264">
        <v>0.46013343817126079</v>
      </c>
      <c r="M55" s="264">
        <v>0.3953037317296722</v>
      </c>
      <c r="N55" s="264">
        <v>0.39909941183479097</v>
      </c>
      <c r="O55" s="264">
        <v>0.55327543851238647</v>
      </c>
      <c r="P55" s="264">
        <v>0.59106706906841822</v>
      </c>
      <c r="Q55" s="264">
        <v>0.50039027436634553</v>
      </c>
      <c r="R55" s="264">
        <v>0.53150708969117577</v>
      </c>
      <c r="S55" s="264">
        <v>0.47580445872139399</v>
      </c>
      <c r="T55" s="264">
        <v>0.61994558624116314</v>
      </c>
      <c r="U55" s="264">
        <v>0.59381736947187613</v>
      </c>
      <c r="V55" s="264">
        <v>0.6674857508732368</v>
      </c>
      <c r="W55" s="264">
        <v>0.74810425793990298</v>
      </c>
      <c r="DA55" s="72" t="s">
        <v>3172</v>
      </c>
    </row>
    <row r="56" spans="1:105" ht="12" customHeight="1" x14ac:dyDescent="0.25">
      <c r="A56" s="60" t="s">
        <v>3106</v>
      </c>
      <c r="B56" s="264">
        <v>7.7345922190222377E-2</v>
      </c>
      <c r="C56" s="264">
        <v>6.7211990077261252E-2</v>
      </c>
      <c r="D56" s="264">
        <v>6.8442595454951252E-2</v>
      </c>
      <c r="E56" s="264">
        <v>7.1353458299704381E-2</v>
      </c>
      <c r="F56" s="264">
        <v>7.0278234593397951E-2</v>
      </c>
      <c r="G56" s="264">
        <v>7.0934300756560001E-2</v>
      </c>
      <c r="H56" s="264">
        <v>6.0920530646182712E-2</v>
      </c>
      <c r="I56" s="264">
        <v>8.7857926459574423E-2</v>
      </c>
      <c r="J56" s="264">
        <v>0.1222768046951357</v>
      </c>
      <c r="K56" s="264">
        <v>9.4432094523239724E-2</v>
      </c>
      <c r="L56" s="264">
        <v>0.1117700080359354</v>
      </c>
      <c r="M56" s="264">
        <v>9.7450264761045416E-2</v>
      </c>
      <c r="N56" s="264">
        <v>9.9501118507590913E-2</v>
      </c>
      <c r="O56" s="264">
        <v>0.13606517296001561</v>
      </c>
      <c r="P56" s="264">
        <v>0.1465545416589317</v>
      </c>
      <c r="Q56" s="264">
        <v>0.1242927586201432</v>
      </c>
      <c r="R56" s="264">
        <v>0.13189642833200679</v>
      </c>
      <c r="S56" s="264">
        <v>0.11781015309345889</v>
      </c>
      <c r="T56" s="264">
        <v>0.15364200810773021</v>
      </c>
      <c r="U56" s="264">
        <v>0.14748875990962951</v>
      </c>
      <c r="V56" s="264">
        <v>0.16518357164902089</v>
      </c>
      <c r="W56" s="264">
        <v>0.18591150113699401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5.5412380350340178E-3</v>
      </c>
      <c r="H57" s="231">
        <v>1.3397847500250521E-2</v>
      </c>
      <c r="I57" s="231">
        <v>4.0886190240208488E-2</v>
      </c>
      <c r="J57" s="231">
        <v>2.862422448667289E-2</v>
      </c>
      <c r="K57" s="231">
        <v>2.4982558544824058E-3</v>
      </c>
      <c r="L57" s="231">
        <v>2.5918981865830689E-3</v>
      </c>
      <c r="M57" s="231">
        <v>1.905841043913828E-3</v>
      </c>
      <c r="N57" s="231">
        <v>1.2636860800654881E-3</v>
      </c>
      <c r="O57" s="231">
        <v>8.2638879461651647E-5</v>
      </c>
      <c r="P57" s="231">
        <v>0</v>
      </c>
      <c r="Q57" s="231">
        <v>3.7705420227645988E-5</v>
      </c>
      <c r="R57" s="231">
        <v>0</v>
      </c>
      <c r="S57" s="231">
        <v>1.1900920679144E-4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5.7931567387109308E-3</v>
      </c>
      <c r="C59" s="231">
        <v>6.5575580210039822E-3</v>
      </c>
      <c r="D59" s="231">
        <v>4.8741114582105116E-3</v>
      </c>
      <c r="E59" s="231">
        <v>3.5593135333731982E-3</v>
      </c>
      <c r="F59" s="231">
        <v>2.4374130939225831E-3</v>
      </c>
      <c r="G59" s="231">
        <v>3.606625936111624E-3</v>
      </c>
      <c r="H59" s="231">
        <v>1.013265010435538E-2</v>
      </c>
      <c r="I59" s="231">
        <v>1.243268676727062E-2</v>
      </c>
      <c r="J59" s="231">
        <v>1.7444675614703069E-2</v>
      </c>
      <c r="K59" s="231">
        <v>8.1315010361574323E-3</v>
      </c>
      <c r="L59" s="231">
        <v>9.3620914430622253E-3</v>
      </c>
      <c r="M59" s="231">
        <v>8.6220243832312877E-3</v>
      </c>
      <c r="N59" s="231">
        <v>1.172170830236165E-2</v>
      </c>
      <c r="O59" s="231">
        <v>1.39336614594389E-2</v>
      </c>
      <c r="P59" s="231">
        <v>1.884637148994936E-2</v>
      </c>
      <c r="Q59" s="231">
        <v>1.4377977204768119E-2</v>
      </c>
      <c r="R59" s="231">
        <v>1.6654911748128391E-2</v>
      </c>
      <c r="S59" s="231">
        <v>1.641277623423975E-2</v>
      </c>
      <c r="T59" s="231">
        <v>2.075586232755252E-2</v>
      </c>
      <c r="U59" s="231">
        <v>1.895432247837843E-2</v>
      </c>
      <c r="V59" s="231">
        <v>2.48811320749803E-2</v>
      </c>
      <c r="W59" s="231">
        <v>2.6656805880902371E-2</v>
      </c>
      <c r="DA59" s="73" t="s">
        <v>3176</v>
      </c>
    </row>
    <row r="60" spans="1:105" ht="12" customHeight="1" x14ac:dyDescent="0.25">
      <c r="A60" s="64" t="s">
        <v>160</v>
      </c>
      <c r="B60" s="231">
        <v>1.6403027343569309E-2</v>
      </c>
      <c r="C60" s="231">
        <v>1.259599578252601E-2</v>
      </c>
      <c r="D60" s="231">
        <v>1.490512490285467E-2</v>
      </c>
      <c r="E60" s="231">
        <v>1.626611238430517E-2</v>
      </c>
      <c r="F60" s="231">
        <v>1.3956287292416171E-2</v>
      </c>
      <c r="G60" s="231">
        <v>1.178906836218499E-2</v>
      </c>
      <c r="H60" s="231">
        <v>6.6990477727765334E-3</v>
      </c>
      <c r="I60" s="231">
        <v>7.0016460669721286E-3</v>
      </c>
      <c r="J60" s="231">
        <v>2.20148294497601E-2</v>
      </c>
      <c r="K60" s="231">
        <v>2.324899980295813E-2</v>
      </c>
      <c r="L60" s="231">
        <v>1.6788985756120811E-2</v>
      </c>
      <c r="M60" s="231">
        <v>1.026573736003274E-2</v>
      </c>
      <c r="N60" s="231">
        <v>1.1102017795870049E-2</v>
      </c>
      <c r="O60" s="231">
        <v>2.7793725256901811E-2</v>
      </c>
      <c r="P60" s="231">
        <v>1.432389841225579E-2</v>
      </c>
      <c r="Q60" s="231">
        <v>9.1874990948742612E-3</v>
      </c>
      <c r="R60" s="231">
        <v>8.5901718678616096E-3</v>
      </c>
      <c r="S60" s="231">
        <v>9.3742712279785492E-3</v>
      </c>
      <c r="T60" s="231">
        <v>1.172767422613594E-2</v>
      </c>
      <c r="U60" s="231">
        <v>6.1306823990994793E-3</v>
      </c>
      <c r="V60" s="231">
        <v>1.395723548131571E-2</v>
      </c>
      <c r="W60" s="231">
        <v>4.9531222272814939E-3</v>
      </c>
      <c r="DA60" s="73" t="s">
        <v>3177</v>
      </c>
    </row>
    <row r="61" spans="1:105" ht="12" customHeight="1" x14ac:dyDescent="0.25">
      <c r="A61" s="64" t="s">
        <v>70</v>
      </c>
      <c r="B61" s="231">
        <v>1.639585188450586E-2</v>
      </c>
      <c r="C61" s="231">
        <v>7.046906400828056E-3</v>
      </c>
      <c r="D61" s="231">
        <v>1.170317131547321E-2</v>
      </c>
      <c r="E61" s="231">
        <v>1.6337347472251108E-2</v>
      </c>
      <c r="F61" s="231">
        <v>2.0951142469040718E-2</v>
      </c>
      <c r="G61" s="231">
        <v>1.850912972875754E-2</v>
      </c>
      <c r="H61" s="231">
        <v>1.1562556898304989E-2</v>
      </c>
      <c r="I61" s="231">
        <v>7.900223248581955E-3</v>
      </c>
      <c r="J61" s="231">
        <v>2.2172884216201651E-2</v>
      </c>
      <c r="K61" s="231">
        <v>2.3215200803725359E-2</v>
      </c>
      <c r="L61" s="231">
        <v>2.299500901734081E-2</v>
      </c>
      <c r="M61" s="231">
        <v>5.9154660445735648E-3</v>
      </c>
      <c r="N61" s="231">
        <v>5.185277953024512E-3</v>
      </c>
      <c r="O61" s="231">
        <v>1.2299015302028799E-2</v>
      </c>
      <c r="P61" s="231">
        <v>9.2794949587417987E-3</v>
      </c>
      <c r="Q61" s="231">
        <v>9.2693544819925089E-3</v>
      </c>
      <c r="R61" s="231">
        <v>7.1850239727833127E-3</v>
      </c>
      <c r="S61" s="231">
        <v>8.1229708484087219E-3</v>
      </c>
      <c r="T61" s="231">
        <v>8.668740557805428E-3</v>
      </c>
      <c r="U61" s="231">
        <v>8.3245196211294593E-3</v>
      </c>
      <c r="V61" s="231">
        <v>1.078396804163778E-2</v>
      </c>
      <c r="W61" s="231">
        <v>7.2534633818232708E-3</v>
      </c>
      <c r="DA61" s="73" t="s">
        <v>3178</v>
      </c>
    </row>
    <row r="62" spans="1:105" ht="12" customHeight="1" x14ac:dyDescent="0.25">
      <c r="A62" s="64" t="s">
        <v>34</v>
      </c>
      <c r="B62" s="231">
        <v>2.1487915368294049E-3</v>
      </c>
      <c r="C62" s="231">
        <v>1.3563603048567751E-3</v>
      </c>
      <c r="D62" s="231">
        <v>1.998304846193026E-3</v>
      </c>
      <c r="E62" s="231">
        <v>2.6109440846121151E-3</v>
      </c>
      <c r="F62" s="231">
        <v>3.0433953117208201E-3</v>
      </c>
      <c r="G62" s="231">
        <v>4.1712534572296636E-3</v>
      </c>
      <c r="H62" s="231">
        <v>3.7094969271207769E-3</v>
      </c>
      <c r="I62" s="231">
        <v>2.1828490511573988E-3</v>
      </c>
      <c r="J62" s="231">
        <v>5.5181093393995226E-3</v>
      </c>
      <c r="K62" s="231">
        <v>7.2197969977596957E-3</v>
      </c>
      <c r="L62" s="231">
        <v>6.5295383083052091E-3</v>
      </c>
      <c r="M62" s="231">
        <v>2.4842184502653422E-3</v>
      </c>
      <c r="N62" s="231">
        <v>8.576157302611815E-3</v>
      </c>
      <c r="O62" s="231">
        <v>4.4583662224108112E-3</v>
      </c>
      <c r="P62" s="231">
        <v>6.2475737719295613E-3</v>
      </c>
      <c r="Q62" s="231">
        <v>7.5041376397563539E-3</v>
      </c>
      <c r="R62" s="231">
        <v>4.2952069682110948E-3</v>
      </c>
      <c r="S62" s="231">
        <v>4.3027313027570492E-3</v>
      </c>
      <c r="T62" s="231">
        <v>3.8211738923340688E-3</v>
      </c>
      <c r="U62" s="231">
        <v>4.5458861135944254E-3</v>
      </c>
      <c r="V62" s="231">
        <v>4.181153897332552E-3</v>
      </c>
      <c r="W62" s="231">
        <v>2.085824737315656E-3</v>
      </c>
      <c r="DA62" s="73" t="s">
        <v>3179</v>
      </c>
    </row>
    <row r="63" spans="1:105" ht="12" customHeight="1" x14ac:dyDescent="0.25">
      <c r="A63" s="64" t="s">
        <v>162</v>
      </c>
      <c r="B63" s="231">
        <v>3.6605094686606873E-2</v>
      </c>
      <c r="C63" s="231">
        <v>3.9655169568046419E-2</v>
      </c>
      <c r="D63" s="231">
        <v>3.4961882932219843E-2</v>
      </c>
      <c r="E63" s="231">
        <v>3.2579740825162802E-2</v>
      </c>
      <c r="F63" s="231">
        <v>2.9889996426297669E-2</v>
      </c>
      <c r="G63" s="231">
        <v>2.7316985237242158E-2</v>
      </c>
      <c r="H63" s="231">
        <v>1.5418931443374509E-2</v>
      </c>
      <c r="I63" s="231">
        <v>1.7454331085383828E-2</v>
      </c>
      <c r="J63" s="231">
        <v>2.6502081588398479E-2</v>
      </c>
      <c r="K63" s="231">
        <v>3.0118340028156689E-2</v>
      </c>
      <c r="L63" s="231">
        <v>5.350248532452332E-2</v>
      </c>
      <c r="M63" s="231">
        <v>6.8256977479028647E-2</v>
      </c>
      <c r="N63" s="231">
        <v>6.1652271073657387E-2</v>
      </c>
      <c r="O63" s="231">
        <v>7.7497765839773608E-2</v>
      </c>
      <c r="P63" s="231">
        <v>9.7857203026055162E-2</v>
      </c>
      <c r="Q63" s="231">
        <v>8.3916084778524358E-2</v>
      </c>
      <c r="R63" s="231">
        <v>9.5171113775022381E-2</v>
      </c>
      <c r="S63" s="231">
        <v>7.947839427328339E-2</v>
      </c>
      <c r="T63" s="231">
        <v>0.10866855710390221</v>
      </c>
      <c r="U63" s="231">
        <v>0.1095333492974277</v>
      </c>
      <c r="V63" s="231">
        <v>0.1113800821537545</v>
      </c>
      <c r="W63" s="231">
        <v>0.1449622849096712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3182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3183</v>
      </c>
    </row>
    <row r="67" spans="1:105" ht="12" customHeight="1" x14ac:dyDescent="0.25">
      <c r="A67" s="60" t="s">
        <v>3118</v>
      </c>
      <c r="B67" s="264">
        <v>0.77730126256649457</v>
      </c>
      <c r="C67" s="264">
        <v>1.168075374948838</v>
      </c>
      <c r="D67" s="264">
        <v>1.566760691577731</v>
      </c>
      <c r="E67" s="264">
        <v>1.645083085788033</v>
      </c>
      <c r="F67" s="264">
        <v>1.539997552086225</v>
      </c>
      <c r="G67" s="264">
        <v>1.4685023450357539</v>
      </c>
      <c r="H67" s="264">
        <v>1.8179173517889411</v>
      </c>
      <c r="I67" s="264">
        <v>2.3562490632725468</v>
      </c>
      <c r="J67" s="264">
        <v>2.451063012415299</v>
      </c>
      <c r="K67" s="264">
        <v>1.941497002934137</v>
      </c>
      <c r="L67" s="264">
        <v>2.1666603783502958</v>
      </c>
      <c r="M67" s="264">
        <v>1.8453792534715641</v>
      </c>
      <c r="N67" s="264">
        <v>2.092937822215502</v>
      </c>
      <c r="O67" s="264">
        <v>2.317446521045349</v>
      </c>
      <c r="P67" s="264">
        <v>2.661439332065433</v>
      </c>
      <c r="Q67" s="264">
        <v>2.4465828127046061</v>
      </c>
      <c r="R67" s="264">
        <v>2.4979354568502479</v>
      </c>
      <c r="S67" s="264">
        <v>2.3150791475482739</v>
      </c>
      <c r="T67" s="264">
        <v>2.2641582722067422</v>
      </c>
      <c r="U67" s="264">
        <v>2.1581705264718991</v>
      </c>
      <c r="V67" s="264">
        <v>2.480806794655305</v>
      </c>
      <c r="W67" s="264">
        <v>2.304735002116185</v>
      </c>
      <c r="DA67" s="72" t="s">
        <v>3184</v>
      </c>
    </row>
    <row r="68" spans="1:105" ht="12" customHeight="1" x14ac:dyDescent="0.25">
      <c r="A68" s="57" t="s">
        <v>3120</v>
      </c>
      <c r="B68" s="263">
        <v>15.599723186830969</v>
      </c>
      <c r="C68" s="263">
        <v>15.919440834281581</v>
      </c>
      <c r="D68" s="263">
        <v>15.386373679640529</v>
      </c>
      <c r="E68" s="263">
        <v>15.105794744912631</v>
      </c>
      <c r="F68" s="263">
        <v>15.7307121339843</v>
      </c>
      <c r="G68" s="263">
        <v>17.746994523859438</v>
      </c>
      <c r="H68" s="263">
        <v>17.550999451998209</v>
      </c>
      <c r="I68" s="263">
        <v>16.139013248321849</v>
      </c>
      <c r="J68" s="263">
        <v>12.243695708596009</v>
      </c>
      <c r="K68" s="263">
        <v>11.06135786803604</v>
      </c>
      <c r="L68" s="263">
        <v>9.0492515301035841</v>
      </c>
      <c r="M68" s="263">
        <v>8.1596323735073728</v>
      </c>
      <c r="N68" s="263">
        <v>8.4748863022486507</v>
      </c>
      <c r="O68" s="263">
        <v>8.6807537583837515</v>
      </c>
      <c r="P68" s="263">
        <v>9.1952625049345862</v>
      </c>
      <c r="Q68" s="263">
        <v>7.3804612687156768</v>
      </c>
      <c r="R68" s="263">
        <v>8.4718952192408814</v>
      </c>
      <c r="S68" s="263">
        <v>9.3863535605439576</v>
      </c>
      <c r="T68" s="263">
        <v>9.4864328858415217</v>
      </c>
      <c r="U68" s="263">
        <v>10.42712710321844</v>
      </c>
      <c r="V68" s="263">
        <v>9.2662959987173981</v>
      </c>
      <c r="W68" s="263">
        <v>9.0557233118712048</v>
      </c>
      <c r="DA68" s="70" t="s">
        <v>3185</v>
      </c>
    </row>
    <row r="69" spans="1:105" ht="12" customHeight="1" x14ac:dyDescent="0.25">
      <c r="A69" s="41" t="s">
        <v>3122</v>
      </c>
      <c r="B69" s="352">
        <v>30.38354321911892</v>
      </c>
      <c r="C69" s="352">
        <v>35.25114274782451</v>
      </c>
      <c r="D69" s="352">
        <v>42.292056430953473</v>
      </c>
      <c r="E69" s="352">
        <v>45.599774011325827</v>
      </c>
      <c r="F69" s="352">
        <v>46.619963570765343</v>
      </c>
      <c r="G69" s="352">
        <v>45.783273937655167</v>
      </c>
      <c r="H69" s="352">
        <v>50.520489298048062</v>
      </c>
      <c r="I69" s="352">
        <v>55.834682615068381</v>
      </c>
      <c r="J69" s="352">
        <v>52.522397442496477</v>
      </c>
      <c r="K69" s="352">
        <v>43.958711515729618</v>
      </c>
      <c r="L69" s="352">
        <v>43.880593566998563</v>
      </c>
      <c r="M69" s="352">
        <v>40.264687139233082</v>
      </c>
      <c r="N69" s="352">
        <v>42.013775100619263</v>
      </c>
      <c r="O69" s="352">
        <v>43.822073402657622</v>
      </c>
      <c r="P69" s="352">
        <v>48.532411892246238</v>
      </c>
      <c r="Q69" s="352">
        <v>41.106372827035131</v>
      </c>
      <c r="R69" s="352">
        <v>42.664788862280417</v>
      </c>
      <c r="S69" s="352">
        <v>39.329611012224731</v>
      </c>
      <c r="T69" s="352">
        <v>38.254892747996003</v>
      </c>
      <c r="U69" s="352">
        <v>37.650120970932747</v>
      </c>
      <c r="V69" s="352">
        <v>40.565817024554278</v>
      </c>
      <c r="W69" s="352">
        <v>40.349625708982607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</v>
      </c>
      <c r="D73" s="234">
        <f t="shared" si="3"/>
        <v>1.0000000000000002</v>
      </c>
      <c r="E73" s="234">
        <f t="shared" si="3"/>
        <v>0.99999999999999944</v>
      </c>
      <c r="F73" s="234">
        <f t="shared" si="3"/>
        <v>0.99999999999999956</v>
      </c>
      <c r="G73" s="234">
        <f t="shared" si="3"/>
        <v>1.0000000000000004</v>
      </c>
      <c r="H73" s="234">
        <f t="shared" si="3"/>
        <v>1</v>
      </c>
      <c r="I73" s="234">
        <f t="shared" si="3"/>
        <v>0.99999999999999978</v>
      </c>
      <c r="J73" s="234">
        <f t="shared" si="3"/>
        <v>1</v>
      </c>
      <c r="K73" s="234">
        <f t="shared" si="3"/>
        <v>1.0000000000000004</v>
      </c>
      <c r="L73" s="234">
        <f t="shared" si="3"/>
        <v>1</v>
      </c>
      <c r="M73" s="234">
        <f t="shared" si="3"/>
        <v>1</v>
      </c>
      <c r="N73" s="234">
        <f t="shared" si="3"/>
        <v>0.99999999999999978</v>
      </c>
      <c r="O73" s="234">
        <f t="shared" si="3"/>
        <v>1.0000000000000002</v>
      </c>
      <c r="P73" s="234">
        <f t="shared" si="3"/>
        <v>0.99999999999999956</v>
      </c>
      <c r="Q73" s="234">
        <f t="shared" si="3"/>
        <v>1</v>
      </c>
      <c r="R73" s="234">
        <f t="shared" si="3"/>
        <v>1</v>
      </c>
      <c r="S73" s="234">
        <f t="shared" si="3"/>
        <v>1.0000000000000002</v>
      </c>
      <c r="T73" s="234">
        <f t="shared" si="3"/>
        <v>1.0000000000000002</v>
      </c>
      <c r="U73" s="234">
        <f t="shared" si="3"/>
        <v>1</v>
      </c>
      <c r="V73" s="234">
        <f t="shared" si="3"/>
        <v>1</v>
      </c>
      <c r="W73" s="234">
        <f t="shared" si="3"/>
        <v>1.0000000000000004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3.5374782313870354E-2</v>
      </c>
      <c r="C74" s="301">
        <f t="shared" si="4"/>
        <v>3.6883262268303359E-2</v>
      </c>
      <c r="D74" s="301">
        <f t="shared" si="4"/>
        <v>3.8765302884144121E-2</v>
      </c>
      <c r="E74" s="301">
        <f t="shared" si="4"/>
        <v>4.0573885093485931E-2</v>
      </c>
      <c r="F74" s="301">
        <f t="shared" si="4"/>
        <v>4.1856211889260531E-2</v>
      </c>
      <c r="G74" s="301">
        <f t="shared" si="4"/>
        <v>4.1203329274702709E-2</v>
      </c>
      <c r="H74" s="301">
        <f t="shared" si="4"/>
        <v>4.1623947181969247E-2</v>
      </c>
      <c r="I74" s="301">
        <f t="shared" si="4"/>
        <v>4.0282873055169942E-2</v>
      </c>
      <c r="J74" s="301">
        <f t="shared" si="4"/>
        <v>3.7802845915994032E-2</v>
      </c>
      <c r="K74" s="301">
        <f t="shared" si="4"/>
        <v>3.9333284115963527E-2</v>
      </c>
      <c r="L74" s="301">
        <f t="shared" si="4"/>
        <v>3.6907950035911935E-2</v>
      </c>
      <c r="M74" s="301">
        <f t="shared" si="4"/>
        <v>3.9093797060650901E-2</v>
      </c>
      <c r="N74" s="301">
        <f t="shared" si="4"/>
        <v>3.7004937353197292E-2</v>
      </c>
      <c r="O74" s="301">
        <f t="shared" si="4"/>
        <v>3.3986647273950295E-2</v>
      </c>
      <c r="P74" s="301">
        <f t="shared" si="4"/>
        <v>3.3372500596151024E-2</v>
      </c>
      <c r="Q74" s="301">
        <f t="shared" si="4"/>
        <v>3.0740280729105424E-2</v>
      </c>
      <c r="R74" s="301">
        <f t="shared" si="4"/>
        <v>3.064630066504153E-2</v>
      </c>
      <c r="S74" s="301">
        <f t="shared" si="4"/>
        <v>2.9458418179130797E-2</v>
      </c>
      <c r="T74" s="301">
        <f t="shared" si="4"/>
        <v>2.7407057541182792E-2</v>
      </c>
      <c r="U74" s="301">
        <f t="shared" si="4"/>
        <v>2.7706393457574436E-2</v>
      </c>
      <c r="V74" s="301">
        <f t="shared" si="4"/>
        <v>2.6645233865415969E-2</v>
      </c>
      <c r="W74" s="301">
        <f t="shared" si="4"/>
        <v>2.8510323675506651E-2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4.0543697669405774E-3</v>
      </c>
      <c r="C75" s="235">
        <f t="shared" si="5"/>
        <v>4.3328374851321245E-3</v>
      </c>
      <c r="D75" s="235">
        <f t="shared" si="5"/>
        <v>4.6207042715967648E-3</v>
      </c>
      <c r="E75" s="235">
        <f t="shared" si="5"/>
        <v>4.8182392301605896E-3</v>
      </c>
      <c r="F75" s="235">
        <f t="shared" si="5"/>
        <v>4.915237865350917E-3</v>
      </c>
      <c r="G75" s="235">
        <f t="shared" si="5"/>
        <v>4.8223479195973933E-3</v>
      </c>
      <c r="H75" s="235">
        <f t="shared" si="5"/>
        <v>4.9411912955941179E-3</v>
      </c>
      <c r="I75" s="235">
        <f t="shared" si="5"/>
        <v>4.9057169992451416E-3</v>
      </c>
      <c r="J75" s="235">
        <f t="shared" si="5"/>
        <v>4.7017234265270364E-3</v>
      </c>
      <c r="K75" s="235">
        <f t="shared" si="5"/>
        <v>4.8332001057528962E-3</v>
      </c>
      <c r="L75" s="235">
        <f t="shared" si="5"/>
        <v>4.6556196843644971E-3</v>
      </c>
      <c r="M75" s="235">
        <f t="shared" si="5"/>
        <v>4.8422017739474426E-3</v>
      </c>
      <c r="N75" s="235">
        <f t="shared" si="5"/>
        <v>4.6790285216365014E-3</v>
      </c>
      <c r="O75" s="235">
        <f t="shared" si="5"/>
        <v>4.3736504557050958E-3</v>
      </c>
      <c r="P75" s="235">
        <f t="shared" si="5"/>
        <v>4.3468886306448013E-3</v>
      </c>
      <c r="Q75" s="235">
        <f t="shared" si="5"/>
        <v>4.1351513073867863E-3</v>
      </c>
      <c r="R75" s="235">
        <f t="shared" si="5"/>
        <v>4.0933580329257108E-3</v>
      </c>
      <c r="S75" s="235">
        <f t="shared" si="5"/>
        <v>3.9436855880546863E-3</v>
      </c>
      <c r="T75" s="235">
        <f t="shared" si="5"/>
        <v>3.6777267437398862E-3</v>
      </c>
      <c r="U75" s="235">
        <f t="shared" si="5"/>
        <v>3.6688319238996725E-3</v>
      </c>
      <c r="V75" s="235">
        <f t="shared" si="5"/>
        <v>3.6294356600970485E-3</v>
      </c>
      <c r="W75" s="235">
        <f t="shared" si="5"/>
        <v>3.7700243104753272E-3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3.4596700632194506E-2</v>
      </c>
      <c r="C76" s="235">
        <f t="shared" si="6"/>
        <v>3.7733076300544711E-2</v>
      </c>
      <c r="D76" s="235">
        <f t="shared" si="6"/>
        <v>4.0709066112701454E-2</v>
      </c>
      <c r="E76" s="235">
        <f t="shared" si="6"/>
        <v>4.2324469283266851E-2</v>
      </c>
      <c r="F76" s="235">
        <f t="shared" si="6"/>
        <v>4.2792385716216852E-2</v>
      </c>
      <c r="G76" s="235">
        <f t="shared" si="6"/>
        <v>4.1869693589605066E-2</v>
      </c>
      <c r="H76" s="235">
        <f t="shared" si="6"/>
        <v>4.339238025929644E-2</v>
      </c>
      <c r="I76" s="235">
        <f t="shared" si="6"/>
        <v>4.3940914167076184E-2</v>
      </c>
      <c r="J76" s="235">
        <f t="shared" si="6"/>
        <v>4.2777974045371002E-2</v>
      </c>
      <c r="K76" s="235">
        <f t="shared" si="6"/>
        <v>4.3583596957942387E-2</v>
      </c>
      <c r="L76" s="235">
        <f t="shared" si="6"/>
        <v>4.279108623650929E-2</v>
      </c>
      <c r="M76" s="235">
        <f t="shared" si="6"/>
        <v>4.3922846696936767E-2</v>
      </c>
      <c r="N76" s="235">
        <f t="shared" si="6"/>
        <v>4.3079347009323324E-2</v>
      </c>
      <c r="O76" s="235">
        <f t="shared" si="6"/>
        <v>4.0765484392573652E-2</v>
      </c>
      <c r="P76" s="235">
        <f t="shared" si="6"/>
        <v>4.0851231271607398E-2</v>
      </c>
      <c r="Q76" s="235">
        <f t="shared" si="6"/>
        <v>3.9692047205007075E-2</v>
      </c>
      <c r="R76" s="235">
        <f t="shared" si="6"/>
        <v>3.9112059645046965E-2</v>
      </c>
      <c r="S76" s="235">
        <f t="shared" si="6"/>
        <v>3.7737482413307044E-2</v>
      </c>
      <c r="T76" s="235">
        <f t="shared" si="6"/>
        <v>3.5245896799183579E-2</v>
      </c>
      <c r="U76" s="235">
        <f t="shared" si="6"/>
        <v>3.4858940746416836E-2</v>
      </c>
      <c r="V76" s="235">
        <f t="shared" si="6"/>
        <v>3.5114783813190095E-2</v>
      </c>
      <c r="W76" s="235">
        <f t="shared" si="6"/>
        <v>3.5787611737200464E-2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1.2780957468448055E-2</v>
      </c>
      <c r="C77" s="235">
        <f t="shared" si="7"/>
        <v>1.3269036492047874E-2</v>
      </c>
      <c r="D77" s="235">
        <f t="shared" si="7"/>
        <v>1.3910103996843521E-2</v>
      </c>
      <c r="E77" s="235">
        <f t="shared" si="7"/>
        <v>1.4568805294799704E-2</v>
      </c>
      <c r="F77" s="235">
        <f t="shared" si="7"/>
        <v>1.5059060565553145E-2</v>
      </c>
      <c r="G77" s="235">
        <f t="shared" si="7"/>
        <v>1.4832913702301663E-2</v>
      </c>
      <c r="H77" s="235">
        <f t="shared" si="7"/>
        <v>1.4946790680687362E-2</v>
      </c>
      <c r="I77" s="235">
        <f t="shared" si="7"/>
        <v>1.4398499543796241E-2</v>
      </c>
      <c r="J77" s="235">
        <f t="shared" si="7"/>
        <v>1.3459186182680338E-2</v>
      </c>
      <c r="K77" s="235">
        <f t="shared" si="7"/>
        <v>1.4035826324111964E-2</v>
      </c>
      <c r="L77" s="235">
        <f t="shared" si="7"/>
        <v>1.310540987664306E-2</v>
      </c>
      <c r="M77" s="235">
        <f t="shared" si="7"/>
        <v>1.3929642456746683E-2</v>
      </c>
      <c r="N77" s="235">
        <f t="shared" si="7"/>
        <v>1.3133822104398896E-2</v>
      </c>
      <c r="O77" s="235">
        <f t="shared" si="7"/>
        <v>1.2021439617728091E-2</v>
      </c>
      <c r="P77" s="235">
        <f t="shared" si="7"/>
        <v>1.1776020280514722E-2</v>
      </c>
      <c r="Q77" s="235">
        <f t="shared" si="7"/>
        <v>1.0776488748266318E-2</v>
      </c>
      <c r="R77" s="235">
        <f t="shared" si="7"/>
        <v>1.0759263408434321E-2</v>
      </c>
      <c r="S77" s="235">
        <f t="shared" si="7"/>
        <v>1.0337374779253436E-2</v>
      </c>
      <c r="T77" s="235">
        <f t="shared" si="7"/>
        <v>9.6128515989575142E-3</v>
      </c>
      <c r="U77" s="235">
        <f t="shared" si="7"/>
        <v>9.7443005000866206E-3</v>
      </c>
      <c r="V77" s="235">
        <f t="shared" si="7"/>
        <v>9.316559087296691E-3</v>
      </c>
      <c r="W77" s="235">
        <f t="shared" si="7"/>
        <v>1.0029879726335782E-2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4.320129190170257E-2</v>
      </c>
      <c r="C78" s="302">
        <f t="shared" si="8"/>
        <v>4.463426371272658E-2</v>
      </c>
      <c r="D78" s="302">
        <f t="shared" si="8"/>
        <v>4.8608192942550532E-2</v>
      </c>
      <c r="E78" s="302">
        <f t="shared" si="8"/>
        <v>5.2101771858895522E-2</v>
      </c>
      <c r="F78" s="302">
        <f t="shared" si="8"/>
        <v>5.4161329945432615E-2</v>
      </c>
      <c r="G78" s="302">
        <f t="shared" si="8"/>
        <v>5.2950054323710957E-2</v>
      </c>
      <c r="H78" s="302">
        <f t="shared" si="8"/>
        <v>5.539053828153883E-2</v>
      </c>
      <c r="I78" s="302">
        <f t="shared" si="8"/>
        <v>5.5315767050688622E-2</v>
      </c>
      <c r="J78" s="302">
        <f t="shared" si="8"/>
        <v>5.2521575150956686E-2</v>
      </c>
      <c r="K78" s="302">
        <f t="shared" si="8"/>
        <v>5.3133732273433779E-2</v>
      </c>
      <c r="L78" s="302">
        <f t="shared" si="8"/>
        <v>5.1132026068669449E-2</v>
      </c>
      <c r="M78" s="302">
        <f t="shared" si="8"/>
        <v>5.5161033729193627E-2</v>
      </c>
      <c r="N78" s="302">
        <f t="shared" si="8"/>
        <v>5.1657249946964356E-2</v>
      </c>
      <c r="O78" s="302">
        <f t="shared" si="8"/>
        <v>4.6830894814596832E-2</v>
      </c>
      <c r="P78" s="302">
        <f t="shared" si="8"/>
        <v>4.5842340416071624E-2</v>
      </c>
      <c r="Q78" s="302">
        <f t="shared" si="8"/>
        <v>4.2149525919849294E-2</v>
      </c>
      <c r="R78" s="302">
        <f t="shared" si="8"/>
        <v>4.2396943197321513E-2</v>
      </c>
      <c r="S78" s="302">
        <f t="shared" si="8"/>
        <v>4.0257894867149528E-2</v>
      </c>
      <c r="T78" s="302">
        <f t="shared" si="8"/>
        <v>3.7210289326273592E-2</v>
      </c>
      <c r="U78" s="302">
        <f t="shared" si="8"/>
        <v>3.8069570226982728E-2</v>
      </c>
      <c r="V78" s="302">
        <f t="shared" si="8"/>
        <v>3.7644593494951799E-2</v>
      </c>
      <c r="W78" s="302">
        <f t="shared" si="8"/>
        <v>3.9923865133894114E-2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0.13637722344021636</v>
      </c>
      <c r="C79" s="303">
        <f t="shared" si="9"/>
        <v>0.1160796511508716</v>
      </c>
      <c r="D79" s="303">
        <f t="shared" si="9"/>
        <v>0.10462763221959771</v>
      </c>
      <c r="E79" s="303">
        <f t="shared" si="9"/>
        <v>0.10111699074321319</v>
      </c>
      <c r="F79" s="303">
        <f t="shared" si="9"/>
        <v>0.10060449350457622</v>
      </c>
      <c r="G79" s="303">
        <f t="shared" si="9"/>
        <v>0.10335840225098725</v>
      </c>
      <c r="H79" s="303">
        <f t="shared" si="9"/>
        <v>9.3061854893177975E-2</v>
      </c>
      <c r="I79" s="303">
        <f t="shared" si="9"/>
        <v>9.2990103481177269E-2</v>
      </c>
      <c r="J79" s="303">
        <f t="shared" si="9"/>
        <v>0.11105497663463203</v>
      </c>
      <c r="K79" s="303">
        <f t="shared" si="9"/>
        <v>0.10428069038890514</v>
      </c>
      <c r="L79" s="303">
        <f t="shared" si="9"/>
        <v>0.11293998541567876</v>
      </c>
      <c r="M79" s="303">
        <f t="shared" si="9"/>
        <v>0.11020315337661592</v>
      </c>
      <c r="N79" s="303">
        <f t="shared" si="9"/>
        <v>0.10966745274638076</v>
      </c>
      <c r="O79" s="303">
        <f t="shared" si="9"/>
        <v>0.12692107956576226</v>
      </c>
      <c r="P79" s="303">
        <f t="shared" si="9"/>
        <v>0.12421406890655935</v>
      </c>
      <c r="Q79" s="303">
        <f t="shared" si="9"/>
        <v>0.12571390770758886</v>
      </c>
      <c r="R79" s="303">
        <f t="shared" si="9"/>
        <v>0.12721895419910415</v>
      </c>
      <c r="S79" s="303">
        <f t="shared" si="9"/>
        <v>0.12661316697014346</v>
      </c>
      <c r="T79" s="303">
        <f t="shared" si="9"/>
        <v>0.14843226336741239</v>
      </c>
      <c r="U79" s="303">
        <f t="shared" si="9"/>
        <v>0.14677676787962923</v>
      </c>
      <c r="V79" s="303">
        <f t="shared" si="9"/>
        <v>0.14986366026274922</v>
      </c>
      <c r="W79" s="303">
        <f t="shared" si="9"/>
        <v>0.15804163645753386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0.25011430668683793</v>
      </c>
      <c r="C80" s="303">
        <f t="shared" si="10"/>
        <v>0.21476074913233517</v>
      </c>
      <c r="D80" s="303">
        <f t="shared" si="10"/>
        <v>0.19276505631135504</v>
      </c>
      <c r="E80" s="303">
        <f t="shared" si="10"/>
        <v>0.18427766331808879</v>
      </c>
      <c r="F80" s="303">
        <f t="shared" si="10"/>
        <v>0.18551414542909389</v>
      </c>
      <c r="G80" s="303">
        <f t="shared" si="10"/>
        <v>0.18221421511438621</v>
      </c>
      <c r="H80" s="303">
        <f t="shared" si="10"/>
        <v>0.16877539928134722</v>
      </c>
      <c r="I80" s="303">
        <f t="shared" si="10"/>
        <v>0.15525322064732655</v>
      </c>
      <c r="J80" s="303">
        <f t="shared" si="10"/>
        <v>0.15695469414521204</v>
      </c>
      <c r="K80" s="303">
        <f t="shared" si="10"/>
        <v>0.15497246914344126</v>
      </c>
      <c r="L80" s="303">
        <f t="shared" si="10"/>
        <v>0.15413988382583677</v>
      </c>
      <c r="M80" s="303">
        <f t="shared" si="10"/>
        <v>0.15375298715658378</v>
      </c>
      <c r="N80" s="303">
        <f t="shared" si="10"/>
        <v>0.15391130333756717</v>
      </c>
      <c r="O80" s="303">
        <f t="shared" si="10"/>
        <v>0.16006843150002337</v>
      </c>
      <c r="P80" s="303">
        <f t="shared" si="10"/>
        <v>0.15770350339707848</v>
      </c>
      <c r="Q80" s="303">
        <f t="shared" si="10"/>
        <v>0.16090625406929443</v>
      </c>
      <c r="R80" s="303">
        <f t="shared" si="10"/>
        <v>0.16470012739298659</v>
      </c>
      <c r="S80" s="303">
        <f t="shared" si="10"/>
        <v>0.17298948704166392</v>
      </c>
      <c r="T80" s="303">
        <f t="shared" si="10"/>
        <v>0.18515378861265896</v>
      </c>
      <c r="U80" s="303">
        <f t="shared" si="10"/>
        <v>0.19081253905138928</v>
      </c>
      <c r="V80" s="303">
        <f t="shared" si="10"/>
        <v>0.18377675846197478</v>
      </c>
      <c r="W80" s="303">
        <f t="shared" si="10"/>
        <v>0.1778935118461874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0.24528356560273504</v>
      </c>
      <c r="C81" s="304">
        <f t="shared" si="11"/>
        <v>0.20757600340673246</v>
      </c>
      <c r="D81" s="304">
        <f t="shared" si="11"/>
        <v>0.1838551369917639</v>
      </c>
      <c r="E81" s="304">
        <f t="shared" si="11"/>
        <v>0.17531913236586688</v>
      </c>
      <c r="F81" s="304">
        <f t="shared" si="11"/>
        <v>0.1773971771598645</v>
      </c>
      <c r="G81" s="304">
        <f t="shared" si="11"/>
        <v>0.17455387617092535</v>
      </c>
      <c r="H81" s="304">
        <f t="shared" si="11"/>
        <v>0.15962052474739191</v>
      </c>
      <c r="I81" s="304">
        <f t="shared" si="11"/>
        <v>0.14387609226351078</v>
      </c>
      <c r="J81" s="304">
        <f t="shared" si="11"/>
        <v>0.14428359319249609</v>
      </c>
      <c r="K81" s="304">
        <f t="shared" si="11"/>
        <v>0.14298613271367952</v>
      </c>
      <c r="L81" s="304">
        <f t="shared" si="11"/>
        <v>0.14044225804517216</v>
      </c>
      <c r="M81" s="304">
        <f t="shared" si="11"/>
        <v>0.14105777701396249</v>
      </c>
      <c r="N81" s="304">
        <f t="shared" si="11"/>
        <v>0.13995033047375885</v>
      </c>
      <c r="O81" s="304">
        <f t="shared" si="11"/>
        <v>0.14569455712440346</v>
      </c>
      <c r="P81" s="304">
        <f t="shared" si="11"/>
        <v>0.14252590187207639</v>
      </c>
      <c r="Q81" s="304">
        <f t="shared" si="11"/>
        <v>0.14425812797580054</v>
      </c>
      <c r="R81" s="304">
        <f t="shared" si="11"/>
        <v>0.14869598551070295</v>
      </c>
      <c r="S81" s="304">
        <f t="shared" si="11"/>
        <v>0.15742277127111803</v>
      </c>
      <c r="T81" s="304">
        <f t="shared" si="11"/>
        <v>0.17049482553524437</v>
      </c>
      <c r="U81" s="304">
        <f t="shared" si="11"/>
        <v>0.17699165874811756</v>
      </c>
      <c r="V81" s="304">
        <f t="shared" si="11"/>
        <v>0.16842789860153576</v>
      </c>
      <c r="W81" s="304">
        <f t="shared" si="11"/>
        <v>0.1637786737096221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4.8307410841028865E-3</v>
      </c>
      <c r="C82" s="304">
        <f t="shared" si="12"/>
        <v>7.1847457256027127E-3</v>
      </c>
      <c r="D82" s="304">
        <f t="shared" si="12"/>
        <v>8.9099193195911301E-3</v>
      </c>
      <c r="E82" s="304">
        <f t="shared" si="12"/>
        <v>8.9585309522218961E-3</v>
      </c>
      <c r="F82" s="304">
        <f t="shared" si="12"/>
        <v>8.1169682692293979E-3</v>
      </c>
      <c r="G82" s="304">
        <f t="shared" si="12"/>
        <v>7.6603389434608433E-3</v>
      </c>
      <c r="H82" s="304">
        <f t="shared" si="12"/>
        <v>9.1548745339553091E-3</v>
      </c>
      <c r="I82" s="304">
        <f t="shared" si="12"/>
        <v>1.1377128383815775E-2</v>
      </c>
      <c r="J82" s="304">
        <f t="shared" si="12"/>
        <v>1.2671100952715959E-2</v>
      </c>
      <c r="K82" s="304">
        <f t="shared" si="12"/>
        <v>1.1986336429761746E-2</v>
      </c>
      <c r="L82" s="304">
        <f t="shared" si="12"/>
        <v>1.3697625780664621E-2</v>
      </c>
      <c r="M82" s="304">
        <f t="shared" si="12"/>
        <v>1.2695210142621288E-2</v>
      </c>
      <c r="N82" s="304">
        <f t="shared" si="12"/>
        <v>1.3960972863808324E-2</v>
      </c>
      <c r="O82" s="304">
        <f t="shared" si="12"/>
        <v>1.4373874375619907E-2</v>
      </c>
      <c r="P82" s="304">
        <f t="shared" si="12"/>
        <v>1.5177601525002098E-2</v>
      </c>
      <c r="Q82" s="304">
        <f t="shared" si="12"/>
        <v>1.6648126093493889E-2</v>
      </c>
      <c r="R82" s="304">
        <f t="shared" si="12"/>
        <v>1.6004141882283628E-2</v>
      </c>
      <c r="S82" s="304">
        <f t="shared" si="12"/>
        <v>1.5566715770545893E-2</v>
      </c>
      <c r="T82" s="304">
        <f t="shared" si="12"/>
        <v>1.4658963077414582E-2</v>
      </c>
      <c r="U82" s="304">
        <f t="shared" si="12"/>
        <v>1.3820880303271683E-2</v>
      </c>
      <c r="V82" s="304">
        <f t="shared" si="12"/>
        <v>1.534885986043902E-2</v>
      </c>
      <c r="W82" s="304">
        <f t="shared" si="12"/>
        <v>1.4114838136565319E-2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1.083198357099175E-2</v>
      </c>
      <c r="C83" s="303">
        <f t="shared" si="13"/>
        <v>9.6987804909569285E-3</v>
      </c>
      <c r="D83" s="303">
        <f t="shared" si="13"/>
        <v>9.391889550361722E-3</v>
      </c>
      <c r="E83" s="303">
        <f t="shared" si="13"/>
        <v>9.3791885884276973E-3</v>
      </c>
      <c r="F83" s="303">
        <f t="shared" si="13"/>
        <v>8.8875888021934281E-3</v>
      </c>
      <c r="G83" s="303">
        <f t="shared" si="13"/>
        <v>8.8123085276303349E-3</v>
      </c>
      <c r="H83" s="303">
        <f t="shared" si="13"/>
        <v>7.6563077960942272E-3</v>
      </c>
      <c r="I83" s="303">
        <f t="shared" si="13"/>
        <v>1.0465589745357048E-2</v>
      </c>
      <c r="J83" s="303">
        <f t="shared" si="13"/>
        <v>1.501535726758157E-2</v>
      </c>
      <c r="K83" s="303">
        <f t="shared" si="13"/>
        <v>1.3839283372839123E-2</v>
      </c>
      <c r="L83" s="303">
        <f t="shared" si="13"/>
        <v>1.6714452400895637E-2</v>
      </c>
      <c r="M83" s="303">
        <f t="shared" si="13"/>
        <v>1.58635629724336E-2</v>
      </c>
      <c r="N83" s="303">
        <f t="shared" si="13"/>
        <v>1.5807277122871777E-2</v>
      </c>
      <c r="O83" s="303">
        <f t="shared" si="13"/>
        <v>1.9739816408089535E-2</v>
      </c>
      <c r="P83" s="303">
        <f t="shared" si="13"/>
        <v>1.9672146250445065E-2</v>
      </c>
      <c r="Q83" s="303">
        <f t="shared" si="13"/>
        <v>2.0048672744675183E-2</v>
      </c>
      <c r="R83" s="303">
        <f t="shared" si="13"/>
        <v>1.99930872819922E-2</v>
      </c>
      <c r="S83" s="303">
        <f t="shared" si="13"/>
        <v>1.8804525694858933E-2</v>
      </c>
      <c r="T83" s="303">
        <f t="shared" si="13"/>
        <v>2.3022256108323903E-2</v>
      </c>
      <c r="U83" s="303">
        <f t="shared" si="13"/>
        <v>2.1846872499771262E-2</v>
      </c>
      <c r="V83" s="303">
        <f t="shared" si="13"/>
        <v>2.3686636044449514E-2</v>
      </c>
      <c r="W83" s="303">
        <f t="shared" si="13"/>
        <v>2.6054183533822314E-2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4.9318183908334413E-3</v>
      </c>
      <c r="C84" s="304">
        <f t="shared" si="14"/>
        <v>4.2465831777257395E-3</v>
      </c>
      <c r="D84" s="304">
        <f t="shared" si="14"/>
        <v>3.9912797261030765E-3</v>
      </c>
      <c r="E84" s="304">
        <f t="shared" si="14"/>
        <v>3.9797587011656827E-3</v>
      </c>
      <c r="F84" s="304">
        <f t="shared" si="14"/>
        <v>3.7930600429412101E-3</v>
      </c>
      <c r="G84" s="304">
        <f t="shared" si="14"/>
        <v>3.7790744072755149E-3</v>
      </c>
      <c r="H84" s="304">
        <f t="shared" si="14"/>
        <v>3.1336912856514392E-3</v>
      </c>
      <c r="I84" s="304">
        <f t="shared" si="14"/>
        <v>4.3716601695452557E-3</v>
      </c>
      <c r="J84" s="304">
        <f t="shared" si="14"/>
        <v>6.4686628196642662E-3</v>
      </c>
      <c r="K84" s="304">
        <f t="shared" si="14"/>
        <v>5.9193958359825853E-3</v>
      </c>
      <c r="L84" s="304">
        <f t="shared" si="14"/>
        <v>7.218857904141826E-3</v>
      </c>
      <c r="M84" s="304">
        <f t="shared" si="14"/>
        <v>6.8919704792816082E-3</v>
      </c>
      <c r="N84" s="304">
        <f t="shared" si="14"/>
        <v>6.7515285622255002E-3</v>
      </c>
      <c r="O84" s="304">
        <f t="shared" si="14"/>
        <v>8.6463277031420174E-3</v>
      </c>
      <c r="P84" s="304">
        <f t="shared" si="14"/>
        <v>8.5685174783896E-3</v>
      </c>
      <c r="Q84" s="304">
        <f t="shared" si="14"/>
        <v>8.6515078498888287E-3</v>
      </c>
      <c r="R84" s="304">
        <f t="shared" si="14"/>
        <v>8.6840793322669387E-3</v>
      </c>
      <c r="S84" s="304">
        <f t="shared" si="14"/>
        <v>8.1330022467780531E-3</v>
      </c>
      <c r="T84" s="304">
        <f t="shared" si="14"/>
        <v>1.0231235538892946E-2</v>
      </c>
      <c r="U84" s="304">
        <f t="shared" si="14"/>
        <v>9.7138124757908291E-3</v>
      </c>
      <c r="V84" s="304">
        <f t="shared" si="14"/>
        <v>1.0509103675805438E-2</v>
      </c>
      <c r="W84" s="304">
        <f t="shared" si="14"/>
        <v>1.1745635659698977E-2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5.297943552156942E-3</v>
      </c>
      <c r="C85" s="304">
        <f t="shared" si="15"/>
        <v>4.5565150168052635E-3</v>
      </c>
      <c r="D85" s="304">
        <f t="shared" si="15"/>
        <v>4.2898597292757596E-3</v>
      </c>
      <c r="E85" s="304">
        <f t="shared" si="15"/>
        <v>4.2826196503603147E-3</v>
      </c>
      <c r="F85" s="304">
        <f t="shared" si="15"/>
        <v>4.082631462248033E-3</v>
      </c>
      <c r="G85" s="304">
        <f t="shared" si="15"/>
        <v>4.0782622621538984E-3</v>
      </c>
      <c r="H85" s="304">
        <f t="shared" si="15"/>
        <v>3.3813292110406305E-3</v>
      </c>
      <c r="I85" s="304">
        <f t="shared" si="15"/>
        <v>4.6756062465343551E-3</v>
      </c>
      <c r="J85" s="304">
        <f t="shared" si="15"/>
        <v>6.9670587540429331E-3</v>
      </c>
      <c r="K85" s="304">
        <f t="shared" si="15"/>
        <v>6.4256176281963966E-3</v>
      </c>
      <c r="L85" s="304">
        <f t="shared" si="15"/>
        <v>7.7879876609141955E-3</v>
      </c>
      <c r="M85" s="304">
        <f t="shared" si="15"/>
        <v>7.3889512406393465E-3</v>
      </c>
      <c r="N85" s="304">
        <f t="shared" si="15"/>
        <v>7.3153117083807956E-3</v>
      </c>
      <c r="O85" s="304">
        <f t="shared" si="15"/>
        <v>9.30157771728163E-3</v>
      </c>
      <c r="P85" s="304">
        <f t="shared" si="15"/>
        <v>9.2115215900701077E-3</v>
      </c>
      <c r="Q85" s="304">
        <f t="shared" si="15"/>
        <v>9.3217355921915018E-3</v>
      </c>
      <c r="R85" s="304">
        <f t="shared" si="15"/>
        <v>9.3138605776521E-3</v>
      </c>
      <c r="S85" s="304">
        <f t="shared" si="15"/>
        <v>8.7309075569036616E-3</v>
      </c>
      <c r="T85" s="304">
        <f t="shared" si="15"/>
        <v>1.0963569158643539E-2</v>
      </c>
      <c r="U85" s="304">
        <f t="shared" si="15"/>
        <v>1.0410087732205451E-2</v>
      </c>
      <c r="V85" s="304">
        <f t="shared" si="15"/>
        <v>1.1264075362319126E-2</v>
      </c>
      <c r="W85" s="304">
        <f t="shared" si="15"/>
        <v>1.2548929493922622E-2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6.0222162800136793E-4</v>
      </c>
      <c r="C86" s="304">
        <f t="shared" si="16"/>
        <v>8.9568229642592522E-4</v>
      </c>
      <c r="D86" s="304">
        <f t="shared" si="16"/>
        <v>1.1107500949828861E-3</v>
      </c>
      <c r="E86" s="304">
        <f t="shared" si="16"/>
        <v>1.1168102369016996E-3</v>
      </c>
      <c r="F86" s="304">
        <f t="shared" si="16"/>
        <v>1.0118972970041848E-3</v>
      </c>
      <c r="G86" s="304">
        <f t="shared" si="16"/>
        <v>9.549718582009221E-4</v>
      </c>
      <c r="H86" s="304">
        <f t="shared" si="16"/>
        <v>1.1412872994021567E-3</v>
      </c>
      <c r="I86" s="304">
        <f t="shared" si="16"/>
        <v>1.4183233292774386E-3</v>
      </c>
      <c r="J86" s="304">
        <f t="shared" si="16"/>
        <v>1.5796356938743703E-3</v>
      </c>
      <c r="K86" s="304">
        <f t="shared" si="16"/>
        <v>1.4942699086601433E-3</v>
      </c>
      <c r="L86" s="304">
        <f t="shared" si="16"/>
        <v>1.7076068358396156E-3</v>
      </c>
      <c r="M86" s="304">
        <f t="shared" si="16"/>
        <v>1.582641252512643E-3</v>
      </c>
      <c r="N86" s="304">
        <f t="shared" si="16"/>
        <v>1.7404368522654819E-3</v>
      </c>
      <c r="O86" s="304">
        <f t="shared" si="16"/>
        <v>1.7919109876658845E-3</v>
      </c>
      <c r="P86" s="304">
        <f t="shared" si="16"/>
        <v>1.8921071819853585E-3</v>
      </c>
      <c r="Q86" s="304">
        <f t="shared" si="16"/>
        <v>2.0754293025948508E-3</v>
      </c>
      <c r="R86" s="304">
        <f t="shared" si="16"/>
        <v>1.995147372073161E-3</v>
      </c>
      <c r="S86" s="304">
        <f t="shared" si="16"/>
        <v>1.9406158911772168E-3</v>
      </c>
      <c r="T86" s="304">
        <f t="shared" si="16"/>
        <v>1.8274514107874172E-3</v>
      </c>
      <c r="U86" s="304">
        <f t="shared" si="16"/>
        <v>1.7229722917749843E-3</v>
      </c>
      <c r="V86" s="304">
        <f t="shared" si="16"/>
        <v>1.9134570063249483E-3</v>
      </c>
      <c r="W86" s="304">
        <f t="shared" si="16"/>
        <v>1.7596183802007146E-3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1.1760938817920435E-2</v>
      </c>
      <c r="C87" s="303">
        <f t="shared" si="17"/>
        <v>1.497467045088252E-2</v>
      </c>
      <c r="D87" s="303">
        <f t="shared" si="17"/>
        <v>1.7579661315434234E-2</v>
      </c>
      <c r="E87" s="303">
        <f t="shared" si="17"/>
        <v>1.7667382282300491E-2</v>
      </c>
      <c r="F87" s="303">
        <f t="shared" si="17"/>
        <v>1.6174605544172615E-2</v>
      </c>
      <c r="G87" s="303">
        <f t="shared" si="17"/>
        <v>1.5441854455465642E-2</v>
      </c>
      <c r="H87" s="303">
        <f t="shared" si="17"/>
        <v>1.7328855089791907E-2</v>
      </c>
      <c r="I87" s="303">
        <f t="shared" si="17"/>
        <v>2.194838750549934E-2</v>
      </c>
      <c r="J87" s="303">
        <f t="shared" si="17"/>
        <v>2.5707523166816081E-2</v>
      </c>
      <c r="K87" s="303">
        <f t="shared" si="17"/>
        <v>2.4139526557379228E-2</v>
      </c>
      <c r="L87" s="303">
        <f t="shared" si="17"/>
        <v>2.792330631151799E-2</v>
      </c>
      <c r="M87" s="303">
        <f t="shared" si="17"/>
        <v>2.5942572319426097E-2</v>
      </c>
      <c r="N87" s="303">
        <f t="shared" si="17"/>
        <v>2.7880882415641583E-2</v>
      </c>
      <c r="O87" s="303">
        <f t="shared" si="17"/>
        <v>3.007851042250792E-2</v>
      </c>
      <c r="P87" s="303">
        <f t="shared" si="17"/>
        <v>3.1263316325669907E-2</v>
      </c>
      <c r="Q87" s="303">
        <f t="shared" si="17"/>
        <v>3.3706399515662816E-2</v>
      </c>
      <c r="R87" s="303">
        <f t="shared" si="17"/>
        <v>3.2667188887777462E-2</v>
      </c>
      <c r="S87" s="303">
        <f t="shared" si="17"/>
        <v>3.1544138401778082E-2</v>
      </c>
      <c r="T87" s="303">
        <f t="shared" si="17"/>
        <v>3.1720310159164822E-2</v>
      </c>
      <c r="U87" s="303">
        <f t="shared" si="17"/>
        <v>2.9947397207323301E-2</v>
      </c>
      <c r="V87" s="303">
        <f t="shared" si="17"/>
        <v>3.3064087427183857E-2</v>
      </c>
      <c r="W87" s="303">
        <f t="shared" si="17"/>
        <v>3.199056795682851E-2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3.1944910330301323E-3</v>
      </c>
      <c r="C88" s="304">
        <f t="shared" si="18"/>
        <v>2.7201011686134873E-3</v>
      </c>
      <c r="D88" s="304">
        <f t="shared" si="18"/>
        <v>2.5816950041150041E-3</v>
      </c>
      <c r="E88" s="304">
        <f t="shared" si="18"/>
        <v>2.5920729712581763E-3</v>
      </c>
      <c r="F88" s="304">
        <f t="shared" si="18"/>
        <v>2.4858616529850166E-3</v>
      </c>
      <c r="G88" s="304">
        <f t="shared" si="18"/>
        <v>2.4902169686128297E-3</v>
      </c>
      <c r="H88" s="304">
        <f t="shared" si="18"/>
        <v>2.0687653431356832E-3</v>
      </c>
      <c r="I88" s="304">
        <f t="shared" si="18"/>
        <v>2.9147762569549443E-3</v>
      </c>
      <c r="J88" s="304">
        <f t="shared" si="18"/>
        <v>4.2516332448580534E-3</v>
      </c>
      <c r="K88" s="304">
        <f t="shared" si="18"/>
        <v>3.8672787715002027E-3</v>
      </c>
      <c r="L88" s="304">
        <f t="shared" si="18"/>
        <v>4.6916733592302319E-3</v>
      </c>
      <c r="M88" s="304">
        <f t="shared" si="18"/>
        <v>4.3860612515139886E-3</v>
      </c>
      <c r="N88" s="304">
        <f t="shared" si="18"/>
        <v>4.2936828476934485E-3</v>
      </c>
      <c r="O88" s="304">
        <f t="shared" si="18"/>
        <v>5.5347120731747404E-3</v>
      </c>
      <c r="P88" s="304">
        <f t="shared" si="18"/>
        <v>5.4364181934289787E-3</v>
      </c>
      <c r="Q88" s="304">
        <f t="shared" si="18"/>
        <v>5.4916621839191243E-3</v>
      </c>
      <c r="R88" s="304">
        <f t="shared" si="18"/>
        <v>5.4922432020532274E-3</v>
      </c>
      <c r="S88" s="304">
        <f t="shared" si="18"/>
        <v>5.1599937771988147E-3</v>
      </c>
      <c r="T88" s="304">
        <f t="shared" si="18"/>
        <v>6.4735060604895409E-3</v>
      </c>
      <c r="U88" s="304">
        <f t="shared" si="18"/>
        <v>6.1332739466212283E-3</v>
      </c>
      <c r="V88" s="304">
        <f t="shared" si="18"/>
        <v>6.6606205817687772E-3</v>
      </c>
      <c r="W88" s="304">
        <f t="shared" si="18"/>
        <v>7.3893552999438348E-3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7.7526705245666667E-4</v>
      </c>
      <c r="C89" s="304">
        <f t="shared" si="19"/>
        <v>6.6677115974838339E-4</v>
      </c>
      <c r="D89" s="304">
        <f t="shared" si="19"/>
        <v>6.2775053660474528E-4</v>
      </c>
      <c r="E89" s="304">
        <f t="shared" si="19"/>
        <v>6.2669106992959626E-4</v>
      </c>
      <c r="F89" s="304">
        <f t="shared" si="19"/>
        <v>5.9742608218527895E-4</v>
      </c>
      <c r="G89" s="304">
        <f t="shared" si="19"/>
        <v>5.9678672148895861E-4</v>
      </c>
      <c r="H89" s="304">
        <f t="shared" si="19"/>
        <v>4.948020123320937E-4</v>
      </c>
      <c r="I89" s="304">
        <f t="shared" si="19"/>
        <v>6.8419820587233145E-4</v>
      </c>
      <c r="J89" s="304">
        <f t="shared" si="19"/>
        <v>1.0195146572183173E-3</v>
      </c>
      <c r="K89" s="304">
        <f t="shared" si="19"/>
        <v>9.402836383179807E-4</v>
      </c>
      <c r="L89" s="304">
        <f t="shared" si="19"/>
        <v>1.1396441239898995E-3</v>
      </c>
      <c r="M89" s="304">
        <f t="shared" si="19"/>
        <v>1.0812516956214639E-3</v>
      </c>
      <c r="N89" s="304">
        <f t="shared" si="19"/>
        <v>1.0704757591554869E-3</v>
      </c>
      <c r="O89" s="304">
        <f t="shared" si="19"/>
        <v>1.3611331772566081E-3</v>
      </c>
      <c r="P89" s="304">
        <f t="shared" si="19"/>
        <v>1.3479549416616828E-3</v>
      </c>
      <c r="Q89" s="304">
        <f t="shared" si="19"/>
        <v>1.3640829512795497E-3</v>
      </c>
      <c r="R89" s="304">
        <f t="shared" si="19"/>
        <v>1.362930572200779E-3</v>
      </c>
      <c r="S89" s="304">
        <f t="shared" si="19"/>
        <v>1.2776249690611696E-3</v>
      </c>
      <c r="T89" s="304">
        <f t="shared" si="19"/>
        <v>1.6043383366298658E-3</v>
      </c>
      <c r="U89" s="304">
        <f t="shared" si="19"/>
        <v>1.5233454174264373E-3</v>
      </c>
      <c r="V89" s="304">
        <f t="shared" si="19"/>
        <v>1.6483124855567013E-3</v>
      </c>
      <c r="W89" s="304">
        <f t="shared" si="19"/>
        <v>1.8363297918263138E-3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7.7911807324336354E-3</v>
      </c>
      <c r="C90" s="304">
        <f t="shared" si="20"/>
        <v>1.1587798122520648E-2</v>
      </c>
      <c r="D90" s="304">
        <f t="shared" si="20"/>
        <v>1.4370215774714486E-2</v>
      </c>
      <c r="E90" s="304">
        <f t="shared" si="20"/>
        <v>1.4448618241112716E-2</v>
      </c>
      <c r="F90" s="304">
        <f t="shared" si="20"/>
        <v>1.309131780900232E-2</v>
      </c>
      <c r="G90" s="304">
        <f t="shared" si="20"/>
        <v>1.2354850765363854E-2</v>
      </c>
      <c r="H90" s="304">
        <f t="shared" si="20"/>
        <v>1.4765287734324128E-2</v>
      </c>
      <c r="I90" s="304">
        <f t="shared" si="20"/>
        <v>1.8349413042672066E-2</v>
      </c>
      <c r="J90" s="304">
        <f t="shared" si="20"/>
        <v>2.0436375264739709E-2</v>
      </c>
      <c r="K90" s="304">
        <f t="shared" si="20"/>
        <v>1.933196414756104E-2</v>
      </c>
      <c r="L90" s="304">
        <f t="shared" si="20"/>
        <v>2.2091988828297861E-2</v>
      </c>
      <c r="M90" s="304">
        <f t="shared" si="20"/>
        <v>2.0475259372290645E-2</v>
      </c>
      <c r="N90" s="304">
        <f t="shared" si="20"/>
        <v>2.2516723808792646E-2</v>
      </c>
      <c r="O90" s="304">
        <f t="shared" si="20"/>
        <v>2.318266517207657E-2</v>
      </c>
      <c r="P90" s="304">
        <f t="shared" si="20"/>
        <v>2.4478943190579246E-2</v>
      </c>
      <c r="Q90" s="304">
        <f t="shared" si="20"/>
        <v>2.6850654380464144E-2</v>
      </c>
      <c r="R90" s="304">
        <f t="shared" si="20"/>
        <v>2.5812015113523455E-2</v>
      </c>
      <c r="S90" s="304">
        <f t="shared" si="20"/>
        <v>2.5106519655518102E-2</v>
      </c>
      <c r="T90" s="304">
        <f t="shared" si="20"/>
        <v>2.3642465762045414E-2</v>
      </c>
      <c r="U90" s="304">
        <f t="shared" si="20"/>
        <v>2.2290777843275635E-2</v>
      </c>
      <c r="V90" s="304">
        <f t="shared" si="20"/>
        <v>2.4755154359858381E-2</v>
      </c>
      <c r="W90" s="304">
        <f t="shared" si="20"/>
        <v>2.2764882865058362E-2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0.15636184910241088</v>
      </c>
      <c r="C91" s="303">
        <f t="shared" si="21"/>
        <v>0.15792753667043666</v>
      </c>
      <c r="D91" s="303">
        <f t="shared" si="21"/>
        <v>0.14112270684055039</v>
      </c>
      <c r="E91" s="303">
        <f t="shared" si="21"/>
        <v>0.13267285001188781</v>
      </c>
      <c r="F91" s="303">
        <f t="shared" si="21"/>
        <v>0.13372472678864825</v>
      </c>
      <c r="G91" s="303">
        <f t="shared" si="21"/>
        <v>0.14930958034709471</v>
      </c>
      <c r="H91" s="303">
        <f t="shared" si="21"/>
        <v>0.142550791255006</v>
      </c>
      <c r="I91" s="303">
        <f t="shared" si="21"/>
        <v>0.12568341132125876</v>
      </c>
      <c r="J91" s="303">
        <f t="shared" si="21"/>
        <v>0.10208499694244312</v>
      </c>
      <c r="K91" s="303">
        <f t="shared" si="21"/>
        <v>0.11014066640589563</v>
      </c>
      <c r="L91" s="303">
        <f t="shared" si="21"/>
        <v>9.2269174119352551E-2</v>
      </c>
      <c r="M91" s="303">
        <f t="shared" si="21"/>
        <v>9.0534554843296575E-2</v>
      </c>
      <c r="N91" s="303">
        <f t="shared" si="21"/>
        <v>9.117646599584657E-2</v>
      </c>
      <c r="O91" s="303">
        <f t="shared" si="21"/>
        <v>8.6838253221515338E-2</v>
      </c>
      <c r="P91" s="303">
        <f t="shared" si="21"/>
        <v>8.4574653184400744E-2</v>
      </c>
      <c r="Q91" s="303">
        <f t="shared" si="21"/>
        <v>8.099877660614184E-2</v>
      </c>
      <c r="R91" s="303">
        <f t="shared" si="21"/>
        <v>8.7542969470865109E-2</v>
      </c>
      <c r="S91" s="303">
        <f t="shared" si="21"/>
        <v>0.10179292159881773</v>
      </c>
      <c r="T91" s="303">
        <f t="shared" si="21"/>
        <v>9.9057856272942751E-2</v>
      </c>
      <c r="U91" s="303">
        <f t="shared" si="21"/>
        <v>0.10769713094979887</v>
      </c>
      <c r="V91" s="303">
        <f t="shared" si="21"/>
        <v>9.2465317446963707E-2</v>
      </c>
      <c r="W91" s="303">
        <f t="shared" si="21"/>
        <v>8.9447368250076112E-2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0.3045455962984665</v>
      </c>
      <c r="C92" s="237">
        <f t="shared" si="22"/>
        <v>0.34970613584576243</v>
      </c>
      <c r="D92" s="237">
        <f t="shared" si="22"/>
        <v>0.3878996835548647</v>
      </c>
      <c r="E92" s="237">
        <f t="shared" si="22"/>
        <v>0.40049875429547299</v>
      </c>
      <c r="F92" s="237">
        <f t="shared" si="22"/>
        <v>0.39631021394950106</v>
      </c>
      <c r="G92" s="237">
        <f t="shared" si="22"/>
        <v>0.38518530049451849</v>
      </c>
      <c r="H92" s="237">
        <f t="shared" si="22"/>
        <v>0.41033194398549677</v>
      </c>
      <c r="I92" s="237">
        <f t="shared" si="22"/>
        <v>0.43481551648340472</v>
      </c>
      <c r="J92" s="237">
        <f t="shared" si="22"/>
        <v>0.43791914712178598</v>
      </c>
      <c r="K92" s="237">
        <f t="shared" si="22"/>
        <v>0.43770772435433547</v>
      </c>
      <c r="L92" s="237">
        <f t="shared" si="22"/>
        <v>0.44742110602462015</v>
      </c>
      <c r="M92" s="237">
        <f t="shared" si="22"/>
        <v>0.44675364761416869</v>
      </c>
      <c r="N92" s="237">
        <f t="shared" si="22"/>
        <v>0.45200223344617169</v>
      </c>
      <c r="O92" s="237">
        <f t="shared" si="22"/>
        <v>0.43837579232754775</v>
      </c>
      <c r="P92" s="237">
        <f t="shared" si="22"/>
        <v>0.44638333074085645</v>
      </c>
      <c r="Q92" s="237">
        <f t="shared" si="22"/>
        <v>0.45113249544702205</v>
      </c>
      <c r="R92" s="237">
        <f t="shared" si="22"/>
        <v>0.44086974781850441</v>
      </c>
      <c r="S92" s="237">
        <f t="shared" si="22"/>
        <v>0.42652090446584251</v>
      </c>
      <c r="T92" s="237">
        <f t="shared" si="22"/>
        <v>0.39945970347015997</v>
      </c>
      <c r="U92" s="237">
        <f t="shared" si="22"/>
        <v>0.38887125555712787</v>
      </c>
      <c r="V92" s="237">
        <f t="shared" si="22"/>
        <v>0.4047929344357275</v>
      </c>
      <c r="W92" s="237">
        <f t="shared" si="22"/>
        <v>0.39855102737213988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0.37496914457472091</v>
      </c>
      <c r="C96" s="322">
        <f>IF(C$5=0,0,C$5/OIS_fec!C$5)</f>
        <v>0.38908834749883753</v>
      </c>
      <c r="D96" s="322">
        <f>IF(D$5=0,0,D$5/OIS_fec!D$5)</f>
        <v>0.3998943905115398</v>
      </c>
      <c r="E96" s="322">
        <f>IF(E$5=0,0,E$5/OIS_fec!E$5)</f>
        <v>0.40460964699358992</v>
      </c>
      <c r="F96" s="322">
        <f>IF(F$5=0,0,F$5/OIS_fec!F$5)</f>
        <v>0.40491385200881491</v>
      </c>
      <c r="G96" s="322">
        <f>IF(G$5=0,0,G$5/OIS_fec!G$5)</f>
        <v>0.40201232154133759</v>
      </c>
      <c r="H96" s="322">
        <f>IF(H$5=0,0,H$5/OIS_fec!H$5)</f>
        <v>0.4085694776384628</v>
      </c>
      <c r="I96" s="322">
        <f>IF(I$5=0,0,I$5/OIS_fec!I$5)</f>
        <v>0.41236630199035823</v>
      </c>
      <c r="J96" s="322">
        <f>IF(J$5=0,0,J$5/OIS_fec!J$5)</f>
        <v>0.41128874429901957</v>
      </c>
      <c r="K96" s="322">
        <f>IF(K$5=0,0,K$5/OIS_fec!K$5)</f>
        <v>0.41364438526916425</v>
      </c>
      <c r="L96" s="322">
        <f>IF(L$5=0,0,L$5/OIS_fec!L$5)</f>
        <v>0.41593809279226274</v>
      </c>
      <c r="M96" s="322">
        <f>IF(M$5=0,0,M$5/OIS_fec!M$5)</f>
        <v>0.42080953514342179</v>
      </c>
      <c r="N96" s="322">
        <f>IF(N$5=0,0,N$5/OIS_fec!N$5)</f>
        <v>0.42019427820138028</v>
      </c>
      <c r="O96" s="322">
        <f>IF(O$5=0,0,O$5/OIS_fec!O$5)</f>
        <v>0.41441011896681745</v>
      </c>
      <c r="P96" s="322">
        <f>IF(P$5=0,0,P$5/OIS_fec!P$5)</f>
        <v>0.41701662470251771</v>
      </c>
      <c r="Q96" s="322">
        <f>IF(Q$5=0,0,Q$5/OIS_fec!Q$5)</f>
        <v>0.41672068768655407</v>
      </c>
      <c r="R96" s="322">
        <f>IF(R$5=0,0,R$5/OIS_fec!R$5)</f>
        <v>0.41475465165862746</v>
      </c>
      <c r="S96" s="322">
        <f>IF(S$5=0,0,S$5/OIS_fec!S$5)</f>
        <v>0.40997887753361517</v>
      </c>
      <c r="T96" s="322">
        <f>IF(T$5=0,0,T$5/OIS_fec!T$5)</f>
        <v>0.40324540283821969</v>
      </c>
      <c r="U96" s="322">
        <f>IF(U$5=0,0,U$5/OIS_fec!U$5)</f>
        <v>0.40106728207920694</v>
      </c>
      <c r="V96" s="322">
        <f>IF(V$5=0,0,V$5/OIS_fec!V$5)</f>
        <v>0.40427411413843062</v>
      </c>
      <c r="W96" s="322">
        <f>IF(W$5=0,0,W$5/OIS_fec!W$5)</f>
        <v>0.40448172579708797</v>
      </c>
      <c r="DA96" s="95"/>
    </row>
    <row r="97" spans="1:105" ht="12" customHeight="1" x14ac:dyDescent="0.25">
      <c r="A97" s="55" t="s">
        <v>92</v>
      </c>
      <c r="B97" s="332">
        <f>IF(B$6=0,0,B$6/OIS_fec!B$6)</f>
        <v>0.48943896267883519</v>
      </c>
      <c r="C97" s="332">
        <f>IF(C$6=0,0,C$6/OIS_fec!C$6)</f>
        <v>0.48868400787661748</v>
      </c>
      <c r="D97" s="332">
        <f>IF(D$6=0,0,D$6/OIS_fec!D$6)</f>
        <v>0.48779136727018579</v>
      </c>
      <c r="E97" s="332">
        <f>IF(E$6=0,0,E$6/OIS_fec!E$6)</f>
        <v>0.48774967012599829</v>
      </c>
      <c r="F97" s="332">
        <f>IF(F$6=0,0,F$6/OIS_fec!F$6)</f>
        <v>0.48879848981917279</v>
      </c>
      <c r="G97" s="332">
        <f>IF(G$6=0,0,G$6/OIS_fec!G$6)</f>
        <v>0.48941070925782515</v>
      </c>
      <c r="H97" s="332">
        <f>IF(H$6=0,0,H$6/OIS_fec!H$6)</f>
        <v>0.48898438583946374</v>
      </c>
      <c r="I97" s="332">
        <f>IF(I$6=0,0,I$6/OIS_fec!I$6)</f>
        <v>0.48750108604053066</v>
      </c>
      <c r="J97" s="332">
        <f>IF(J$6=0,0,J$6/OIS_fec!J$6)</f>
        <v>0.48601324340642132</v>
      </c>
      <c r="K97" s="332">
        <f>IF(K$6=0,0,K$6/OIS_fec!K$6)</f>
        <v>0.48533295707539303</v>
      </c>
      <c r="L97" s="332">
        <f>IF(L$6=0,0,L$6/OIS_fec!L$6)</f>
        <v>0.48398036269008937</v>
      </c>
      <c r="M97" s="332">
        <f>IF(M$6=0,0,M$6/OIS_fec!M$6)</f>
        <v>0.48421488006767682</v>
      </c>
      <c r="N97" s="332">
        <f>IF(N$6=0,0,N$6/OIS_fec!N$6)</f>
        <v>0.48363395218323718</v>
      </c>
      <c r="O97" s="332">
        <f>IF(O$6=0,0,O$6/OIS_fec!O$6)</f>
        <v>0.48357265021070484</v>
      </c>
      <c r="P97" s="332">
        <f>IF(P$6=0,0,P$6/OIS_fec!P$6)</f>
        <v>0.48345959717787562</v>
      </c>
      <c r="Q97" s="332">
        <f>IF(Q$6=0,0,Q$6/OIS_fec!Q$6)</f>
        <v>0.48296624713145897</v>
      </c>
      <c r="R97" s="332">
        <f>IF(R$6=0,0,R$6/OIS_fec!R$6)</f>
        <v>0.48307859585256885</v>
      </c>
      <c r="S97" s="332">
        <f>IF(S$6=0,0,S$6/OIS_fec!S$6)</f>
        <v>0.48327161705014865</v>
      </c>
      <c r="T97" s="332">
        <f>IF(T$6=0,0,T$6/OIS_fec!T$6)</f>
        <v>0.48338716948287147</v>
      </c>
      <c r="U97" s="332">
        <f>IF(U$6=0,0,U$6/OIS_fec!U$6)</f>
        <v>0.48374975930818698</v>
      </c>
      <c r="V97" s="332">
        <f>IF(V$6=0,0,V$6/OIS_fec!V$6)</f>
        <v>0.48263772991762555</v>
      </c>
      <c r="W97" s="332">
        <f>IF(W$6=0,0,W$6/OIS_fec!W$6)</f>
        <v>0.48348054377155908</v>
      </c>
      <c r="DA97" s="67"/>
    </row>
    <row r="98" spans="1:105" ht="12" customHeight="1" x14ac:dyDescent="0.25">
      <c r="A98" s="202" t="s">
        <v>93</v>
      </c>
      <c r="B98" s="333">
        <f>IF(B$7=0,0,B$7/OIS_fec!B$7)</f>
        <v>0.12579870402798951</v>
      </c>
      <c r="C98" s="333">
        <f>IF(C$7=0,0,C$7/OIS_fec!C$7)</f>
        <v>0.12551408938312295</v>
      </c>
      <c r="D98" s="333">
        <f>IF(D$7=0,0,D$7/OIS_fec!D$7)</f>
        <v>0.12524818485904249</v>
      </c>
      <c r="E98" s="333">
        <f>IF(E$7=0,0,E$7/OIS_fec!E$7)</f>
        <v>0.12525275653203796</v>
      </c>
      <c r="F98" s="333">
        <f>IF(F$7=0,0,F$7/OIS_fec!F$7)</f>
        <v>0.12554252206747601</v>
      </c>
      <c r="G98" s="333">
        <f>IF(G$7=0,0,G$7/OIS_fec!G$7)</f>
        <v>0.12570095559705727</v>
      </c>
      <c r="H98" s="333">
        <f>IF(H$7=0,0,H$7/OIS_fec!H$7)</f>
        <v>0.12554135604158304</v>
      </c>
      <c r="I98" s="333">
        <f>IF(I$7=0,0,I$7/OIS_fec!I$7)</f>
        <v>0.12510160972980489</v>
      </c>
      <c r="J98" s="333">
        <f>IF(J$7=0,0,J$7/OIS_fec!J$7)</f>
        <v>0.12469572270259453</v>
      </c>
      <c r="K98" s="333">
        <f>IF(K$7=0,0,K$7/OIS_fec!K$7)</f>
        <v>0.12458226085147496</v>
      </c>
      <c r="L98" s="333">
        <f>IF(L$7=0,0,L$7/OIS_fec!L$7)</f>
        <v>0.12420620822878158</v>
      </c>
      <c r="M98" s="333">
        <f>IF(M$7=0,0,M$7/OIS_fec!M$7)</f>
        <v>0.12430847019632608</v>
      </c>
      <c r="N98" s="333">
        <f>IF(N$7=0,0,N$7/OIS_fec!N$7)</f>
        <v>0.12412414326192922</v>
      </c>
      <c r="O98" s="333">
        <f>IF(O$7=0,0,O$7/OIS_fec!O$7)</f>
        <v>0.12406519062392031</v>
      </c>
      <c r="P98" s="333">
        <f>IF(P$7=0,0,P$7/OIS_fec!P$7)</f>
        <v>0.12401040798293406</v>
      </c>
      <c r="Q98" s="333">
        <f>IF(Q$7=0,0,Q$7/OIS_fec!Q$7)</f>
        <v>0.12382989568243898</v>
      </c>
      <c r="R98" s="333">
        <f>IF(R$7=0,0,R$7/OIS_fec!R$7)</f>
        <v>0.12386960577297228</v>
      </c>
      <c r="S98" s="333">
        <f>IF(S$7=0,0,S$7/OIS_fec!S$7)</f>
        <v>0.12390392104581756</v>
      </c>
      <c r="T98" s="333">
        <f>IF(T$7=0,0,T$7/OIS_fec!T$7)</f>
        <v>0.12392197701071039</v>
      </c>
      <c r="U98" s="333">
        <f>IF(U$7=0,0,U$7/OIS_fec!U$7)</f>
        <v>0.12402973470638404</v>
      </c>
      <c r="V98" s="333">
        <f>IF(V$7=0,0,V$7/OIS_fec!V$7)</f>
        <v>0.12373462057326592</v>
      </c>
      <c r="W98" s="333">
        <f>IF(W$7=0,0,W$7/OIS_fec!W$7)</f>
        <v>0.12397719612685844</v>
      </c>
      <c r="DA98" s="174"/>
    </row>
    <row r="99" spans="1:105" ht="12" customHeight="1" x14ac:dyDescent="0.25">
      <c r="A99" s="202" t="s">
        <v>94</v>
      </c>
      <c r="B99" s="333">
        <f>IF(B$8=0,0,B$8/OIS_fec!B$8)</f>
        <v>0.68609080318072335</v>
      </c>
      <c r="C99" s="333">
        <f>IF(C$8=0,0,C$8/OIS_fec!C$8)</f>
        <v>0.68419734445400204</v>
      </c>
      <c r="D99" s="333">
        <f>IF(D$8=0,0,D$8/OIS_fec!D$8)</f>
        <v>0.68263283427113552</v>
      </c>
      <c r="E99" s="333">
        <f>IF(E$8=0,0,E$8/OIS_fec!E$8)</f>
        <v>0.68271182930782737</v>
      </c>
      <c r="F99" s="333">
        <f>IF(F$8=0,0,F$8/OIS_fec!F$8)</f>
        <v>0.68434703472826064</v>
      </c>
      <c r="G99" s="333">
        <f>IF(G$8=0,0,G$8/OIS_fec!G$8)</f>
        <v>0.68520616359502706</v>
      </c>
      <c r="H99" s="333">
        <f>IF(H$8=0,0,H$8/OIS_fec!H$8)</f>
        <v>0.68416172103028983</v>
      </c>
      <c r="I99" s="333">
        <f>IF(I$8=0,0,I$8/OIS_fec!I$8)</f>
        <v>0.68160233527682046</v>
      </c>
      <c r="J99" s="333">
        <f>IF(J$8=0,0,J$8/OIS_fec!J$8)</f>
        <v>0.67936534232971724</v>
      </c>
      <c r="K99" s="333">
        <f>IF(K$8=0,0,K$8/OIS_fec!K$8)</f>
        <v>0.67895204890153715</v>
      </c>
      <c r="L99" s="333">
        <f>IF(L$8=0,0,L$8/OIS_fec!L$8)</f>
        <v>0.67686852981068291</v>
      </c>
      <c r="M99" s="333">
        <f>IF(M$8=0,0,M$8/OIS_fec!M$8)</f>
        <v>0.67753651059526621</v>
      </c>
      <c r="N99" s="333">
        <f>IF(N$8=0,0,N$8/OIS_fec!N$8)</f>
        <v>0.67645479537234532</v>
      </c>
      <c r="O99" s="333">
        <f>IF(O$8=0,0,O$8/OIS_fec!O$8)</f>
        <v>0.67602375616576837</v>
      </c>
      <c r="P99" s="333">
        <f>IF(P$8=0,0,P$8/OIS_fec!P$8)</f>
        <v>0.675668425238796</v>
      </c>
      <c r="Q99" s="333">
        <f>IF(Q$8=0,0,Q$8/OIS_fec!Q$8)</f>
        <v>0.67459725238664758</v>
      </c>
      <c r="R99" s="333">
        <f>IF(R$8=0,0,R$8/OIS_fec!R$8)</f>
        <v>0.67482837613177571</v>
      </c>
      <c r="S99" s="333">
        <f>IF(S$8=0,0,S$8/OIS_fec!S$8)</f>
        <v>0.67496986622376898</v>
      </c>
      <c r="T99" s="333">
        <f>IF(T$8=0,0,T$8/OIS_fec!T$8)</f>
        <v>0.67503591269732444</v>
      </c>
      <c r="U99" s="333">
        <f>IF(U$8=0,0,U$8/OIS_fec!U$8)</f>
        <v>0.67562987823074117</v>
      </c>
      <c r="V99" s="333">
        <f>IF(V$8=0,0,V$8/OIS_fec!V$8)</f>
        <v>0.67408102907545109</v>
      </c>
      <c r="W99" s="333">
        <f>IF(W$8=0,0,W$8/OIS_fec!W$8)</f>
        <v>0.67539754605189184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0.48546174128159542</v>
      </c>
      <c r="C100" s="333">
        <f>IF(C$9=0,0,C$9/OIS_fec!C$9)</f>
        <v>0.48477999107546615</v>
      </c>
      <c r="D100" s="333">
        <f>IF(D$9=0,0,D$9/OIS_fec!D$9)</f>
        <v>0.48392420574441997</v>
      </c>
      <c r="E100" s="333">
        <f>IF(E$9=0,0,E$9/OIS_fec!E$9)</f>
        <v>0.48387105429266569</v>
      </c>
      <c r="F100" s="333">
        <f>IF(F$9=0,0,F$9/OIS_fec!F$9)</f>
        <v>0.48489411445581704</v>
      </c>
      <c r="G100" s="333">
        <f>IF(G$9=0,0,G$9/OIS_fec!G$9)</f>
        <v>0.48549965354055236</v>
      </c>
      <c r="H100" s="333">
        <f>IF(H$9=0,0,H$9/OIS_fec!H$9)</f>
        <v>0.48511552652045198</v>
      </c>
      <c r="I100" s="333">
        <f>IF(I$9=0,0,I$9/OIS_fec!I$9)</f>
        <v>0.4836947098844982</v>
      </c>
      <c r="J100" s="333">
        <f>IF(J$9=0,0,J$9/OIS_fec!J$9)</f>
        <v>0.48224457297028694</v>
      </c>
      <c r="K100" s="333">
        <f>IF(K$9=0,0,K$9/OIS_fec!K$9)</f>
        <v>0.48152037695535388</v>
      </c>
      <c r="L100" s="333">
        <f>IF(L$9=0,0,L$9/OIS_fec!L$9)</f>
        <v>0.48020967677548171</v>
      </c>
      <c r="M100" s="333">
        <f>IF(M$9=0,0,M$9/OIS_fec!M$9)</f>
        <v>0.48040441752737406</v>
      </c>
      <c r="N100" s="333">
        <f>IF(N$9=0,0,N$9/OIS_fec!N$9)</f>
        <v>0.47986183876671196</v>
      </c>
      <c r="O100" s="333">
        <f>IF(O$9=0,0,O$9/OIS_fec!O$9)</f>
        <v>0.47984110866132001</v>
      </c>
      <c r="P100" s="333">
        <f>IF(P$9=0,0,P$9/OIS_fec!P$9)</f>
        <v>0.47975437785006214</v>
      </c>
      <c r="Q100" s="333">
        <f>IF(Q$9=0,0,Q$9/OIS_fec!Q$9)</f>
        <v>0.4793241479726989</v>
      </c>
      <c r="R100" s="333">
        <f>IF(R$9=0,0,R$9/OIS_fec!R$9)</f>
        <v>0.47942300751762668</v>
      </c>
      <c r="S100" s="333">
        <f>IF(S$9=0,0,S$9/OIS_fec!S$9)</f>
        <v>0.47962796034420713</v>
      </c>
      <c r="T100" s="333">
        <f>IF(T$9=0,0,T$9/OIS_fec!T$9)</f>
        <v>0.47975325336132763</v>
      </c>
      <c r="U100" s="333">
        <f>IF(U$9=0,0,U$9/OIS_fec!U$9)</f>
        <v>0.48009389556530335</v>
      </c>
      <c r="V100" s="333">
        <f>IF(V$9=0,0,V$9/OIS_fec!V$9)</f>
        <v>0.47901417197143237</v>
      </c>
      <c r="W100" s="333">
        <f>IF(W$9=0,0,W$9/OIS_fec!W$9)</f>
        <v>0.47981294702569915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0.79743701764054464</v>
      </c>
      <c r="C101" s="334">
        <f>IF(C$10=0,0,C$10/OIS_fec!C$10)</f>
        <v>0.81488495053077914</v>
      </c>
      <c r="D101" s="334">
        <f>IF(D$10=0,0,D$10/OIS_fec!D$10)</f>
        <v>0.82448172785924134</v>
      </c>
      <c r="E101" s="334">
        <f>IF(E$10=0,0,E$10/OIS_fec!E$10)</f>
        <v>0.82814401103553736</v>
      </c>
      <c r="F101" s="334">
        <f>IF(F$10=0,0,F$10/OIS_fec!F$10)</f>
        <v>0.82954878194478621</v>
      </c>
      <c r="G101" s="334">
        <f>IF(G$10=0,0,G$10/OIS_fec!G$10)</f>
        <v>0.82912584486330443</v>
      </c>
      <c r="H101" s="334">
        <f>IF(H$10=0,0,H$10/OIS_fec!H$10)</f>
        <v>0.83257571331014024</v>
      </c>
      <c r="I101" s="334">
        <f>IF(I$10=0,0,I$10/OIS_fec!I$10)</f>
        <v>0.83236005481934905</v>
      </c>
      <c r="J101" s="334">
        <f>IF(J$10=0,0,J$10/OIS_fec!J$10)</f>
        <v>0.82776822159750141</v>
      </c>
      <c r="K101" s="334">
        <f>IF(K$10=0,0,K$10/OIS_fec!K$10)</f>
        <v>0.82703882276054785</v>
      </c>
      <c r="L101" s="334">
        <f>IF(L$10=0,0,L$10/OIS_fec!L$10)</f>
        <v>0.82224024112551819</v>
      </c>
      <c r="M101" s="334">
        <f>IF(M$10=0,0,M$10/OIS_fec!M$10)</f>
        <v>0.82218123047795433</v>
      </c>
      <c r="N101" s="334">
        <f>IF(N$10=0,0,N$10/OIS_fec!N$10)</f>
        <v>0.82104706992837251</v>
      </c>
      <c r="O101" s="334">
        <f>IF(O$10=0,0,O$10/OIS_fec!O$10)</f>
        <v>0.81175494685254979</v>
      </c>
      <c r="P101" s="334">
        <f>IF(P$10=0,0,P$10/OIS_fec!P$10)</f>
        <v>0.8141232381211746</v>
      </c>
      <c r="Q101" s="334">
        <f>IF(Q$10=0,0,Q$10/OIS_fec!Q$10)</f>
        <v>0.8100643576384019</v>
      </c>
      <c r="R101" s="334">
        <f>IF(R$10=0,0,R$10/OIS_fec!R$10)</f>
        <v>0.80641743962174517</v>
      </c>
      <c r="S101" s="334">
        <f>IF(S$10=0,0,S$10/OIS_fec!S$10)</f>
        <v>0.80055450942447259</v>
      </c>
      <c r="T101" s="334">
        <f>IF(T$10=0,0,T$10/OIS_fec!T$10)</f>
        <v>0.78404474857962625</v>
      </c>
      <c r="U101" s="334">
        <f>IF(U$10=0,0,U$10/OIS_fec!U$10)</f>
        <v>0.78386965548332821</v>
      </c>
      <c r="V101" s="334">
        <f>IF(V$10=0,0,V$10/OIS_fec!V$10)</f>
        <v>0.78242381511663106</v>
      </c>
      <c r="W101" s="334">
        <f>IF(W$10=0,0,W$10/OIS_fec!W$10)</f>
        <v>0.78188556378965746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0.40284616856970734</v>
      </c>
      <c r="C102" s="350">
        <f>IF(C$16=0,0,C$16/OIS_fec!C$16)</f>
        <v>0.40745365468005229</v>
      </c>
      <c r="D102" s="350">
        <f>IF(D$16=0,0,D$16/OIS_fec!D$16)</f>
        <v>0.40616046763242669</v>
      </c>
      <c r="E102" s="350">
        <f>IF(E$16=0,0,E$16/OIS_fec!E$16)</f>
        <v>0.40515861980894419</v>
      </c>
      <c r="F102" s="350">
        <f>IF(F$16=0,0,F$16/OIS_fec!F$16)</f>
        <v>0.40481499099114937</v>
      </c>
      <c r="G102" s="350">
        <f>IF(G$16=0,0,G$16/OIS_fec!G$16)</f>
        <v>0.39882398220569248</v>
      </c>
      <c r="H102" s="350">
        <f>IF(H$16=0,0,H$16/OIS_fec!H$16)</f>
        <v>0.39579315354327438</v>
      </c>
      <c r="I102" s="350">
        <f>IF(I$16=0,0,I$16/OIS_fec!I$16)</f>
        <v>0.38886649586635735</v>
      </c>
      <c r="J102" s="350">
        <f>IF(J$16=0,0,J$16/OIS_fec!J$16)</f>
        <v>0.3887613035940215</v>
      </c>
      <c r="K102" s="350">
        <f>IF(K$16=0,0,K$16/OIS_fec!K$16)</f>
        <v>0.39723522005194623</v>
      </c>
      <c r="L102" s="350">
        <f>IF(L$16=0,0,L$16/OIS_fec!L$16)</f>
        <v>0.40030114375817372</v>
      </c>
      <c r="M102" s="350">
        <f>IF(M$16=0,0,M$16/OIS_fec!M$16)</f>
        <v>0.41104699562547831</v>
      </c>
      <c r="N102" s="350">
        <f>IF(N$16=0,0,N$16/OIS_fec!N$16)</f>
        <v>0.40879092696356667</v>
      </c>
      <c r="O102" s="350">
        <f>IF(O$16=0,0,O$16/OIS_fec!O$16)</f>
        <v>0.40694176838326629</v>
      </c>
      <c r="P102" s="350">
        <f>IF(P$16=0,0,P$16/OIS_fec!P$16)</f>
        <v>0.41025156882091929</v>
      </c>
      <c r="Q102" s="350">
        <f>IF(Q$16=0,0,Q$16/OIS_fec!Q$16)</f>
        <v>0.41010224197848183</v>
      </c>
      <c r="R102" s="350">
        <f>IF(R$16=0,0,R$16/OIS_fec!R$16)</f>
        <v>0.41257743504364952</v>
      </c>
      <c r="S102" s="350">
        <f>IF(S$16=0,0,S$16/OIS_fec!S$16)</f>
        <v>0.41179732228472138</v>
      </c>
      <c r="T102" s="350">
        <f>IF(T$16=0,0,T$16/OIS_fec!T$16)</f>
        <v>0.41263222262231669</v>
      </c>
      <c r="U102" s="350">
        <f>IF(U$16=0,0,U$16/OIS_fec!U$16)</f>
        <v>0.41344682360380441</v>
      </c>
      <c r="V102" s="350">
        <f>IF(V$16=0,0,V$16/OIS_fec!V$16)</f>
        <v>0.41184871151385655</v>
      </c>
      <c r="W102" s="350">
        <f>IF(W$16=0,0,W$16/OIS_fec!W$16)</f>
        <v>0.41295870002034873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0.25082248051291556</v>
      </c>
      <c r="C103" s="350">
        <f>IF(C$27=0,0,C$27/OIS_fec!C$27)</f>
        <v>0.25286709194581714</v>
      </c>
      <c r="D103" s="350">
        <f>IF(D$27=0,0,D$27/OIS_fec!D$27)</f>
        <v>0.25371729078887467</v>
      </c>
      <c r="E103" s="350">
        <f>IF(E$27=0,0,E$27/OIS_fec!E$27)</f>
        <v>0.25415124467272526</v>
      </c>
      <c r="F103" s="350">
        <f>IF(F$27=0,0,F$27/OIS_fec!F$27)</f>
        <v>0.25434966290926669</v>
      </c>
      <c r="G103" s="350">
        <f>IF(G$27=0,0,G$27/OIS_fec!G$27)</f>
        <v>0.25249456821943483</v>
      </c>
      <c r="H103" s="350">
        <f>IF(H$27=0,0,H$27/OIS_fec!H$27)</f>
        <v>0.25195050957557003</v>
      </c>
      <c r="I103" s="350">
        <f>IF(I$27=0,0,I$27/OIS_fec!I$27)</f>
        <v>0.24934389889294775</v>
      </c>
      <c r="J103" s="350">
        <f>IF(J$27=0,0,J$27/OIS_fec!J$27)</f>
        <v>0.24986856468304064</v>
      </c>
      <c r="K103" s="350">
        <f>IF(K$27=0,0,K$27/OIS_fec!K$27)</f>
        <v>0.25229214622489604</v>
      </c>
      <c r="L103" s="350">
        <f>IF(L$27=0,0,L$27/OIS_fec!L$27)</f>
        <v>0.25477349992533493</v>
      </c>
      <c r="M103" s="350">
        <f>IF(M$27=0,0,M$27/OIS_fec!M$27)</f>
        <v>0.2595306992939389</v>
      </c>
      <c r="N103" s="350">
        <f>IF(N$27=0,0,N$27/OIS_fec!N$27)</f>
        <v>0.25992233690275701</v>
      </c>
      <c r="O103" s="350">
        <f>IF(O$27=0,0,O$27/OIS_fec!O$27)</f>
        <v>0.25801432736650509</v>
      </c>
      <c r="P103" s="350">
        <f>IF(P$27=0,0,P$27/OIS_fec!P$27)</f>
        <v>0.25958518191158664</v>
      </c>
      <c r="Q103" s="350">
        <f>IF(Q$27=0,0,Q$27/OIS_fec!Q$27)</f>
        <v>0.26122578378635702</v>
      </c>
      <c r="R103" s="350">
        <f>IF(R$27=0,0,R$27/OIS_fec!R$27)</f>
        <v>0.26107896303263117</v>
      </c>
      <c r="S103" s="350">
        <f>IF(S$27=0,0,S$27/OIS_fec!S$27)</f>
        <v>0.26071212681977951</v>
      </c>
      <c r="T103" s="350">
        <f>IF(T$27=0,0,T$27/OIS_fec!T$27)</f>
        <v>0.26072882940173248</v>
      </c>
      <c r="U103" s="350">
        <f>IF(U$27=0,0,U$27/OIS_fec!U$27)</f>
        <v>0.26074419241653113</v>
      </c>
      <c r="V103" s="350">
        <f>IF(V$27=0,0,V$27/OIS_fec!V$27)</f>
        <v>0.26077292942766706</v>
      </c>
      <c r="W103" s="350">
        <f>IF(W$27=0,0,W$27/OIS_fec!W$27)</f>
        <v>0.25833105467681161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0.25522892873979358</v>
      </c>
      <c r="C104" s="350">
        <f>IF(C$35=0,0,C$35/OIS_fec!C$35)</f>
        <v>0.26326965261997515</v>
      </c>
      <c r="D104" s="350">
        <f>IF(D$35=0,0,D$35/OIS_fec!D$35)</f>
        <v>0.26245775250430392</v>
      </c>
      <c r="E104" s="350">
        <f>IF(E$35=0,0,E$35/OIS_fec!E$35)</f>
        <v>0.26006812546377367</v>
      </c>
      <c r="F104" s="350">
        <f>IF(F$35=0,0,F$35/OIS_fec!F$35)</f>
        <v>0.25732426114365881</v>
      </c>
      <c r="G104" s="350">
        <f>IF(G$35=0,0,G$35/OIS_fec!G$35)</f>
        <v>0.25450248932094888</v>
      </c>
      <c r="H104" s="350">
        <f>IF(H$35=0,0,H$35/OIS_fec!H$35)</f>
        <v>0.2546096971987028</v>
      </c>
      <c r="I104" s="350">
        <f>IF(I$35=0,0,I$35/OIS_fec!I$35)</f>
        <v>0.24793476796689759</v>
      </c>
      <c r="J104" s="350">
        <f>IF(J$35=0,0,J$35/OIS_fec!J$35)</f>
        <v>0.24957067449099768</v>
      </c>
      <c r="K104" s="350">
        <f>IF(K$35=0,0,K$35/OIS_fec!K$35)</f>
        <v>0.25535422763906324</v>
      </c>
      <c r="L104" s="350">
        <f>IF(L$35=0,0,L$35/OIS_fec!L$35)</f>
        <v>0.25866286736108296</v>
      </c>
      <c r="M104" s="350">
        <f>IF(M$35=0,0,M$35/OIS_fec!M$35)</f>
        <v>0.26609006834570698</v>
      </c>
      <c r="N104" s="350">
        <f>IF(N$35=0,0,N$35/OIS_fec!N$35)</f>
        <v>0.26573530513277915</v>
      </c>
      <c r="O104" s="350">
        <f>IF(O$35=0,0,O$35/OIS_fec!O$35)</f>
        <v>0.26300829780793461</v>
      </c>
      <c r="P104" s="350">
        <f>IF(P$35=0,0,P$35/OIS_fec!P$35)</f>
        <v>0.26599427301240919</v>
      </c>
      <c r="Q104" s="350">
        <f>IF(Q$35=0,0,Q$35/OIS_fec!Q$35)</f>
        <v>0.26621759829495073</v>
      </c>
      <c r="R104" s="350">
        <f>IF(R$35=0,0,R$35/OIS_fec!R$35)</f>
        <v>0.26754040015377095</v>
      </c>
      <c r="S104" s="350">
        <f>IF(S$35=0,0,S$35/OIS_fec!S$35)</f>
        <v>0.26672723746463634</v>
      </c>
      <c r="T104" s="350">
        <f>IF(T$35=0,0,T$35/OIS_fec!T$35)</f>
        <v>0.26558947550239437</v>
      </c>
      <c r="U104" s="350">
        <f>IF(U$35=0,0,U$35/OIS_fec!U$35)</f>
        <v>0.26605394131806998</v>
      </c>
      <c r="V104" s="350">
        <f>IF(V$35=0,0,V$35/OIS_fec!V$35)</f>
        <v>0.26505829656059293</v>
      </c>
      <c r="W104" s="350">
        <f>IF(W$35=0,0,W$35/OIS_fec!W$35)</f>
        <v>0.26645836164133108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0.63778877452588467</v>
      </c>
      <c r="C105" s="350">
        <f>IF(C$54=0,0,C$54/OIS_fec!C$54)</f>
        <v>0.67691263840742244</v>
      </c>
      <c r="D105" s="350">
        <f>IF(D$54=0,0,D$54/OIS_fec!D$54)</f>
        <v>0.69254862031224917</v>
      </c>
      <c r="E105" s="350">
        <f>IF(E$54=0,0,E$54/OIS_fec!E$54)</f>
        <v>0.69230075470497487</v>
      </c>
      <c r="F105" s="350">
        <f>IF(F$54=0,0,F$54/OIS_fec!F$54)</f>
        <v>0.68869863391053732</v>
      </c>
      <c r="G105" s="350">
        <f>IF(G$54=0,0,G$54/OIS_fec!G$54)</f>
        <v>0.68475875334349268</v>
      </c>
      <c r="H105" s="350">
        <f>IF(H$54=0,0,H$54/OIS_fec!H$54)</f>
        <v>0.70445697069641899</v>
      </c>
      <c r="I105" s="350">
        <f>IF(I$54=0,0,I$54/OIS_fec!I$54)</f>
        <v>0.69724648277065671</v>
      </c>
      <c r="J105" s="350">
        <f>IF(J$54=0,0,J$54/OIS_fec!J$54)</f>
        <v>0.6819824494934813</v>
      </c>
      <c r="K105" s="350">
        <f>IF(K$54=0,0,K$54/OIS_fec!K$54)</f>
        <v>0.68516929125705084</v>
      </c>
      <c r="L105" s="350">
        <f>IF(L$54=0,0,L$54/OIS_fec!L$54)</f>
        <v>0.6822048443755182</v>
      </c>
      <c r="M105" s="350">
        <f>IF(M$54=0,0,M$54/OIS_fec!M$54)</f>
        <v>0.6828486698847398</v>
      </c>
      <c r="N105" s="350">
        <f>IF(N$54=0,0,N$54/OIS_fec!N$54)</f>
        <v>0.68929238631781609</v>
      </c>
      <c r="O105" s="350">
        <f>IF(O$54=0,0,O$54/OIS_fec!O$54)</f>
        <v>0.6757540920068148</v>
      </c>
      <c r="P105" s="350">
        <f>IF(P$54=0,0,P$54/OIS_fec!P$54)</f>
        <v>0.68055353206710556</v>
      </c>
      <c r="Q105" s="350">
        <f>IF(Q$54=0,0,Q$54/OIS_fec!Q$54)</f>
        <v>0.68541470843674823</v>
      </c>
      <c r="R105" s="350">
        <f>IF(R$54=0,0,R$54/OIS_fec!R$54)</f>
        <v>0.68338187144666684</v>
      </c>
      <c r="S105" s="350">
        <f>IF(S$54=0,0,S$54/OIS_fec!S$54)</f>
        <v>0.68531152664411132</v>
      </c>
      <c r="T105" s="350">
        <f>IF(T$54=0,0,T$54/OIS_fec!T$54)</f>
        <v>0.66737801666946384</v>
      </c>
      <c r="U105" s="350">
        <f>IF(U$54=0,0,U$54/OIS_fec!U$54)</f>
        <v>0.66708666828980367</v>
      </c>
      <c r="V105" s="350">
        <f>IF(V$54=0,0,V$54/OIS_fec!V$54)</f>
        <v>0.66843068534308292</v>
      </c>
      <c r="W105" s="350">
        <f>IF(W$54=0,0,W$54/OIS_fec!W$54)</f>
        <v>0.65623007006742606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0.35417656546063025</v>
      </c>
      <c r="C106" s="350">
        <f>IF(C$68=0,0,C$68/OIS_fec!C$68)</f>
        <v>0.35425030047309325</v>
      </c>
      <c r="D106" s="350">
        <f>IF(D$68=0,0,D$68/OIS_fec!D$68)</f>
        <v>0.35457022696616214</v>
      </c>
      <c r="E106" s="350">
        <f>IF(E$68=0,0,E$68/OIS_fec!E$68)</f>
        <v>0.35503108605589445</v>
      </c>
      <c r="F106" s="350">
        <f>IF(F$68=0,0,F$68/OIS_fec!F$68)</f>
        <v>0.35636307273858142</v>
      </c>
      <c r="G106" s="350">
        <f>IF(G$68=0,0,G$68/OIS_fec!G$68)</f>
        <v>0.35615812434085725</v>
      </c>
      <c r="H106" s="350">
        <f>IF(H$68=0,0,H$68/OIS_fec!H$68)</f>
        <v>0.35654669433799291</v>
      </c>
      <c r="I106" s="350">
        <f>IF(I$68=0,0,I$68/OIS_fec!I$68)</f>
        <v>0.3560732584213433</v>
      </c>
      <c r="J106" s="350">
        <f>IF(J$68=0,0,J$68/OIS_fec!J$68)</f>
        <v>0.35556400612180089</v>
      </c>
      <c r="K106" s="350">
        <f>IF(K$68=0,0,K$68/OIS_fec!K$68)</f>
        <v>0.3536682456959368</v>
      </c>
      <c r="L106" s="350">
        <f>IF(L$68=0,0,L$68/OIS_fec!L$68)</f>
        <v>0.3536209344301392</v>
      </c>
      <c r="M106" s="350">
        <f>IF(M$68=0,0,M$68/OIS_fec!M$68)</f>
        <v>0.35395002091563565</v>
      </c>
      <c r="N106" s="350">
        <f>IF(N$68=0,0,N$68/OIS_fec!N$68)</f>
        <v>0.35381937464230379</v>
      </c>
      <c r="O106" s="350">
        <f>IF(O$68=0,0,O$68/OIS_fec!O$68)</f>
        <v>0.35401579542470857</v>
      </c>
      <c r="P106" s="350">
        <f>IF(P$68=0,0,P$68/OIS_fec!P$68)</f>
        <v>0.35429879220486316</v>
      </c>
      <c r="Q106" s="350">
        <f>IF(Q$68=0,0,Q$68/OIS_fec!Q$68)</f>
        <v>0.35546881992759255</v>
      </c>
      <c r="R106" s="350">
        <f>IF(R$68=0,0,R$68/OIS_fec!R$68)</f>
        <v>0.35577233148222825</v>
      </c>
      <c r="S106" s="350">
        <f>IF(S$68=0,0,S$68/OIS_fec!S$68)</f>
        <v>0.35615032406785951</v>
      </c>
      <c r="T106" s="350">
        <f>IF(T$68=0,0,T$68/OIS_fec!T$68)</f>
        <v>0.35619604461149346</v>
      </c>
      <c r="U106" s="350">
        <f>IF(U$68=0,0,U$68/OIS_fec!U$68)</f>
        <v>0.35641231330246087</v>
      </c>
      <c r="V106" s="350">
        <f>IF(V$68=0,0,V$68/OIS_fec!V$68)</f>
        <v>0.35721374993672217</v>
      </c>
      <c r="W106" s="350">
        <f>IF(W$68=0,0,W$68/OIS_fec!W$68)</f>
        <v>0.35675663559874948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0.5132376656088703</v>
      </c>
      <c r="C107" s="335">
        <f>IF(C$69=0,0,C$69/OIS_fec!C$69)</f>
        <v>0.51137258965350496</v>
      </c>
      <c r="D107" s="335">
        <f>IF(D$69=0,0,D$69/OIS_fec!D$69)</f>
        <v>0.51011438222099881</v>
      </c>
      <c r="E107" s="335">
        <f>IF(E$69=0,0,E$69/OIS_fec!E$69)</f>
        <v>0.51023885864023277</v>
      </c>
      <c r="F107" s="335">
        <f>IF(F$69=0,0,F$69/OIS_fec!F$69)</f>
        <v>0.51147193334353314</v>
      </c>
      <c r="G107" s="335">
        <f>IF(G$69=0,0,G$69/OIS_fec!G$69)</f>
        <v>0.51207834817127862</v>
      </c>
      <c r="H107" s="335">
        <f>IF(H$69=0,0,H$69/OIS_fec!H$69)</f>
        <v>0.51110321428973027</v>
      </c>
      <c r="I107" s="335">
        <f>IF(I$69=0,0,I$69/OIS_fec!I$69)</f>
        <v>0.50911986915166496</v>
      </c>
      <c r="J107" s="335">
        <f>IF(J$69=0,0,J$69/OIS_fec!J$69)</f>
        <v>0.50756273450240752</v>
      </c>
      <c r="K107" s="335">
        <f>IF(K$69=0,0,K$69/OIS_fec!K$69)</f>
        <v>0.50749699151110061</v>
      </c>
      <c r="L107" s="335">
        <f>IF(L$69=0,0,L$69/OIS_fec!L$69)</f>
        <v>0.50605015442437484</v>
      </c>
      <c r="M107" s="335">
        <f>IF(M$69=0,0,M$69/OIS_fec!M$69)</f>
        <v>0.50661215348545341</v>
      </c>
      <c r="N107" s="335">
        <f>IF(N$69=0,0,N$69/OIS_fec!N$69)</f>
        <v>0.50580544531702831</v>
      </c>
      <c r="O107" s="335">
        <f>IF(O$69=0,0,O$69/OIS_fec!O$69)</f>
        <v>0.50541866702781024</v>
      </c>
      <c r="P107" s="335">
        <f>IF(P$69=0,0,P$69/OIS_fec!P$69)</f>
        <v>0.50513685617743531</v>
      </c>
      <c r="Q107" s="335">
        <f>IF(Q$69=0,0,Q$69/OIS_fec!Q$69)</f>
        <v>0.5043779986245096</v>
      </c>
      <c r="R107" s="335">
        <f>IF(R$69=0,0,R$69/OIS_fec!R$69)</f>
        <v>0.50453629776251629</v>
      </c>
      <c r="S107" s="335">
        <f>IF(S$69=0,0,S$69/OIS_fec!S$69)</f>
        <v>0.50459185059845746</v>
      </c>
      <c r="T107" s="335">
        <f>IF(T$69=0,0,T$69/OIS_fec!T$69)</f>
        <v>0.50460944696559518</v>
      </c>
      <c r="U107" s="335">
        <f>IF(U$69=0,0,U$69/OIS_fec!U$69)</f>
        <v>0.50499450612359265</v>
      </c>
      <c r="V107" s="335">
        <f>IF(V$69=0,0,V$69/OIS_fec!V$69)</f>
        <v>0.5040539750912757</v>
      </c>
      <c r="W107" s="335">
        <f>IF(W$69=0,0,W$69/OIS_fec!W$69)</f>
        <v>0.5048878295442556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IE: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522.00251064170288</v>
      </c>
      <c r="C5" s="225">
        <v>465.54102036741301</v>
      </c>
      <c r="D5" s="225">
        <v>450.25636392593708</v>
      </c>
      <c r="E5" s="225">
        <v>448.32264732666908</v>
      </c>
      <c r="F5" s="225">
        <v>467.23934268549601</v>
      </c>
      <c r="G5" s="225">
        <v>500.20501896692213</v>
      </c>
      <c r="H5" s="225">
        <v>487.31139396598661</v>
      </c>
      <c r="I5" s="225">
        <v>489.96445104635609</v>
      </c>
      <c r="J5" s="225">
        <v>448.92523620697727</v>
      </c>
      <c r="K5" s="225">
        <v>358.6488300069023</v>
      </c>
      <c r="L5" s="225">
        <v>330.66698904673132</v>
      </c>
      <c r="M5" s="225">
        <v>282.23036136539389</v>
      </c>
      <c r="N5" s="225">
        <v>291.52626480565209</v>
      </c>
      <c r="O5" s="225">
        <v>337.4229636065881</v>
      </c>
      <c r="P5" s="225">
        <v>352.13042232496292</v>
      </c>
      <c r="Q5" s="225">
        <v>292.26170844663147</v>
      </c>
      <c r="R5" s="225">
        <v>319.97615148646531</v>
      </c>
      <c r="S5" s="225">
        <v>326.4447459657535</v>
      </c>
      <c r="T5" s="225">
        <v>363.64509000562032</v>
      </c>
      <c r="U5" s="225">
        <v>378.36801756539029</v>
      </c>
      <c r="V5" s="225">
        <v>375.30927216563288</v>
      </c>
      <c r="W5" s="225">
        <v>382.41670824212122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3.9789617909440942</v>
      </c>
      <c r="C10" s="262">
        <v>2.659156663924902</v>
      </c>
      <c r="D10" s="262">
        <v>2.1058296015763731</v>
      </c>
      <c r="E10" s="262">
        <v>1.9829409773843261</v>
      </c>
      <c r="F10" s="262">
        <v>2.1417562634608331</v>
      </c>
      <c r="G10" s="262">
        <v>2.2449621388965619</v>
      </c>
      <c r="H10" s="262">
        <v>1.9082467667716729</v>
      </c>
      <c r="I10" s="262">
        <v>1.717783836728342</v>
      </c>
      <c r="J10" s="262">
        <v>1.7909619595980779</v>
      </c>
      <c r="K10" s="262">
        <v>1.536014606839871</v>
      </c>
      <c r="L10" s="262">
        <v>1.6953681948199071</v>
      </c>
      <c r="M10" s="262">
        <v>1.7685469817638</v>
      </c>
      <c r="N10" s="262">
        <v>1.710497078203421</v>
      </c>
      <c r="O10" s="262">
        <v>2.3854506640242832</v>
      </c>
      <c r="P10" s="262">
        <v>2.3171092107176881</v>
      </c>
      <c r="Q10" s="262">
        <v>1.9868983089533789</v>
      </c>
      <c r="R10" s="262">
        <v>2.4173903586991718</v>
      </c>
      <c r="S10" s="262">
        <v>2.5845714494694829</v>
      </c>
      <c r="T10" s="262">
        <v>3.5845938339990289</v>
      </c>
      <c r="U10" s="262">
        <v>3.7799730886018761</v>
      </c>
      <c r="V10" s="262">
        <v>3.856929985496345</v>
      </c>
      <c r="W10" s="262">
        <v>4.2098908391170662</v>
      </c>
      <c r="DA10" s="68" t="s">
        <v>3192</v>
      </c>
    </row>
    <row r="11" spans="1:105" ht="12" customHeight="1" x14ac:dyDescent="0.25">
      <c r="A11" s="37" t="s">
        <v>160</v>
      </c>
      <c r="B11" s="228">
        <v>1.7289441367303979</v>
      </c>
      <c r="C11" s="228">
        <v>1.4698358089384991</v>
      </c>
      <c r="D11" s="228">
        <v>1.362413050490908</v>
      </c>
      <c r="E11" s="228">
        <v>1.378123529889822</v>
      </c>
      <c r="F11" s="228">
        <v>1.6036330027553061</v>
      </c>
      <c r="G11" s="228">
        <v>1.781034716649651</v>
      </c>
      <c r="H11" s="228">
        <v>1.708156903157535</v>
      </c>
      <c r="I11" s="228">
        <v>1.532854801573162</v>
      </c>
      <c r="J11" s="228">
        <v>1.383018316101932</v>
      </c>
      <c r="K11" s="228">
        <v>1.0931860401758959</v>
      </c>
      <c r="L11" s="228">
        <v>0.83226944577173567</v>
      </c>
      <c r="M11" s="228">
        <v>0.6289960103045602</v>
      </c>
      <c r="N11" s="228">
        <v>0.62938142419854448</v>
      </c>
      <c r="O11" s="228">
        <v>0.95427261061975088</v>
      </c>
      <c r="P11" s="228">
        <v>0.7370603246887012</v>
      </c>
      <c r="Q11" s="228">
        <v>0.59388460363627416</v>
      </c>
      <c r="R11" s="228">
        <v>0.78281095712420423</v>
      </c>
      <c r="S11" s="228">
        <v>1.043660473815555</v>
      </c>
      <c r="T11" s="228">
        <v>1.123623657043066</v>
      </c>
      <c r="U11" s="228">
        <v>1.206203944312183</v>
      </c>
      <c r="V11" s="228">
        <v>1.362497812730344</v>
      </c>
      <c r="W11" s="228">
        <v>1.4937599757696129</v>
      </c>
      <c r="DA11" s="69" t="s">
        <v>3193</v>
      </c>
    </row>
    <row r="12" spans="1:105" ht="12" customHeight="1" x14ac:dyDescent="0.25">
      <c r="A12" s="37" t="s">
        <v>162</v>
      </c>
      <c r="B12" s="228">
        <v>2.2500176542136949</v>
      </c>
      <c r="C12" s="228">
        <v>1.1893208549864021</v>
      </c>
      <c r="D12" s="228">
        <v>0.74341655108546445</v>
      </c>
      <c r="E12" s="228">
        <v>0.60481744749450406</v>
      </c>
      <c r="F12" s="228">
        <v>0.53812326070552774</v>
      </c>
      <c r="G12" s="228">
        <v>0.46392742224691152</v>
      </c>
      <c r="H12" s="228">
        <v>0.200089863614138</v>
      </c>
      <c r="I12" s="228">
        <v>0.18492903515518019</v>
      </c>
      <c r="J12" s="228">
        <v>0.40794364349614548</v>
      </c>
      <c r="K12" s="228">
        <v>0.44282856666397452</v>
      </c>
      <c r="L12" s="228">
        <v>0.86309874904817141</v>
      </c>
      <c r="M12" s="228">
        <v>1.13955097145924</v>
      </c>
      <c r="N12" s="228">
        <v>1.081115654004877</v>
      </c>
      <c r="O12" s="228">
        <v>1.431178053404532</v>
      </c>
      <c r="P12" s="228">
        <v>1.580048886028987</v>
      </c>
      <c r="Q12" s="228">
        <v>1.393013705317105</v>
      </c>
      <c r="R12" s="228">
        <v>1.6345794015749679</v>
      </c>
      <c r="S12" s="228">
        <v>1.5409109756539281</v>
      </c>
      <c r="T12" s="228">
        <v>2.4609701769559629</v>
      </c>
      <c r="U12" s="228">
        <v>2.5737691442896939</v>
      </c>
      <c r="V12" s="228">
        <v>2.4944321727659999</v>
      </c>
      <c r="W12" s="228">
        <v>2.7161308633474541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94.528909121933808</v>
      </c>
      <c r="C16" s="263">
        <v>79.400743859432296</v>
      </c>
      <c r="D16" s="263">
        <v>78.374133537271774</v>
      </c>
      <c r="E16" s="263">
        <v>79.747612961254561</v>
      </c>
      <c r="F16" s="263">
        <v>82.664914919584689</v>
      </c>
      <c r="G16" s="263">
        <v>90.216473253793893</v>
      </c>
      <c r="H16" s="263">
        <v>87.264091105849104</v>
      </c>
      <c r="I16" s="263">
        <v>97.534982962480527</v>
      </c>
      <c r="J16" s="263">
        <v>105.7663576454742</v>
      </c>
      <c r="K16" s="263">
        <v>76.287306001297452</v>
      </c>
      <c r="L16" s="263">
        <v>77.062630675220845</v>
      </c>
      <c r="M16" s="263">
        <v>63.208491792327592</v>
      </c>
      <c r="N16" s="263">
        <v>65.911510940525346</v>
      </c>
      <c r="O16" s="263">
        <v>83.46031190900473</v>
      </c>
      <c r="P16" s="263">
        <v>85.762388762356807</v>
      </c>
      <c r="Q16" s="263">
        <v>72.752447605121532</v>
      </c>
      <c r="R16" s="263">
        <v>76.70361152754252</v>
      </c>
      <c r="S16" s="263">
        <v>73.941638485338387</v>
      </c>
      <c r="T16" s="263">
        <v>88.536164218398881</v>
      </c>
      <c r="U16" s="263">
        <v>88.002855049512618</v>
      </c>
      <c r="V16" s="263">
        <v>94.120481333293753</v>
      </c>
      <c r="W16" s="263">
        <v>98.595694131099677</v>
      </c>
      <c r="DA16" s="70" t="s">
        <v>3198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4.1692192227930169</v>
      </c>
      <c r="H17" s="231">
        <v>10.080520452096209</v>
      </c>
      <c r="I17" s="231">
        <v>30.762708481120701</v>
      </c>
      <c r="J17" s="231">
        <v>21.536823759033219</v>
      </c>
      <c r="K17" s="231">
        <v>1.880180643198647</v>
      </c>
      <c r="L17" s="231">
        <v>2.7039640627553179</v>
      </c>
      <c r="M17" s="231">
        <v>1.4773356531759629</v>
      </c>
      <c r="N17" s="231">
        <v>0.96233329247960964</v>
      </c>
      <c r="O17" s="231">
        <v>6.4494799605536071E-2</v>
      </c>
      <c r="P17" s="231">
        <v>0</v>
      </c>
      <c r="Q17" s="231">
        <v>2.8369501873533081E-2</v>
      </c>
      <c r="R17" s="231">
        <v>0</v>
      </c>
      <c r="S17" s="231">
        <v>8.9542349472661598E-2</v>
      </c>
      <c r="T17" s="231">
        <v>0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2.963390890459435</v>
      </c>
      <c r="C19" s="231">
        <v>3.400221050709995</v>
      </c>
      <c r="D19" s="231">
        <v>2.5789121953150471</v>
      </c>
      <c r="E19" s="231">
        <v>1.9449421079705549</v>
      </c>
      <c r="F19" s="231">
        <v>1.4653559205256701</v>
      </c>
      <c r="G19" s="231">
        <v>1.993438402177379</v>
      </c>
      <c r="H19" s="231">
        <v>4.8394696029978066</v>
      </c>
      <c r="I19" s="231">
        <v>5.9000216322367152</v>
      </c>
      <c r="J19" s="231">
        <v>8.0705987429209607</v>
      </c>
      <c r="K19" s="231">
        <v>3.83944170104601</v>
      </c>
      <c r="L19" s="231">
        <v>4.3222923171343792</v>
      </c>
      <c r="M19" s="231">
        <v>3.9515194678959968</v>
      </c>
      <c r="N19" s="231">
        <v>5.1917867815841499</v>
      </c>
      <c r="O19" s="231">
        <v>6.6758869738691651</v>
      </c>
      <c r="P19" s="231">
        <v>9.152032384772701</v>
      </c>
      <c r="Q19" s="231">
        <v>6.9797058170188286</v>
      </c>
      <c r="R19" s="231">
        <v>8.3974914841141626</v>
      </c>
      <c r="S19" s="231">
        <v>7.9777752418521244</v>
      </c>
      <c r="T19" s="231">
        <v>9.1508098265578415</v>
      </c>
      <c r="U19" s="231">
        <v>9.1676014329768822</v>
      </c>
      <c r="V19" s="231">
        <v>11.68708976092843</v>
      </c>
      <c r="W19" s="231">
        <v>12.16461909274773</v>
      </c>
      <c r="DA19" s="73" t="s">
        <v>3201</v>
      </c>
    </row>
    <row r="20" spans="1:105" ht="12" customHeight="1" x14ac:dyDescent="0.25">
      <c r="A20" s="46" t="s">
        <v>160</v>
      </c>
      <c r="B20" s="231">
        <v>27.650830508051541</v>
      </c>
      <c r="C20" s="231">
        <v>28.393207066917341</v>
      </c>
      <c r="D20" s="231">
        <v>29.66999181082646</v>
      </c>
      <c r="E20" s="231">
        <v>30.57143104314455</v>
      </c>
      <c r="F20" s="231">
        <v>32.428484676457863</v>
      </c>
      <c r="G20" s="231">
        <v>35.346743123223419</v>
      </c>
      <c r="H20" s="231">
        <v>33.315843994476801</v>
      </c>
      <c r="I20" s="231">
        <v>32.735778980933937</v>
      </c>
      <c r="J20" s="231">
        <v>30.622718989118429</v>
      </c>
      <c r="K20" s="231">
        <v>30.104109613610841</v>
      </c>
      <c r="L20" s="231">
        <v>20.506652813518478</v>
      </c>
      <c r="M20" s="231">
        <v>14.66391226940868</v>
      </c>
      <c r="N20" s="231">
        <v>15.609273906492581</v>
      </c>
      <c r="O20" s="231">
        <v>24.399493064415619</v>
      </c>
      <c r="P20" s="231">
        <v>18.576649558763421</v>
      </c>
      <c r="Q20" s="231">
        <v>12.44224734665133</v>
      </c>
      <c r="R20" s="231">
        <v>14.10647266523643</v>
      </c>
      <c r="S20" s="231">
        <v>16.563735990488858</v>
      </c>
      <c r="T20" s="231">
        <v>16.856270238607049</v>
      </c>
      <c r="U20" s="231">
        <v>15.164850711741691</v>
      </c>
      <c r="V20" s="231">
        <v>17.600782050520561</v>
      </c>
      <c r="W20" s="231">
        <v>16.970617957542451</v>
      </c>
      <c r="DA20" s="73" t="s">
        <v>3202</v>
      </c>
    </row>
    <row r="21" spans="1:105" ht="12" customHeight="1" x14ac:dyDescent="0.25">
      <c r="A21" s="46" t="s">
        <v>70</v>
      </c>
      <c r="B21" s="231">
        <v>22.183301377900001</v>
      </c>
      <c r="C21" s="231">
        <v>11.01947893001136</v>
      </c>
      <c r="D21" s="231">
        <v>12.1302437142174</v>
      </c>
      <c r="E21" s="231">
        <v>13.779781769398429</v>
      </c>
      <c r="F21" s="231">
        <v>15.400187703794391</v>
      </c>
      <c r="G21" s="231">
        <v>13.47516683168995</v>
      </c>
      <c r="H21" s="231">
        <v>9.6439347221413314</v>
      </c>
      <c r="I21" s="231">
        <v>8.4249992000488945</v>
      </c>
      <c r="J21" s="231">
        <v>17.164847977518431</v>
      </c>
      <c r="K21" s="231">
        <v>15.59562352612474</v>
      </c>
      <c r="L21" s="231">
        <v>15.43976242454282</v>
      </c>
      <c r="M21" s="231">
        <v>3.9577492280985549</v>
      </c>
      <c r="N21" s="231">
        <v>3.4714498202290298</v>
      </c>
      <c r="O21" s="231">
        <v>8.207340700432443</v>
      </c>
      <c r="P21" s="231">
        <v>6.2302081630760542</v>
      </c>
      <c r="Q21" s="231">
        <v>6.2204040712812319</v>
      </c>
      <c r="R21" s="231">
        <v>4.8200870709222308</v>
      </c>
      <c r="S21" s="231">
        <v>4.845735503890956</v>
      </c>
      <c r="T21" s="231">
        <v>5.1713128951098293</v>
      </c>
      <c r="U21" s="231">
        <v>4.9659688596378686</v>
      </c>
      <c r="V21" s="231">
        <v>6.4331459249821838</v>
      </c>
      <c r="W21" s="231">
        <v>4.3270332605415547</v>
      </c>
      <c r="DA21" s="73" t="s">
        <v>3203</v>
      </c>
    </row>
    <row r="22" spans="1:105" ht="12" customHeight="1" x14ac:dyDescent="0.25">
      <c r="A22" s="46" t="s">
        <v>34</v>
      </c>
      <c r="B22" s="231">
        <v>9.3257437121934323</v>
      </c>
      <c r="C22" s="231">
        <v>7.4731059753935831</v>
      </c>
      <c r="D22" s="231">
        <v>7.1654548582896478</v>
      </c>
      <c r="E22" s="231">
        <v>7.1467366702835724</v>
      </c>
      <c r="F22" s="231">
        <v>7.8308692434225344</v>
      </c>
      <c r="G22" s="231">
        <v>16.621885120406699</v>
      </c>
      <c r="H22" s="231">
        <v>17.666612396326268</v>
      </c>
      <c r="I22" s="231">
        <v>8.9472551903661941</v>
      </c>
      <c r="J22" s="231">
        <v>12.696192681288631</v>
      </c>
      <c r="K22" s="231">
        <v>6.991727764738993</v>
      </c>
      <c r="L22" s="231">
        <v>5.7341279021648086</v>
      </c>
      <c r="M22" s="231">
        <v>3.7505020521728638</v>
      </c>
      <c r="N22" s="231">
        <v>7.6541348600318004</v>
      </c>
      <c r="O22" s="231">
        <v>5.9837883605898288</v>
      </c>
      <c r="P22" s="231">
        <v>5.462855342917833</v>
      </c>
      <c r="Q22" s="231">
        <v>6.2278618117158997</v>
      </c>
      <c r="R22" s="231">
        <v>4.1556662545788594</v>
      </c>
      <c r="S22" s="231">
        <v>4.8757239454907033</v>
      </c>
      <c r="T22" s="231">
        <v>4.9563458048145703</v>
      </c>
      <c r="U22" s="231">
        <v>5.4786319393979124</v>
      </c>
      <c r="V22" s="231">
        <v>5.1303876885132551</v>
      </c>
      <c r="W22" s="231">
        <v>4.2228021570871874</v>
      </c>
      <c r="DA22" s="73" t="s">
        <v>3204</v>
      </c>
    </row>
    <row r="23" spans="1:105" ht="12" customHeight="1" x14ac:dyDescent="0.25">
      <c r="A23" s="46" t="s">
        <v>162</v>
      </c>
      <c r="B23" s="231">
        <v>32.405642633329379</v>
      </c>
      <c r="C23" s="231">
        <v>29.114730836400021</v>
      </c>
      <c r="D23" s="231">
        <v>26.82953095862322</v>
      </c>
      <c r="E23" s="231">
        <v>26.304721370457461</v>
      </c>
      <c r="F23" s="231">
        <v>25.540017375384242</v>
      </c>
      <c r="G23" s="231">
        <v>18.610020553503428</v>
      </c>
      <c r="H23" s="231">
        <v>11.71770993781068</v>
      </c>
      <c r="I23" s="231">
        <v>10.764219477774081</v>
      </c>
      <c r="J23" s="231">
        <v>15.675175495594541</v>
      </c>
      <c r="K23" s="231">
        <v>17.876222752578219</v>
      </c>
      <c r="L23" s="231">
        <v>28.35583115510504</v>
      </c>
      <c r="M23" s="231">
        <v>35.407473121575528</v>
      </c>
      <c r="N23" s="231">
        <v>33.022532279708173</v>
      </c>
      <c r="O23" s="231">
        <v>38.129308010092139</v>
      </c>
      <c r="P23" s="231">
        <v>46.340643312826799</v>
      </c>
      <c r="Q23" s="231">
        <v>40.853859056580717</v>
      </c>
      <c r="R23" s="231">
        <v>45.223894052690831</v>
      </c>
      <c r="S23" s="231">
        <v>39.589125454143073</v>
      </c>
      <c r="T23" s="231">
        <v>52.401425453309592</v>
      </c>
      <c r="U23" s="231">
        <v>53.22580210575827</v>
      </c>
      <c r="V23" s="231">
        <v>53.269075908349343</v>
      </c>
      <c r="W23" s="231">
        <v>60.910621663180763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273.58426395846368</v>
      </c>
      <c r="C27" s="263">
        <f t="shared" si="0"/>
        <v>233.16897115533999</v>
      </c>
      <c r="D27" s="263">
        <f t="shared" si="0"/>
        <v>223.61009741388449</v>
      </c>
      <c r="E27" s="263">
        <f t="shared" si="0"/>
        <v>222.21272636440671</v>
      </c>
      <c r="F27" s="263">
        <f t="shared" si="0"/>
        <v>233.01886460651431</v>
      </c>
      <c r="G27" s="263">
        <f t="shared" si="0"/>
        <v>240.102016962264</v>
      </c>
      <c r="H27" s="263">
        <f t="shared" si="0"/>
        <v>233.44807503265821</v>
      </c>
      <c r="I27" s="263">
        <f t="shared" si="0"/>
        <v>230.99804474451781</v>
      </c>
      <c r="J27" s="263">
        <f t="shared" si="0"/>
        <v>210.07812194694679</v>
      </c>
      <c r="K27" s="263">
        <f t="shared" si="0"/>
        <v>166.68147493125539</v>
      </c>
      <c r="L27" s="263">
        <f t="shared" si="0"/>
        <v>153.2707510737024</v>
      </c>
      <c r="M27" s="263">
        <f t="shared" si="0"/>
        <v>130.99811186711111</v>
      </c>
      <c r="N27" s="263">
        <f t="shared" si="0"/>
        <v>134.41190964997739</v>
      </c>
      <c r="O27" s="263">
        <f t="shared" si="0"/>
        <v>153.79140543207379</v>
      </c>
      <c r="P27" s="263">
        <f t="shared" si="0"/>
        <v>160.72821890876759</v>
      </c>
      <c r="Q27" s="263">
        <f t="shared" si="0"/>
        <v>133.704220282145</v>
      </c>
      <c r="R27" s="263">
        <f t="shared" si="0"/>
        <v>146.8033670328129</v>
      </c>
      <c r="S27" s="263">
        <f t="shared" si="0"/>
        <v>149.8568955284413</v>
      </c>
      <c r="T27" s="263">
        <f t="shared" si="0"/>
        <v>165.3007988225535</v>
      </c>
      <c r="U27" s="263">
        <f t="shared" si="0"/>
        <v>173.4205517521639</v>
      </c>
      <c r="V27" s="263">
        <f t="shared" si="0"/>
        <v>171.24623643772819</v>
      </c>
      <c r="W27" s="263">
        <f t="shared" si="0"/>
        <v>173.06728970581841</v>
      </c>
      <c r="DA27" s="70"/>
    </row>
    <row r="28" spans="1:105" ht="12" customHeight="1" x14ac:dyDescent="0.25">
      <c r="A28" s="60" t="s">
        <v>3072</v>
      </c>
      <c r="B28" s="264">
        <v>273.58426395846368</v>
      </c>
      <c r="C28" s="264">
        <v>233.16897115533999</v>
      </c>
      <c r="D28" s="264">
        <v>223.61009741388449</v>
      </c>
      <c r="E28" s="264">
        <v>222.21272636440671</v>
      </c>
      <c r="F28" s="264">
        <v>233.01886460651431</v>
      </c>
      <c r="G28" s="264">
        <v>240.102016962264</v>
      </c>
      <c r="H28" s="264">
        <v>233.44807503265821</v>
      </c>
      <c r="I28" s="264">
        <v>230.99804474451781</v>
      </c>
      <c r="J28" s="264">
        <v>210.07812194694679</v>
      </c>
      <c r="K28" s="264">
        <v>166.68147493125539</v>
      </c>
      <c r="L28" s="264">
        <v>153.2707510737024</v>
      </c>
      <c r="M28" s="264">
        <v>130.99811186711111</v>
      </c>
      <c r="N28" s="264">
        <v>134.41190964997739</v>
      </c>
      <c r="O28" s="264">
        <v>153.79140543207379</v>
      </c>
      <c r="P28" s="264">
        <v>160.72821890876759</v>
      </c>
      <c r="Q28" s="264">
        <v>133.704220282145</v>
      </c>
      <c r="R28" s="264">
        <v>146.8033670328129</v>
      </c>
      <c r="S28" s="264">
        <v>149.8568955284413</v>
      </c>
      <c r="T28" s="264">
        <v>165.3007988225535</v>
      </c>
      <c r="U28" s="264">
        <v>173.4205517521639</v>
      </c>
      <c r="V28" s="264">
        <v>171.24623643772819</v>
      </c>
      <c r="W28" s="264">
        <v>173.06728970581841</v>
      </c>
      <c r="DA28" s="72" t="s">
        <v>3209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4.0559593291800482</v>
      </c>
      <c r="H29" s="232">
        <v>9.8164448105950797</v>
      </c>
      <c r="I29" s="232">
        <v>29.059948235092111</v>
      </c>
      <c r="J29" s="232">
        <v>20.694717190297709</v>
      </c>
      <c r="K29" s="232">
        <v>1.8595493166799839</v>
      </c>
      <c r="L29" s="232">
        <v>5.2687343506547561</v>
      </c>
      <c r="M29" s="232">
        <v>1.556609243619034</v>
      </c>
      <c r="N29" s="232">
        <v>1.0046972929629141</v>
      </c>
      <c r="O29" s="232">
        <v>7.0203685718649989E-2</v>
      </c>
      <c r="P29" s="232">
        <v>0</v>
      </c>
      <c r="Q29" s="232">
        <v>2.7707168566504101E-2</v>
      </c>
      <c r="R29" s="232">
        <v>0</v>
      </c>
      <c r="S29" s="232">
        <v>8.5618522005364114E-2</v>
      </c>
      <c r="T29" s="232">
        <v>0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4.6625176027703992</v>
      </c>
      <c r="C30" s="232">
        <v>5.4571368087739129</v>
      </c>
      <c r="D30" s="232">
        <v>4.3219637491872493</v>
      </c>
      <c r="E30" s="232">
        <v>3.4715978449360119</v>
      </c>
      <c r="F30" s="232">
        <v>3.0471679187413132</v>
      </c>
      <c r="G30" s="232">
        <v>3.6951581787993941</v>
      </c>
      <c r="H30" s="232">
        <v>6.7134286277483914</v>
      </c>
      <c r="I30" s="232">
        <v>7.8281829385333968</v>
      </c>
      <c r="J30" s="232">
        <v>10.21982977737416</v>
      </c>
      <c r="K30" s="232">
        <v>5.1081070304052689</v>
      </c>
      <c r="L30" s="232">
        <v>5.3402619840334262</v>
      </c>
      <c r="M30" s="232">
        <v>4.6961685900329124</v>
      </c>
      <c r="N30" s="232">
        <v>5.8255615068082296</v>
      </c>
      <c r="O30" s="232">
        <v>9.0435767394958759</v>
      </c>
      <c r="P30" s="232">
        <v>12.60962988545228</v>
      </c>
      <c r="Q30" s="232">
        <v>9.7404153943608573</v>
      </c>
      <c r="R30" s="232">
        <v>12.46395890953761</v>
      </c>
      <c r="S30" s="232">
        <v>11.112112963486499</v>
      </c>
      <c r="T30" s="232">
        <v>9.6397934421976217</v>
      </c>
      <c r="U30" s="232">
        <v>12.506660178899249</v>
      </c>
      <c r="V30" s="232">
        <v>14.770112650922361</v>
      </c>
      <c r="W30" s="232">
        <v>14.148378843729191</v>
      </c>
      <c r="DA30" s="71" t="s">
        <v>3211</v>
      </c>
    </row>
    <row r="31" spans="1:105" ht="12" customHeight="1" x14ac:dyDescent="0.25">
      <c r="A31" s="59" t="s">
        <v>160</v>
      </c>
      <c r="B31" s="232">
        <v>100.87813442750689</v>
      </c>
      <c r="C31" s="232">
        <v>111.5203524478806</v>
      </c>
      <c r="D31" s="232">
        <v>113.00388302472069</v>
      </c>
      <c r="E31" s="232">
        <v>114.7685929643841</v>
      </c>
      <c r="F31" s="232">
        <v>128.98814529663329</v>
      </c>
      <c r="G31" s="232">
        <v>150.8237560023185</v>
      </c>
      <c r="H31" s="232">
        <v>152.22082596248791</v>
      </c>
      <c r="I31" s="232">
        <v>144.83632837475989</v>
      </c>
      <c r="J31" s="232">
        <v>105.6878324126819</v>
      </c>
      <c r="K31" s="232">
        <v>96.566105689951527</v>
      </c>
      <c r="L31" s="232">
        <v>63.084540859085848</v>
      </c>
      <c r="M31" s="232">
        <v>48.307857064133508</v>
      </c>
      <c r="N31" s="232">
        <v>51.897503392628437</v>
      </c>
      <c r="O31" s="232">
        <v>61.174891257392247</v>
      </c>
      <c r="P31" s="232">
        <v>58.035443760796589</v>
      </c>
      <c r="Q31" s="232">
        <v>39.843776177253943</v>
      </c>
      <c r="R31" s="232">
        <v>48.256057748094612</v>
      </c>
      <c r="S31" s="232">
        <v>58.616159633934537</v>
      </c>
      <c r="T31" s="232">
        <v>55.771590737046537</v>
      </c>
      <c r="U31" s="232">
        <v>58.572737271091611</v>
      </c>
      <c r="V31" s="232">
        <v>55.341892623701362</v>
      </c>
      <c r="W31" s="232">
        <v>70.882668968845024</v>
      </c>
      <c r="DA31" s="71" t="s">
        <v>3212</v>
      </c>
    </row>
    <row r="32" spans="1:105" ht="12" customHeight="1" x14ac:dyDescent="0.25">
      <c r="A32" s="59" t="s">
        <v>70</v>
      </c>
      <c r="B32" s="232">
        <v>67.087993850734847</v>
      </c>
      <c r="C32" s="232">
        <v>35.446039275296563</v>
      </c>
      <c r="D32" s="232">
        <v>30.20535564475982</v>
      </c>
      <c r="E32" s="232">
        <v>27.618058020695731</v>
      </c>
      <c r="F32" s="232">
        <v>25.060461558362849</v>
      </c>
      <c r="G32" s="232">
        <v>24.266289903108639</v>
      </c>
      <c r="H32" s="232">
        <v>23.120684265177871</v>
      </c>
      <c r="I32" s="232">
        <v>22.334728160995819</v>
      </c>
      <c r="J32" s="232">
        <v>33.26197283378125</v>
      </c>
      <c r="K32" s="232">
        <v>21.518857379484832</v>
      </c>
      <c r="L32" s="232">
        <v>21.05327160439359</v>
      </c>
      <c r="M32" s="232">
        <v>5.3064866244274844</v>
      </c>
      <c r="N32" s="232">
        <v>4.8685820346275044</v>
      </c>
      <c r="O32" s="232">
        <v>11.108341774283581</v>
      </c>
      <c r="P32" s="232">
        <v>8.4060219846564692</v>
      </c>
      <c r="Q32" s="232">
        <v>8.514263484322921</v>
      </c>
      <c r="R32" s="232">
        <v>6.4647289358171864</v>
      </c>
      <c r="S32" s="232">
        <v>4.6333909520514824</v>
      </c>
      <c r="T32" s="232">
        <v>4.8946327777456</v>
      </c>
      <c r="U32" s="232">
        <v>4.7250885818381301</v>
      </c>
      <c r="V32" s="232">
        <v>6.0909934853099994</v>
      </c>
      <c r="W32" s="232">
        <v>4.0474519359703951</v>
      </c>
      <c r="DA32" s="71" t="s">
        <v>3213</v>
      </c>
    </row>
    <row r="33" spans="1:105" ht="12" customHeight="1" x14ac:dyDescent="0.25">
      <c r="A33" s="59" t="s">
        <v>162</v>
      </c>
      <c r="B33" s="232">
        <v>100.9556180774516</v>
      </c>
      <c r="C33" s="232">
        <v>80.745442623388954</v>
      </c>
      <c r="D33" s="232">
        <v>76.078894995216757</v>
      </c>
      <c r="E33" s="232">
        <v>76.354477534390796</v>
      </c>
      <c r="F33" s="232">
        <v>75.923089832776796</v>
      </c>
      <c r="G33" s="232">
        <v>57.260853548857362</v>
      </c>
      <c r="H33" s="232">
        <v>41.576691366648923</v>
      </c>
      <c r="I33" s="232">
        <v>26.938857035136571</v>
      </c>
      <c r="J33" s="232">
        <v>40.213769732811777</v>
      </c>
      <c r="K33" s="232">
        <v>41.628855514733743</v>
      </c>
      <c r="L33" s="232">
        <v>58.52394227553475</v>
      </c>
      <c r="M33" s="232">
        <v>71.13099034489818</v>
      </c>
      <c r="N33" s="232">
        <v>70.815565422950357</v>
      </c>
      <c r="O33" s="232">
        <v>72.39439197518341</v>
      </c>
      <c r="P33" s="232">
        <v>81.677123277862336</v>
      </c>
      <c r="Q33" s="232">
        <v>75.578058057640803</v>
      </c>
      <c r="R33" s="232">
        <v>79.618621439363466</v>
      </c>
      <c r="S33" s="232">
        <v>75.409613456963385</v>
      </c>
      <c r="T33" s="232">
        <v>94.994781865563723</v>
      </c>
      <c r="U33" s="232">
        <v>97.616065720334944</v>
      </c>
      <c r="V33" s="232">
        <v>95.043237677794465</v>
      </c>
      <c r="W33" s="232">
        <v>83.988789957273838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11.241288483673113</v>
      </c>
      <c r="C35" s="263">
        <f t="shared" si="1"/>
        <v>9.1759908859747341</v>
      </c>
      <c r="D35" s="263">
        <f t="shared" si="1"/>
        <v>9.7592018859765055</v>
      </c>
      <c r="E35" s="263">
        <f t="shared" si="1"/>
        <v>10.500479708757425</v>
      </c>
      <c r="F35" s="263">
        <f t="shared" si="1"/>
        <v>10.596387676960298</v>
      </c>
      <c r="G35" s="263">
        <f t="shared" si="1"/>
        <v>11.140336736590683</v>
      </c>
      <c r="H35" s="263">
        <f t="shared" si="1"/>
        <v>10.299517226220463</v>
      </c>
      <c r="I35" s="263">
        <f t="shared" si="1"/>
        <v>16.575352787083855</v>
      </c>
      <c r="J35" s="263">
        <f t="shared" si="1"/>
        <v>21.08724932862787</v>
      </c>
      <c r="K35" s="263">
        <f t="shared" si="1"/>
        <v>14.603981124624969</v>
      </c>
      <c r="L35" s="263">
        <f t="shared" si="1"/>
        <v>16.318630568686284</v>
      </c>
      <c r="M35" s="263">
        <f t="shared" si="1"/>
        <v>12.844448605723894</v>
      </c>
      <c r="N35" s="263">
        <f t="shared" si="1"/>
        <v>13.2315950316179</v>
      </c>
      <c r="O35" s="263">
        <f t="shared" si="1"/>
        <v>18.617326661532857</v>
      </c>
      <c r="P35" s="263">
        <f t="shared" si="1"/>
        <v>19.124413991469659</v>
      </c>
      <c r="Q35" s="263">
        <f t="shared" si="1"/>
        <v>16.279912986611265</v>
      </c>
      <c r="R35" s="263">
        <f t="shared" si="1"/>
        <v>16.880832088043199</v>
      </c>
      <c r="S35" s="263">
        <f t="shared" si="1"/>
        <v>15.338288491092781</v>
      </c>
      <c r="T35" s="263">
        <f t="shared" si="1"/>
        <v>19.754657612069316</v>
      </c>
      <c r="U35" s="263">
        <f t="shared" si="1"/>
        <v>18.726869069728306</v>
      </c>
      <c r="V35" s="263">
        <f t="shared" si="1"/>
        <v>21.460975105769379</v>
      </c>
      <c r="W35" s="263">
        <f t="shared" si="1"/>
        <v>23.187085138459487</v>
      </c>
      <c r="DA35" s="70"/>
    </row>
    <row r="36" spans="1:105" ht="12" customHeight="1" x14ac:dyDescent="0.25">
      <c r="A36" s="60" t="s">
        <v>3082</v>
      </c>
      <c r="B36" s="264">
        <v>4.7046142062171938</v>
      </c>
      <c r="C36" s="264">
        <v>3.8440001342482288</v>
      </c>
      <c r="D36" s="264">
        <v>4.082047149694203</v>
      </c>
      <c r="E36" s="264">
        <v>4.3874377968381832</v>
      </c>
      <c r="F36" s="264">
        <v>4.4234672994779256</v>
      </c>
      <c r="G36" s="264">
        <v>4.6421624801768164</v>
      </c>
      <c r="H36" s="264">
        <v>4.3006288034481086</v>
      </c>
      <c r="I36" s="264">
        <v>6.9645802584581036</v>
      </c>
      <c r="J36" s="264">
        <v>8.8285461811973516</v>
      </c>
      <c r="K36" s="264">
        <v>6.0621752929768267</v>
      </c>
      <c r="L36" s="264">
        <v>6.7841175230224726</v>
      </c>
      <c r="M36" s="264">
        <v>5.3703788534841292</v>
      </c>
      <c r="N36" s="264">
        <v>5.438480268032035</v>
      </c>
      <c r="O36" s="264">
        <v>7.7744541209047693</v>
      </c>
      <c r="P36" s="264">
        <v>7.9550219194563088</v>
      </c>
      <c r="Q36" s="264">
        <v>6.7108055384617824</v>
      </c>
      <c r="R36" s="264">
        <v>7.0376515008040466</v>
      </c>
      <c r="S36" s="264">
        <v>6.3911434121572874</v>
      </c>
      <c r="T36" s="264">
        <v>8.2574036242146587</v>
      </c>
      <c r="U36" s="264">
        <v>7.8116728517382761</v>
      </c>
      <c r="V36" s="264">
        <v>8.9710789842044871</v>
      </c>
      <c r="W36" s="264">
        <v>9.7288734998591693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0.58811410273110698</v>
      </c>
      <c r="H37" s="232">
        <v>1.423384497536287</v>
      </c>
      <c r="I37" s="232">
        <v>4.2136924940883551</v>
      </c>
      <c r="J37" s="232">
        <v>3.000733992593168</v>
      </c>
      <c r="K37" s="232">
        <v>0.26931161831600792</v>
      </c>
      <c r="L37" s="232">
        <v>0.275264590796442</v>
      </c>
      <c r="M37" s="232">
        <v>0.19688894329626169</v>
      </c>
      <c r="N37" s="232">
        <v>0.13782351295123049</v>
      </c>
      <c r="O37" s="232">
        <v>8.5896949942170474E-3</v>
      </c>
      <c r="P37" s="232">
        <v>0</v>
      </c>
      <c r="Q37" s="232">
        <v>4.0175394421430952E-3</v>
      </c>
      <c r="R37" s="232">
        <v>0</v>
      </c>
      <c r="S37" s="232">
        <v>1.24146856907778E-2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0.34098333932308422</v>
      </c>
      <c r="C38" s="232">
        <v>0.38365114277162382</v>
      </c>
      <c r="D38" s="232">
        <v>0.28730756231637727</v>
      </c>
      <c r="E38" s="232">
        <v>0.21107856349133311</v>
      </c>
      <c r="F38" s="232">
        <v>0.14532781021528471</v>
      </c>
      <c r="G38" s="232">
        <v>0.21781353384806779</v>
      </c>
      <c r="H38" s="232">
        <v>0.61254672170581737</v>
      </c>
      <c r="I38" s="232">
        <v>0.72908834886789908</v>
      </c>
      <c r="J38" s="232">
        <v>1.040604355779666</v>
      </c>
      <c r="K38" s="232">
        <v>0.49879015165503909</v>
      </c>
      <c r="L38" s="232">
        <v>0.56576263546671413</v>
      </c>
      <c r="M38" s="232">
        <v>0.50684232180780642</v>
      </c>
      <c r="N38" s="232">
        <v>0.72745141987262407</v>
      </c>
      <c r="O38" s="232">
        <v>0.82411449006186965</v>
      </c>
      <c r="P38" s="232">
        <v>1.1247355867691751</v>
      </c>
      <c r="Q38" s="232">
        <v>0.8717322778227391</v>
      </c>
      <c r="R38" s="232">
        <v>0.98528753439861261</v>
      </c>
      <c r="S38" s="232">
        <v>0.97424052155062657</v>
      </c>
      <c r="T38" s="232">
        <v>1.2195650761668491</v>
      </c>
      <c r="U38" s="232">
        <v>1.1195903014065951</v>
      </c>
      <c r="V38" s="232">
        <v>1.4624457626692351</v>
      </c>
      <c r="W38" s="232">
        <v>1.5479056152334409</v>
      </c>
      <c r="DA38" s="71" t="s">
        <v>3218</v>
      </c>
    </row>
    <row r="39" spans="1:105" ht="12" customHeight="1" x14ac:dyDescent="0.25">
      <c r="A39" s="59" t="s">
        <v>160</v>
      </c>
      <c r="B39" s="232">
        <v>1.1639342712433469</v>
      </c>
      <c r="C39" s="232">
        <v>0.88840997699587121</v>
      </c>
      <c r="D39" s="232">
        <v>1.0591897935374659</v>
      </c>
      <c r="E39" s="232">
        <v>1.1629156600698809</v>
      </c>
      <c r="F39" s="232">
        <v>1.0031735133510431</v>
      </c>
      <c r="G39" s="232">
        <v>0.8583211458275547</v>
      </c>
      <c r="H39" s="232">
        <v>0.48822027949510099</v>
      </c>
      <c r="I39" s="232">
        <v>0.49499622370657609</v>
      </c>
      <c r="J39" s="232">
        <v>1.583159360006223</v>
      </c>
      <c r="K39" s="232">
        <v>1.719245864695004</v>
      </c>
      <c r="L39" s="232">
        <v>1.223129413983862</v>
      </c>
      <c r="M39" s="232">
        <v>0.72751230002537404</v>
      </c>
      <c r="N39" s="232">
        <v>0.83061844633920134</v>
      </c>
      <c r="O39" s="232">
        <v>1.981780826000658</v>
      </c>
      <c r="P39" s="232">
        <v>1.0305533694417739</v>
      </c>
      <c r="Q39" s="232">
        <v>0.67153586452537439</v>
      </c>
      <c r="R39" s="232">
        <v>0.61264525164776829</v>
      </c>
      <c r="S39" s="232">
        <v>0.67082342842879528</v>
      </c>
      <c r="T39" s="232">
        <v>0.83073528589848189</v>
      </c>
      <c r="U39" s="232">
        <v>0.43656231805493839</v>
      </c>
      <c r="V39" s="232">
        <v>0.98899843421195976</v>
      </c>
      <c r="W39" s="232">
        <v>0.34673842945512118</v>
      </c>
      <c r="DA39" s="71" t="s">
        <v>3219</v>
      </c>
    </row>
    <row r="40" spans="1:105" ht="12" customHeight="1" x14ac:dyDescent="0.25">
      <c r="A40" s="59" t="s">
        <v>70</v>
      </c>
      <c r="B40" s="232">
        <v>1.344682584689753</v>
      </c>
      <c r="C40" s="232">
        <v>0.57446129184290928</v>
      </c>
      <c r="D40" s="232">
        <v>0.9612206158909159</v>
      </c>
      <c r="E40" s="232">
        <v>1.3499800270022779</v>
      </c>
      <c r="F40" s="232">
        <v>1.7405849060224761</v>
      </c>
      <c r="G40" s="232">
        <v>1.557534489132685</v>
      </c>
      <c r="H40" s="232">
        <v>0.97395293320087262</v>
      </c>
      <c r="I40" s="232">
        <v>0.64553893764195003</v>
      </c>
      <c r="J40" s="232">
        <v>1.8429469908009679</v>
      </c>
      <c r="K40" s="232">
        <v>1.9842094148678271</v>
      </c>
      <c r="L40" s="232">
        <v>1.9362564643809399</v>
      </c>
      <c r="M40" s="232">
        <v>0.48452981270328749</v>
      </c>
      <c r="N40" s="232">
        <v>0.44838702900979988</v>
      </c>
      <c r="O40" s="232">
        <v>1.0135858774548441</v>
      </c>
      <c r="P40" s="232">
        <v>0.77164037311937028</v>
      </c>
      <c r="Q40" s="232">
        <v>0.78307388423819946</v>
      </c>
      <c r="R40" s="232">
        <v>0.5922659797566826</v>
      </c>
      <c r="S40" s="232">
        <v>0.67184168804746547</v>
      </c>
      <c r="T40" s="232">
        <v>0.709721752773112</v>
      </c>
      <c r="U40" s="232">
        <v>0.68513784436652903</v>
      </c>
      <c r="V40" s="232">
        <v>0.88319405536994999</v>
      </c>
      <c r="W40" s="232">
        <v>0.58688053071570756</v>
      </c>
      <c r="DA40" s="71" t="s">
        <v>3220</v>
      </c>
    </row>
    <row r="41" spans="1:105" ht="12" customHeight="1" x14ac:dyDescent="0.25">
      <c r="A41" s="59" t="s">
        <v>162</v>
      </c>
      <c r="B41" s="232">
        <v>1.8550140109610089</v>
      </c>
      <c r="C41" s="232">
        <v>1.9974777226378251</v>
      </c>
      <c r="D41" s="232">
        <v>1.7743291779494439</v>
      </c>
      <c r="E41" s="232">
        <v>1.6634635462746921</v>
      </c>
      <c r="F41" s="232">
        <v>1.534381069889122</v>
      </c>
      <c r="G41" s="232">
        <v>1.420379208637401</v>
      </c>
      <c r="H41" s="232">
        <v>0.80252437151003098</v>
      </c>
      <c r="I41" s="232">
        <v>0.88126425415332399</v>
      </c>
      <c r="J41" s="232">
        <v>1.3611014820173291</v>
      </c>
      <c r="K41" s="232">
        <v>1.5906182434429481</v>
      </c>
      <c r="L41" s="232">
        <v>2.7837044183945139</v>
      </c>
      <c r="M41" s="232">
        <v>3.4546054756514</v>
      </c>
      <c r="N41" s="232">
        <v>3.2941998598591788</v>
      </c>
      <c r="O41" s="232">
        <v>3.946383232393182</v>
      </c>
      <c r="P41" s="232">
        <v>5.028092590125989</v>
      </c>
      <c r="Q41" s="232">
        <v>4.3804459724333258</v>
      </c>
      <c r="R41" s="232">
        <v>4.8474527350009833</v>
      </c>
      <c r="S41" s="232">
        <v>4.0618230884396223</v>
      </c>
      <c r="T41" s="232">
        <v>5.4973815093762157</v>
      </c>
      <c r="U41" s="232">
        <v>5.5703823879102137</v>
      </c>
      <c r="V41" s="232">
        <v>5.6364407319533418</v>
      </c>
      <c r="W41" s="232">
        <v>7.2473489244549008</v>
      </c>
      <c r="DA41" s="71" t="s">
        <v>3221</v>
      </c>
    </row>
    <row r="42" spans="1:105" ht="12" customHeight="1" x14ac:dyDescent="0.25">
      <c r="A42" s="60" t="s">
        <v>3089</v>
      </c>
      <c r="B42" s="264">
        <v>6.5366742774559192</v>
      </c>
      <c r="C42" s="264">
        <v>5.3319907517265044</v>
      </c>
      <c r="D42" s="264">
        <v>5.6771547362823016</v>
      </c>
      <c r="E42" s="264">
        <v>6.1130419119192423</v>
      </c>
      <c r="F42" s="264">
        <v>6.1729203774823729</v>
      </c>
      <c r="G42" s="264">
        <v>6.4981742564138658</v>
      </c>
      <c r="H42" s="264">
        <v>5.9988884227723549</v>
      </c>
      <c r="I42" s="264">
        <v>9.6107725286257519</v>
      </c>
      <c r="J42" s="264">
        <v>12.25870314743052</v>
      </c>
      <c r="K42" s="264">
        <v>8.5418058316481424</v>
      </c>
      <c r="L42" s="264">
        <v>9.534513045663811</v>
      </c>
      <c r="M42" s="264">
        <v>7.4740697522397648</v>
      </c>
      <c r="N42" s="264">
        <v>7.7931147635858657</v>
      </c>
      <c r="O42" s="264">
        <v>10.84287254062809</v>
      </c>
      <c r="P42" s="264">
        <v>11.16939207201335</v>
      </c>
      <c r="Q42" s="264">
        <v>9.5691074481494809</v>
      </c>
      <c r="R42" s="264">
        <v>9.8431805872391536</v>
      </c>
      <c r="S42" s="264">
        <v>8.9471450789354936</v>
      </c>
      <c r="T42" s="264">
        <v>11.497253987854659</v>
      </c>
      <c r="U42" s="264">
        <v>10.915196217990029</v>
      </c>
      <c r="V42" s="264">
        <v>12.48989612156489</v>
      </c>
      <c r="W42" s="264">
        <v>13.45821163860032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0.77002781824179689</v>
      </c>
      <c r="H43" s="231">
        <v>1.861806912918673</v>
      </c>
      <c r="I43" s="231">
        <v>5.6816732412206381</v>
      </c>
      <c r="J43" s="231">
        <v>3.9777120186826318</v>
      </c>
      <c r="K43" s="231">
        <v>0.34716546967920919</v>
      </c>
      <c r="L43" s="231">
        <v>0.36017830187061761</v>
      </c>
      <c r="M43" s="231">
        <v>0.26484164940797822</v>
      </c>
      <c r="N43" s="231">
        <v>0.17560578141981631</v>
      </c>
      <c r="O43" s="231">
        <v>1.148375789877285E-2</v>
      </c>
      <c r="P43" s="231">
        <v>0</v>
      </c>
      <c r="Q43" s="231">
        <v>5.239663463330377E-3</v>
      </c>
      <c r="R43" s="231">
        <v>0</v>
      </c>
      <c r="S43" s="231">
        <v>1.6537892665305209E-2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0.45808266754766291</v>
      </c>
      <c r="C45" s="231">
        <v>0.51852622090948197</v>
      </c>
      <c r="D45" s="231">
        <v>0.38541093904504342</v>
      </c>
      <c r="E45" s="231">
        <v>0.28144583541319762</v>
      </c>
      <c r="F45" s="231">
        <v>0.19273372745445619</v>
      </c>
      <c r="G45" s="231">
        <v>0.285186972177146</v>
      </c>
      <c r="H45" s="231">
        <v>0.80121971465302433</v>
      </c>
      <c r="I45" s="231">
        <v>0.98309066645469811</v>
      </c>
      <c r="J45" s="231">
        <v>1.3794039934546971</v>
      </c>
      <c r="K45" s="231">
        <v>0.64298272147879632</v>
      </c>
      <c r="L45" s="231">
        <v>0.74028927845259296</v>
      </c>
      <c r="M45" s="231">
        <v>0.68176990667965798</v>
      </c>
      <c r="N45" s="231">
        <v>0.9268714190799221</v>
      </c>
      <c r="O45" s="231">
        <v>1.101777337974478</v>
      </c>
      <c r="P45" s="231">
        <v>1.4902403844904859</v>
      </c>
      <c r="Q45" s="231">
        <v>1.136910746413746</v>
      </c>
      <c r="R45" s="231">
        <v>1.316954942781543</v>
      </c>
      <c r="S45" s="231">
        <v>1.2978085452106021</v>
      </c>
      <c r="T45" s="231">
        <v>1.641229680309489</v>
      </c>
      <c r="U45" s="231">
        <v>1.4987764001680099</v>
      </c>
      <c r="V45" s="231">
        <v>1.9674274090241239</v>
      </c>
      <c r="W45" s="231">
        <v>2.1078353818096649</v>
      </c>
      <c r="DA45" s="73" t="s">
        <v>3225</v>
      </c>
    </row>
    <row r="46" spans="1:105" ht="12" customHeight="1" x14ac:dyDescent="0.25">
      <c r="A46" s="64" t="s">
        <v>160</v>
      </c>
      <c r="B46" s="231">
        <v>1.5636485843553409</v>
      </c>
      <c r="C46" s="231">
        <v>1.200736337345327</v>
      </c>
      <c r="D46" s="231">
        <v>1.420858294376091</v>
      </c>
      <c r="E46" s="231">
        <v>1.550596915431901</v>
      </c>
      <c r="F46" s="231">
        <v>1.330408613639142</v>
      </c>
      <c r="G46" s="231">
        <v>1.1238145050478019</v>
      </c>
      <c r="H46" s="231">
        <v>0.6385989821895568</v>
      </c>
      <c r="I46" s="231">
        <v>0.6674447180672568</v>
      </c>
      <c r="J46" s="231">
        <v>2.098603884693099</v>
      </c>
      <c r="K46" s="231">
        <v>2.2162534310366282</v>
      </c>
      <c r="L46" s="231">
        <v>1.6004407759895769</v>
      </c>
      <c r="M46" s="231">
        <v>0.97860019093804718</v>
      </c>
      <c r="N46" s="231">
        <v>1.05832015312745</v>
      </c>
      <c r="O46" s="231">
        <v>2.6494876977056232</v>
      </c>
      <c r="P46" s="231">
        <v>1.3654518160365261</v>
      </c>
      <c r="Q46" s="231">
        <v>0.87581515610276783</v>
      </c>
      <c r="R46" s="231">
        <v>0.81887384561465182</v>
      </c>
      <c r="S46" s="231">
        <v>0.89361955131643778</v>
      </c>
      <c r="T46" s="231">
        <v>1.1179619967327159</v>
      </c>
      <c r="U46" s="231">
        <v>0.58441851334487505</v>
      </c>
      <c r="V46" s="231">
        <v>1.330499001480326</v>
      </c>
      <c r="W46" s="231">
        <v>0.47216543608726208</v>
      </c>
      <c r="DA46" s="73" t="s">
        <v>3226</v>
      </c>
    </row>
    <row r="47" spans="1:105" ht="12" customHeight="1" x14ac:dyDescent="0.25">
      <c r="A47" s="64" t="s">
        <v>70</v>
      </c>
      <c r="B47" s="231">
        <v>1.8064688633245121</v>
      </c>
      <c r="C47" s="231">
        <v>0.77641693066817685</v>
      </c>
      <c r="D47" s="231">
        <v>1.289436787577573</v>
      </c>
      <c r="E47" s="231">
        <v>1.8000229403038741</v>
      </c>
      <c r="F47" s="231">
        <v>2.3083635292634002</v>
      </c>
      <c r="G47" s="231">
        <v>2.0393064524955782</v>
      </c>
      <c r="H47" s="231">
        <v>1.273944114910228</v>
      </c>
      <c r="I47" s="231">
        <v>0.87043402272756287</v>
      </c>
      <c r="J47" s="231">
        <v>2.4429730903168001</v>
      </c>
      <c r="K47" s="231">
        <v>2.5578138728727589</v>
      </c>
      <c r="L47" s="231">
        <v>2.533553492328616</v>
      </c>
      <c r="M47" s="231">
        <v>0.65175663313194243</v>
      </c>
      <c r="N47" s="231">
        <v>0.57130567144691846</v>
      </c>
      <c r="O47" s="231">
        <v>1.355085929610198</v>
      </c>
      <c r="P47" s="231">
        <v>1.0223999843634259</v>
      </c>
      <c r="Q47" s="231">
        <v>1.0212827227758059</v>
      </c>
      <c r="R47" s="231">
        <v>0.79163450490419052</v>
      </c>
      <c r="S47" s="231">
        <v>0.89497599872867439</v>
      </c>
      <c r="T47" s="231">
        <v>0.95510803660726173</v>
      </c>
      <c r="U47" s="231">
        <v>0.9171823217014593</v>
      </c>
      <c r="V47" s="231">
        <v>1.188160433964081</v>
      </c>
      <c r="W47" s="231">
        <v>0.79917505005706868</v>
      </c>
      <c r="DA47" s="73" t="s">
        <v>3227</v>
      </c>
    </row>
    <row r="48" spans="1:105" ht="12" customHeight="1" x14ac:dyDescent="0.25">
      <c r="A48" s="64" t="s">
        <v>34</v>
      </c>
      <c r="B48" s="231">
        <v>0.2164176055467161</v>
      </c>
      <c r="C48" s="231">
        <v>0.13660713215058701</v>
      </c>
      <c r="D48" s="231">
        <v>0.20126119381669361</v>
      </c>
      <c r="E48" s="231">
        <v>0.26296374372446962</v>
      </c>
      <c r="F48" s="231">
        <v>0.30651848483476801</v>
      </c>
      <c r="G48" s="231">
        <v>0.42011180231755302</v>
      </c>
      <c r="H48" s="231">
        <v>0.37360554944056229</v>
      </c>
      <c r="I48" s="231">
        <v>0.21984774084621261</v>
      </c>
      <c r="J48" s="231">
        <v>0.55576168739937992</v>
      </c>
      <c r="K48" s="231">
        <v>0.72714879596650783</v>
      </c>
      <c r="L48" s="231">
        <v>0.65762872842194997</v>
      </c>
      <c r="M48" s="231">
        <v>0.25020044962327231</v>
      </c>
      <c r="N48" s="231">
        <v>0.86375592811662605</v>
      </c>
      <c r="O48" s="231">
        <v>0.44902864050190472</v>
      </c>
      <c r="P48" s="231">
        <v>0.62923039905141143</v>
      </c>
      <c r="Q48" s="231">
        <v>0.81689403599278509</v>
      </c>
      <c r="R48" s="231">
        <v>0.43651541998431781</v>
      </c>
      <c r="S48" s="231">
        <v>0.43335371993672878</v>
      </c>
      <c r="T48" s="231">
        <v>0.38485320236172299</v>
      </c>
      <c r="U48" s="231">
        <v>0.45784329048680478</v>
      </c>
      <c r="V48" s="231">
        <v>0.42110893466110599</v>
      </c>
      <c r="W48" s="231">
        <v>0.21007584379545161</v>
      </c>
      <c r="DA48" s="73" t="s">
        <v>3228</v>
      </c>
    </row>
    <row r="49" spans="1:105" ht="12" customHeight="1" x14ac:dyDescent="0.25">
      <c r="A49" s="64" t="s">
        <v>162</v>
      </c>
      <c r="B49" s="231">
        <v>2.4920565566816868</v>
      </c>
      <c r="C49" s="231">
        <v>2.6997041306529308</v>
      </c>
      <c r="D49" s="231">
        <v>2.380187521466901</v>
      </c>
      <c r="E49" s="231">
        <v>2.218012477045801</v>
      </c>
      <c r="F49" s="231">
        <v>2.034896022290607</v>
      </c>
      <c r="G49" s="231">
        <v>1.859726706133989</v>
      </c>
      <c r="H49" s="231">
        <v>1.04971314866031</v>
      </c>
      <c r="I49" s="231">
        <v>1.1882821393093841</v>
      </c>
      <c r="J49" s="231">
        <v>1.8042484728839121</v>
      </c>
      <c r="K49" s="231">
        <v>2.050441540614242</v>
      </c>
      <c r="L49" s="231">
        <v>3.6424224686004578</v>
      </c>
      <c r="M49" s="231">
        <v>4.6469009224588671</v>
      </c>
      <c r="N49" s="231">
        <v>4.1972558103951334</v>
      </c>
      <c r="O49" s="231">
        <v>5.2760091769371158</v>
      </c>
      <c r="P49" s="231">
        <v>6.662069488071503</v>
      </c>
      <c r="Q49" s="231">
        <v>5.7129651234010446</v>
      </c>
      <c r="R49" s="231">
        <v>6.4792018739544517</v>
      </c>
      <c r="S49" s="231">
        <v>5.4108493710777452</v>
      </c>
      <c r="T49" s="231">
        <v>7.3981010718434668</v>
      </c>
      <c r="U49" s="231">
        <v>7.4569756922888821</v>
      </c>
      <c r="V49" s="231">
        <v>7.5827003424352588</v>
      </c>
      <c r="W49" s="231">
        <v>9.8689599268508719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2.022907925055538</v>
      </c>
      <c r="C54" s="263">
        <f t="shared" si="2"/>
        <v>1.7184284068723539</v>
      </c>
      <c r="D54" s="263">
        <f t="shared" si="2"/>
        <v>1.7793991672092666</v>
      </c>
      <c r="E54" s="263">
        <f t="shared" si="2"/>
        <v>1.8777655928655905</v>
      </c>
      <c r="F54" s="263">
        <f t="shared" si="2"/>
        <v>1.8692873970746153</v>
      </c>
      <c r="G54" s="263">
        <f t="shared" si="2"/>
        <v>1.9108788726708326</v>
      </c>
      <c r="H54" s="263">
        <f t="shared" si="2"/>
        <v>1.6749991375746212</v>
      </c>
      <c r="I54" s="263">
        <f t="shared" si="2"/>
        <v>2.5212172477936763</v>
      </c>
      <c r="J54" s="263">
        <f t="shared" si="2"/>
        <v>3.3720700987126007</v>
      </c>
      <c r="K54" s="263">
        <f t="shared" si="2"/>
        <v>2.5085414077514026</v>
      </c>
      <c r="L54" s="263">
        <f t="shared" si="2"/>
        <v>2.9279058960959259</v>
      </c>
      <c r="M54" s="263">
        <f t="shared" si="2"/>
        <v>2.4614329631244587</v>
      </c>
      <c r="N54" s="263">
        <f t="shared" si="2"/>
        <v>2.5036715781695928</v>
      </c>
      <c r="O54" s="263">
        <f t="shared" si="2"/>
        <v>3.4738138102941782</v>
      </c>
      <c r="P54" s="263">
        <f t="shared" si="2"/>
        <v>3.6799383161176249</v>
      </c>
      <c r="Q54" s="263">
        <f t="shared" si="2"/>
        <v>3.1239107381995663</v>
      </c>
      <c r="R54" s="263">
        <f t="shared" si="2"/>
        <v>3.2940222474823444</v>
      </c>
      <c r="S54" s="263">
        <f t="shared" si="2"/>
        <v>2.9590020114660032</v>
      </c>
      <c r="T54" s="263">
        <f t="shared" si="2"/>
        <v>3.8433433848175822</v>
      </c>
      <c r="U54" s="263">
        <f t="shared" si="2"/>
        <v>3.6740268724711127</v>
      </c>
      <c r="V54" s="263">
        <f t="shared" si="2"/>
        <v>4.1464176622672557</v>
      </c>
      <c r="W54" s="263">
        <f t="shared" si="2"/>
        <v>4.6065768906743187</v>
      </c>
      <c r="DA54" s="70"/>
    </row>
    <row r="55" spans="1:105" ht="12" customHeight="1" x14ac:dyDescent="0.25">
      <c r="A55" s="60" t="s">
        <v>3104</v>
      </c>
      <c r="B55" s="264">
        <v>1.531120518601174</v>
      </c>
      <c r="C55" s="264">
        <v>1.3172754976515511</v>
      </c>
      <c r="D55" s="264">
        <v>1.3522778077397519</v>
      </c>
      <c r="E55" s="264">
        <v>1.4178502139124189</v>
      </c>
      <c r="F55" s="264">
        <v>1.4048670551950639</v>
      </c>
      <c r="G55" s="264">
        <v>1.421988019523708</v>
      </c>
      <c r="H55" s="264">
        <v>1.223672108902093</v>
      </c>
      <c r="I55" s="264">
        <v>1.798149722129043</v>
      </c>
      <c r="J55" s="264">
        <v>2.4497852224168879</v>
      </c>
      <c r="K55" s="264">
        <v>1.865897708818627</v>
      </c>
      <c r="L55" s="264">
        <v>2.210575760998962</v>
      </c>
      <c r="M55" s="264">
        <v>1.899120505275699</v>
      </c>
      <c r="N55" s="264">
        <v>1.9173557338872711</v>
      </c>
      <c r="O55" s="264">
        <v>2.6580491050431618</v>
      </c>
      <c r="P55" s="264">
        <v>2.8396078780978118</v>
      </c>
      <c r="Q55" s="264">
        <v>2.4039778894359691</v>
      </c>
      <c r="R55" s="264">
        <v>2.553469476028615</v>
      </c>
      <c r="S55" s="264">
        <v>2.2858625697906052</v>
      </c>
      <c r="T55" s="264">
        <v>2.978346219587138</v>
      </c>
      <c r="U55" s="264">
        <v>2.852820887418571</v>
      </c>
      <c r="V55" s="264">
        <v>3.206738957196543</v>
      </c>
      <c r="W55" s="264">
        <v>3.5940468614379322</v>
      </c>
      <c r="DA55" s="72" t="s">
        <v>3234</v>
      </c>
    </row>
    <row r="56" spans="1:105" ht="12" customHeight="1" x14ac:dyDescent="0.25">
      <c r="A56" s="60" t="s">
        <v>3106</v>
      </c>
      <c r="B56" s="264">
        <v>0.49178740645436392</v>
      </c>
      <c r="C56" s="264">
        <v>0.40115290922080271</v>
      </c>
      <c r="D56" s="264">
        <v>0.42712135946951468</v>
      </c>
      <c r="E56" s="264">
        <v>0.45991537895317169</v>
      </c>
      <c r="F56" s="264">
        <v>0.46442034187955139</v>
      </c>
      <c r="G56" s="264">
        <v>0.48889085314712449</v>
      </c>
      <c r="H56" s="264">
        <v>0.45132702867252822</v>
      </c>
      <c r="I56" s="264">
        <v>0.72306752566463317</v>
      </c>
      <c r="J56" s="264">
        <v>0.92228487629571299</v>
      </c>
      <c r="K56" s="264">
        <v>0.64264369893277551</v>
      </c>
      <c r="L56" s="264">
        <v>0.71733013509696386</v>
      </c>
      <c r="M56" s="264">
        <v>0.56231245784875972</v>
      </c>
      <c r="N56" s="264">
        <v>0.58631584428232197</v>
      </c>
      <c r="O56" s="264">
        <v>0.81576470525101641</v>
      </c>
      <c r="P56" s="264">
        <v>0.84033043801981311</v>
      </c>
      <c r="Q56" s="264">
        <v>0.71993284876359731</v>
      </c>
      <c r="R56" s="264">
        <v>0.74055277145372955</v>
      </c>
      <c r="S56" s="264">
        <v>0.67313944167539774</v>
      </c>
      <c r="T56" s="264">
        <v>0.86499716523044434</v>
      </c>
      <c r="U56" s="264">
        <v>0.8212059850525415</v>
      </c>
      <c r="V56" s="264">
        <v>0.93967870507071316</v>
      </c>
      <c r="W56" s="264">
        <v>1.012530029236387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5.7933127391232367E-2</v>
      </c>
      <c r="H57" s="231">
        <v>0.14007324736692209</v>
      </c>
      <c r="I57" s="231">
        <v>0.42746130968431117</v>
      </c>
      <c r="J57" s="231">
        <v>0.29926360015167131</v>
      </c>
      <c r="K57" s="231">
        <v>2.6119032201570601E-2</v>
      </c>
      <c r="L57" s="231">
        <v>2.7098054059231418E-2</v>
      </c>
      <c r="M57" s="231">
        <v>1.9925390551070461E-2</v>
      </c>
      <c r="N57" s="231">
        <v>1.321172023221188E-2</v>
      </c>
      <c r="O57" s="231">
        <v>8.6398178548761266E-4</v>
      </c>
      <c r="P57" s="231">
        <v>0</v>
      </c>
      <c r="Q57" s="231">
        <v>3.9420665554836697E-4</v>
      </c>
      <c r="R57" s="231">
        <v>0</v>
      </c>
      <c r="S57" s="231">
        <v>1.244230169176568E-3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3.446389975280223E-2</v>
      </c>
      <c r="C59" s="231">
        <v>3.9011377121716498E-2</v>
      </c>
      <c r="D59" s="231">
        <v>2.8996434285520501E-2</v>
      </c>
      <c r="E59" s="231">
        <v>2.117460830694903E-2</v>
      </c>
      <c r="F59" s="231">
        <v>1.4500343131369751E-2</v>
      </c>
      <c r="G59" s="231">
        <v>2.1456073141854239E-2</v>
      </c>
      <c r="H59" s="231">
        <v>6.0279853140039433E-2</v>
      </c>
      <c r="I59" s="231">
        <v>7.3962934153331508E-2</v>
      </c>
      <c r="J59" s="231">
        <v>0.10377961079282989</v>
      </c>
      <c r="K59" s="231">
        <v>4.8374875597150833E-2</v>
      </c>
      <c r="L59" s="231">
        <v>5.5695745087342437E-2</v>
      </c>
      <c r="M59" s="231">
        <v>5.129303373138492E-2</v>
      </c>
      <c r="N59" s="231">
        <v>6.9733272908834257E-2</v>
      </c>
      <c r="O59" s="231">
        <v>8.2892338907170737E-2</v>
      </c>
      <c r="P59" s="231">
        <v>0.11211839883314</v>
      </c>
      <c r="Q59" s="231">
        <v>8.553560474586179E-2</v>
      </c>
      <c r="R59" s="231">
        <v>9.9081249613658384E-2</v>
      </c>
      <c r="S59" s="231">
        <v>9.7640768291706745E-2</v>
      </c>
      <c r="T59" s="231">
        <v>0.1234780950703064</v>
      </c>
      <c r="U59" s="231">
        <v>0.112760606909192</v>
      </c>
      <c r="V59" s="231">
        <v>0.1480196169798714</v>
      </c>
      <c r="W59" s="231">
        <v>0.15858322621765511</v>
      </c>
      <c r="DA59" s="73" t="s">
        <v>3238</v>
      </c>
    </row>
    <row r="60" spans="1:105" ht="12" customHeight="1" x14ac:dyDescent="0.25">
      <c r="A60" s="64" t="s">
        <v>160</v>
      </c>
      <c r="B60" s="231">
        <v>0.1176412728041636</v>
      </c>
      <c r="C60" s="231">
        <v>9.0337530082407039E-2</v>
      </c>
      <c r="D60" s="231">
        <v>0.1068984296709284</v>
      </c>
      <c r="E60" s="231">
        <v>0.1166593290607072</v>
      </c>
      <c r="F60" s="231">
        <v>0.10009343801673801</v>
      </c>
      <c r="G60" s="231">
        <v>8.4550307589803281E-2</v>
      </c>
      <c r="H60" s="231">
        <v>4.8045064490750342E-2</v>
      </c>
      <c r="I60" s="231">
        <v>5.0215276594401753E-2</v>
      </c>
      <c r="J60" s="231">
        <v>0.15788869351922999</v>
      </c>
      <c r="K60" s="231">
        <v>0.16674007004664279</v>
      </c>
      <c r="L60" s="231">
        <v>0.1204093373785261</v>
      </c>
      <c r="M60" s="231">
        <v>7.3625092735150888E-2</v>
      </c>
      <c r="N60" s="231">
        <v>7.9622832837174876E-2</v>
      </c>
      <c r="O60" s="231">
        <v>0.19933449763302491</v>
      </c>
      <c r="P60" s="231">
        <v>0.10272991719397059</v>
      </c>
      <c r="Q60" s="231">
        <v>6.5892049361963731E-2</v>
      </c>
      <c r="R60" s="231">
        <v>6.1608063619911099E-2</v>
      </c>
      <c r="S60" s="231">
        <v>6.7231564989324491E-2</v>
      </c>
      <c r="T60" s="231">
        <v>8.4109993484593054E-2</v>
      </c>
      <c r="U60" s="231">
        <v>4.3968790972655179E-2</v>
      </c>
      <c r="V60" s="231">
        <v>0.10010023835588661</v>
      </c>
      <c r="W60" s="231">
        <v>3.5523418389010311E-2</v>
      </c>
      <c r="DA60" s="73" t="s">
        <v>3239</v>
      </c>
    </row>
    <row r="61" spans="1:105" ht="12" customHeight="1" x14ac:dyDescent="0.25">
      <c r="A61" s="64" t="s">
        <v>70</v>
      </c>
      <c r="B61" s="231">
        <v>0.1359098831341326</v>
      </c>
      <c r="C61" s="231">
        <v>5.8413812965630849E-2</v>
      </c>
      <c r="D61" s="231">
        <v>9.7010918187654324E-2</v>
      </c>
      <c r="E61" s="231">
        <v>0.13542492340844189</v>
      </c>
      <c r="F61" s="231">
        <v>0.17366998339285761</v>
      </c>
      <c r="G61" s="231">
        <v>0.15342744470186159</v>
      </c>
      <c r="H61" s="231">
        <v>9.5845325259703629E-2</v>
      </c>
      <c r="I61" s="231">
        <v>6.5487199202073687E-2</v>
      </c>
      <c r="J61" s="231">
        <v>0.18379734848778431</v>
      </c>
      <c r="K61" s="231">
        <v>0.19243740736346771</v>
      </c>
      <c r="L61" s="231">
        <v>0.1906121749714319</v>
      </c>
      <c r="M61" s="231">
        <v>4.9034981803030168E-2</v>
      </c>
      <c r="N61" s="231">
        <v>4.298224487374934E-2</v>
      </c>
      <c r="O61" s="231">
        <v>0.1019500385913629</v>
      </c>
      <c r="P61" s="231">
        <v>7.692037499912921E-2</v>
      </c>
      <c r="Q61" s="231">
        <v>7.6836317701001092E-2</v>
      </c>
      <c r="R61" s="231">
        <v>5.9558708832917161E-2</v>
      </c>
      <c r="S61" s="231">
        <v>6.7333617459210612E-2</v>
      </c>
      <c r="T61" s="231">
        <v>7.1857657926565136E-2</v>
      </c>
      <c r="U61" s="231">
        <v>6.9004312604498505E-2</v>
      </c>
      <c r="V61" s="231">
        <v>8.9391380611717669E-2</v>
      </c>
      <c r="W61" s="231">
        <v>6.0126022574826479E-2</v>
      </c>
      <c r="DA61" s="73" t="s">
        <v>3240</v>
      </c>
    </row>
    <row r="62" spans="1:105" ht="12" customHeight="1" x14ac:dyDescent="0.25">
      <c r="A62" s="64" t="s">
        <v>34</v>
      </c>
      <c r="B62" s="231">
        <v>1.6282202298185541E-2</v>
      </c>
      <c r="C62" s="231">
        <v>1.0277652575592751E-2</v>
      </c>
      <c r="D62" s="231">
        <v>1.5141907998748099E-2</v>
      </c>
      <c r="E62" s="231">
        <v>1.9784106110931871E-2</v>
      </c>
      <c r="F62" s="231">
        <v>2.3060951837098529E-2</v>
      </c>
      <c r="G62" s="231">
        <v>3.1607157541132497E-2</v>
      </c>
      <c r="H62" s="231">
        <v>2.8108254503365189E-2</v>
      </c>
      <c r="I62" s="231">
        <v>1.6540268903790279E-2</v>
      </c>
      <c r="J62" s="231">
        <v>4.1812791528479977E-2</v>
      </c>
      <c r="K62" s="231">
        <v>5.4707119445756063E-2</v>
      </c>
      <c r="L62" s="231">
        <v>4.9476769536447647E-2</v>
      </c>
      <c r="M62" s="231">
        <v>1.882385827886688E-2</v>
      </c>
      <c r="N62" s="231">
        <v>6.498477202131353E-2</v>
      </c>
      <c r="O62" s="231">
        <v>3.3782719034626048E-2</v>
      </c>
      <c r="P62" s="231">
        <v>4.7340218110451013E-2</v>
      </c>
      <c r="Q62" s="231">
        <v>6.1459112425789462E-2</v>
      </c>
      <c r="R62" s="231">
        <v>3.2841285516061518E-2</v>
      </c>
      <c r="S62" s="231">
        <v>3.2603414666086183E-2</v>
      </c>
      <c r="T62" s="231">
        <v>2.8954472904957219E-2</v>
      </c>
      <c r="U62" s="231">
        <v>3.4445890193364623E-2</v>
      </c>
      <c r="V62" s="231">
        <v>3.168217690240295E-2</v>
      </c>
      <c r="W62" s="231">
        <v>1.580507915702457E-2</v>
      </c>
      <c r="DA62" s="73" t="s">
        <v>3241</v>
      </c>
    </row>
    <row r="63" spans="1:105" ht="12" customHeight="1" x14ac:dyDescent="0.25">
      <c r="A63" s="64" t="s">
        <v>162</v>
      </c>
      <c r="B63" s="231">
        <v>0.18749014846507989</v>
      </c>
      <c r="C63" s="231">
        <v>0.2031125364754556</v>
      </c>
      <c r="D63" s="231">
        <v>0.1790736693266633</v>
      </c>
      <c r="E63" s="231">
        <v>0.1668724120661417</v>
      </c>
      <c r="F63" s="231">
        <v>0.15309562550148759</v>
      </c>
      <c r="G63" s="231">
        <v>0.13991674278124061</v>
      </c>
      <c r="H63" s="231">
        <v>7.8975283911747476E-2</v>
      </c>
      <c r="I63" s="231">
        <v>8.9400537126724772E-2</v>
      </c>
      <c r="J63" s="231">
        <v>0.1357428318157175</v>
      </c>
      <c r="K63" s="231">
        <v>0.1542651942781875</v>
      </c>
      <c r="L63" s="231">
        <v>0.27403805406398429</v>
      </c>
      <c r="M63" s="231">
        <v>0.34961010074925641</v>
      </c>
      <c r="N63" s="231">
        <v>0.31578100140903809</v>
      </c>
      <c r="O63" s="231">
        <v>0.39694112929934422</v>
      </c>
      <c r="P63" s="231">
        <v>0.50122152888312232</v>
      </c>
      <c r="Q63" s="231">
        <v>0.4298155578734329</v>
      </c>
      <c r="R63" s="231">
        <v>0.48746346387118128</v>
      </c>
      <c r="S63" s="231">
        <v>0.40708584609989312</v>
      </c>
      <c r="T63" s="231">
        <v>0.55659694584402253</v>
      </c>
      <c r="U63" s="231">
        <v>0.56102638437283114</v>
      </c>
      <c r="V63" s="231">
        <v>0.57048529222083444</v>
      </c>
      <c r="W63" s="231">
        <v>0.74249228289787117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136.64617936163259</v>
      </c>
      <c r="C68" s="263">
        <v>139.41772939586861</v>
      </c>
      <c r="D68" s="263">
        <v>134.6277023200187</v>
      </c>
      <c r="E68" s="263">
        <v>132.00112172200051</v>
      </c>
      <c r="F68" s="263">
        <v>136.9481318219012</v>
      </c>
      <c r="G68" s="263">
        <v>154.59035100270609</v>
      </c>
      <c r="H68" s="263">
        <v>152.71646469691251</v>
      </c>
      <c r="I68" s="263">
        <v>140.61706946775189</v>
      </c>
      <c r="J68" s="263">
        <v>106.8304752276178</v>
      </c>
      <c r="K68" s="263">
        <v>97.031511935133267</v>
      </c>
      <c r="L68" s="263">
        <v>79.391702638205913</v>
      </c>
      <c r="M68" s="263">
        <v>70.949329155343065</v>
      </c>
      <c r="N68" s="263">
        <v>73.757080527158422</v>
      </c>
      <c r="O68" s="263">
        <v>75.694655129658287</v>
      </c>
      <c r="P68" s="263">
        <v>80.518353135533431</v>
      </c>
      <c r="Q68" s="263">
        <v>64.414318525600763</v>
      </c>
      <c r="R68" s="263">
        <v>73.876928231885145</v>
      </c>
      <c r="S68" s="263">
        <v>81.76434999994558</v>
      </c>
      <c r="T68" s="263">
        <v>82.625532133781988</v>
      </c>
      <c r="U68" s="263">
        <v>90.76374173291245</v>
      </c>
      <c r="V68" s="263">
        <v>80.478231641077997</v>
      </c>
      <c r="W68" s="263">
        <v>78.750171536952251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0.99999999999999978</v>
      </c>
      <c r="D73" s="234">
        <f t="shared" si="3"/>
        <v>1.0000000000000002</v>
      </c>
      <c r="E73" s="234">
        <f t="shared" si="3"/>
        <v>1</v>
      </c>
      <c r="F73" s="234">
        <f t="shared" si="3"/>
        <v>1</v>
      </c>
      <c r="G73" s="234">
        <f t="shared" si="3"/>
        <v>0.99999999999999978</v>
      </c>
      <c r="H73" s="234">
        <f t="shared" si="3"/>
        <v>1</v>
      </c>
      <c r="I73" s="234">
        <f t="shared" si="3"/>
        <v>1</v>
      </c>
      <c r="J73" s="234">
        <f t="shared" si="3"/>
        <v>1</v>
      </c>
      <c r="K73" s="234">
        <f t="shared" si="3"/>
        <v>1.0000000000000002</v>
      </c>
      <c r="L73" s="234">
        <f t="shared" si="3"/>
        <v>0.99999999999999989</v>
      </c>
      <c r="M73" s="234">
        <f t="shared" si="3"/>
        <v>1</v>
      </c>
      <c r="N73" s="234">
        <f t="shared" si="3"/>
        <v>1</v>
      </c>
      <c r="O73" s="234">
        <f t="shared" si="3"/>
        <v>1</v>
      </c>
      <c r="P73" s="234">
        <f t="shared" si="3"/>
        <v>0.99999999999999967</v>
      </c>
      <c r="Q73" s="234">
        <f t="shared" si="3"/>
        <v>1.0000000000000002</v>
      </c>
      <c r="R73" s="234">
        <f t="shared" si="3"/>
        <v>0.99999999999999978</v>
      </c>
      <c r="S73" s="234">
        <f t="shared" si="3"/>
        <v>1</v>
      </c>
      <c r="T73" s="234">
        <f t="shared" si="3"/>
        <v>1</v>
      </c>
      <c r="U73" s="234">
        <f t="shared" si="3"/>
        <v>0.99999999999999989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7.6224955049597693E-3</v>
      </c>
      <c r="C78" s="302">
        <f t="shared" si="8"/>
        <v>5.7119706912749594E-3</v>
      </c>
      <c r="D78" s="302">
        <f t="shared" si="8"/>
        <v>4.6769568856616147E-3</v>
      </c>
      <c r="E78" s="302">
        <f t="shared" si="8"/>
        <v>4.4230221007315329E-3</v>
      </c>
      <c r="F78" s="302">
        <f t="shared" si="8"/>
        <v>4.5838525736101657E-3</v>
      </c>
      <c r="G78" s="302">
        <f t="shared" si="8"/>
        <v>4.488083993105671E-3</v>
      </c>
      <c r="H78" s="302">
        <f t="shared" si="8"/>
        <v>3.9158673291863656E-3</v>
      </c>
      <c r="I78" s="302">
        <f t="shared" si="8"/>
        <v>3.5059356511679264E-3</v>
      </c>
      <c r="J78" s="302">
        <f t="shared" si="8"/>
        <v>3.98944370944732E-3</v>
      </c>
      <c r="K78" s="302">
        <f t="shared" si="8"/>
        <v>4.2827815911467212E-3</v>
      </c>
      <c r="L78" s="302">
        <f t="shared" si="8"/>
        <v>5.127116558285503E-3</v>
      </c>
      <c r="M78" s="302">
        <f t="shared" si="8"/>
        <v>6.2663243359353648E-3</v>
      </c>
      <c r="N78" s="302">
        <f t="shared" si="8"/>
        <v>5.8673858403246624E-3</v>
      </c>
      <c r="O78" s="302">
        <f t="shared" si="8"/>
        <v>7.0696156495310561E-3</v>
      </c>
      <c r="P78" s="302">
        <f t="shared" si="8"/>
        <v>6.5802585173380676E-3</v>
      </c>
      <c r="Q78" s="302">
        <f t="shared" si="8"/>
        <v>6.7983531592753863E-3</v>
      </c>
      <c r="R78" s="302">
        <f t="shared" si="8"/>
        <v>7.5549079125711814E-3</v>
      </c>
      <c r="S78" s="302">
        <f t="shared" si="8"/>
        <v>7.9173320490219315E-3</v>
      </c>
      <c r="T78" s="302">
        <f t="shared" si="8"/>
        <v>9.8573964904726946E-3</v>
      </c>
      <c r="U78" s="302">
        <f t="shared" si="8"/>
        <v>9.9902024302268456E-3</v>
      </c>
      <c r="V78" s="302">
        <f t="shared" si="8"/>
        <v>1.0276671192376484E-2</v>
      </c>
      <c r="W78" s="302">
        <f t="shared" si="8"/>
        <v>1.1008647761414334E-2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0.18108899324206024</v>
      </c>
      <c r="C79" s="303">
        <f t="shared" si="9"/>
        <v>0.170555848755858</v>
      </c>
      <c r="D79" s="303">
        <f t="shared" si="9"/>
        <v>0.17406557645049428</v>
      </c>
      <c r="E79" s="303">
        <f t="shared" si="9"/>
        <v>0.1778799564036895</v>
      </c>
      <c r="F79" s="303">
        <f t="shared" si="9"/>
        <v>0.17692199129564173</v>
      </c>
      <c r="G79" s="303">
        <f t="shared" si="9"/>
        <v>0.18035899247896148</v>
      </c>
      <c r="H79" s="303">
        <f t="shared" si="9"/>
        <v>0.17907254413989748</v>
      </c>
      <c r="I79" s="303">
        <f t="shared" si="9"/>
        <v>0.19906542761252821</v>
      </c>
      <c r="J79" s="303">
        <f t="shared" si="9"/>
        <v>0.23559904660095907</v>
      </c>
      <c r="K79" s="303">
        <f t="shared" si="9"/>
        <v>0.21270752786180644</v>
      </c>
      <c r="L79" s="303">
        <f t="shared" si="9"/>
        <v>0.23305208329800958</v>
      </c>
      <c r="M79" s="303">
        <f t="shared" si="9"/>
        <v>0.22396063799278401</v>
      </c>
      <c r="N79" s="303">
        <f t="shared" si="9"/>
        <v>0.2260911584912107</v>
      </c>
      <c r="O79" s="303">
        <f t="shared" si="9"/>
        <v>0.24734627132939802</v>
      </c>
      <c r="P79" s="303">
        <f t="shared" si="9"/>
        <v>0.24355290916389821</v>
      </c>
      <c r="Q79" s="303">
        <f t="shared" si="9"/>
        <v>0.2489291121707328</v>
      </c>
      <c r="R79" s="303">
        <f t="shared" si="9"/>
        <v>0.23971665129170419</v>
      </c>
      <c r="S79" s="303">
        <f t="shared" si="9"/>
        <v>0.22650583107591329</v>
      </c>
      <c r="T79" s="303">
        <f t="shared" si="9"/>
        <v>0.24346860895889041</v>
      </c>
      <c r="U79" s="303">
        <f t="shared" si="9"/>
        <v>0.23258534274584611</v>
      </c>
      <c r="V79" s="303">
        <f t="shared" si="9"/>
        <v>0.25078112456479934</v>
      </c>
      <c r="W79" s="303">
        <f t="shared" si="9"/>
        <v>0.25782266309524149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0.52410526459373508</v>
      </c>
      <c r="C80" s="303">
        <f t="shared" si="10"/>
        <v>0.50085590947779213</v>
      </c>
      <c r="D80" s="303">
        <f t="shared" si="10"/>
        <v>0.49662839957252941</v>
      </c>
      <c r="E80" s="303">
        <f t="shared" si="10"/>
        <v>0.49565358272541604</v>
      </c>
      <c r="F80" s="303">
        <f t="shared" si="10"/>
        <v>0.49871413495965367</v>
      </c>
      <c r="G80" s="303">
        <f t="shared" si="10"/>
        <v>0.48000721275877806</v>
      </c>
      <c r="H80" s="303">
        <f t="shared" si="10"/>
        <v>0.47905318431555582</v>
      </c>
      <c r="I80" s="303">
        <f t="shared" si="10"/>
        <v>0.47145878492042442</v>
      </c>
      <c r="J80" s="303">
        <f t="shared" si="10"/>
        <v>0.46795792484717907</v>
      </c>
      <c r="K80" s="303">
        <f t="shared" si="10"/>
        <v>0.46474841400722694</v>
      </c>
      <c r="L80" s="303">
        <f t="shared" si="10"/>
        <v>0.46351996464951478</v>
      </c>
      <c r="M80" s="303">
        <f t="shared" si="10"/>
        <v>0.46415315217455427</v>
      </c>
      <c r="N80" s="303">
        <f t="shared" si="10"/>
        <v>0.46106277847583982</v>
      </c>
      <c r="O80" s="303">
        <f t="shared" si="10"/>
        <v>0.45578227334694377</v>
      </c>
      <c r="P80" s="303">
        <f t="shared" si="10"/>
        <v>0.45644513713853396</v>
      </c>
      <c r="Q80" s="303">
        <f t="shared" si="10"/>
        <v>0.45748114247597405</v>
      </c>
      <c r="R80" s="303">
        <f t="shared" si="10"/>
        <v>0.4587947143899021</v>
      </c>
      <c r="S80" s="303">
        <f t="shared" si="10"/>
        <v>0.45905745882080273</v>
      </c>
      <c r="T80" s="303">
        <f t="shared" si="10"/>
        <v>0.45456628830049295</v>
      </c>
      <c r="U80" s="303">
        <f t="shared" si="10"/>
        <v>0.45833829420371935</v>
      </c>
      <c r="V80" s="303">
        <f t="shared" si="10"/>
        <v>0.45628032435647675</v>
      </c>
      <c r="W80" s="303">
        <f t="shared" si="10"/>
        <v>0.45256205070476035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0.52410526459373508</v>
      </c>
      <c r="C81" s="304">
        <f t="shared" si="11"/>
        <v>0.50085590947779213</v>
      </c>
      <c r="D81" s="304">
        <f t="shared" si="11"/>
        <v>0.49662839957252941</v>
      </c>
      <c r="E81" s="304">
        <f t="shared" si="11"/>
        <v>0.49565358272541604</v>
      </c>
      <c r="F81" s="304">
        <f t="shared" si="11"/>
        <v>0.49871413495965367</v>
      </c>
      <c r="G81" s="304">
        <f t="shared" si="11"/>
        <v>0.48000721275877806</v>
      </c>
      <c r="H81" s="304">
        <f t="shared" si="11"/>
        <v>0.47905318431555582</v>
      </c>
      <c r="I81" s="304">
        <f t="shared" si="11"/>
        <v>0.47145878492042442</v>
      </c>
      <c r="J81" s="304">
        <f t="shared" si="11"/>
        <v>0.46795792484717907</v>
      </c>
      <c r="K81" s="304">
        <f t="shared" si="11"/>
        <v>0.46474841400722694</v>
      </c>
      <c r="L81" s="304">
        <f t="shared" si="11"/>
        <v>0.46351996464951478</v>
      </c>
      <c r="M81" s="304">
        <f t="shared" si="11"/>
        <v>0.46415315217455427</v>
      </c>
      <c r="N81" s="304">
        <f t="shared" si="11"/>
        <v>0.46106277847583982</v>
      </c>
      <c r="O81" s="304">
        <f t="shared" si="11"/>
        <v>0.45578227334694377</v>
      </c>
      <c r="P81" s="304">
        <f t="shared" si="11"/>
        <v>0.45644513713853396</v>
      </c>
      <c r="Q81" s="304">
        <f t="shared" si="11"/>
        <v>0.45748114247597405</v>
      </c>
      <c r="R81" s="304">
        <f t="shared" si="11"/>
        <v>0.4587947143899021</v>
      </c>
      <c r="S81" s="304">
        <f t="shared" si="11"/>
        <v>0.45905745882080273</v>
      </c>
      <c r="T81" s="304">
        <f t="shared" si="11"/>
        <v>0.45456628830049295</v>
      </c>
      <c r="U81" s="304">
        <f t="shared" si="11"/>
        <v>0.45833829420371935</v>
      </c>
      <c r="V81" s="304">
        <f t="shared" si="11"/>
        <v>0.45628032435647675</v>
      </c>
      <c r="W81" s="304">
        <f t="shared" si="11"/>
        <v>0.45256205070476035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2.1534931833668933E-2</v>
      </c>
      <c r="C83" s="303">
        <f t="shared" si="13"/>
        <v>1.971038100731249E-2</v>
      </c>
      <c r="D83" s="303">
        <f t="shared" si="13"/>
        <v>2.1674767239007426E-2</v>
      </c>
      <c r="E83" s="303">
        <f t="shared" si="13"/>
        <v>2.342170258712422E-2</v>
      </c>
      <c r="F83" s="303">
        <f t="shared" si="13"/>
        <v>2.2678714545005349E-2</v>
      </c>
      <c r="G83" s="303">
        <f t="shared" si="13"/>
        <v>2.227154129640466E-2</v>
      </c>
      <c r="H83" s="303">
        <f t="shared" si="13"/>
        <v>2.1135391771568857E-2</v>
      </c>
      <c r="I83" s="303">
        <f t="shared" si="13"/>
        <v>3.3829704893254882E-2</v>
      </c>
      <c r="J83" s="303">
        <f t="shared" si="13"/>
        <v>4.6972742069028128E-2</v>
      </c>
      <c r="K83" s="303">
        <f t="shared" si="13"/>
        <v>4.0719444489318177E-2</v>
      </c>
      <c r="L83" s="303">
        <f t="shared" si="13"/>
        <v>4.935064917042585E-2</v>
      </c>
      <c r="M83" s="303">
        <f t="shared" si="13"/>
        <v>4.5510513268608374E-2</v>
      </c>
      <c r="N83" s="303">
        <f t="shared" si="13"/>
        <v>4.5387317127116591E-2</v>
      </c>
      <c r="O83" s="303">
        <f t="shared" si="13"/>
        <v>5.5175043401134299E-2</v>
      </c>
      <c r="P83" s="303">
        <f t="shared" si="13"/>
        <v>5.4310598514037869E-2</v>
      </c>
      <c r="Q83" s="303">
        <f t="shared" si="13"/>
        <v>5.5703202014177174E-2</v>
      </c>
      <c r="R83" s="303">
        <f t="shared" si="13"/>
        <v>5.2756532040348768E-2</v>
      </c>
      <c r="S83" s="303">
        <f t="shared" si="13"/>
        <v>4.6985864164289175E-2</v>
      </c>
      <c r="T83" s="303">
        <f t="shared" si="13"/>
        <v>5.4324004792046E-2</v>
      </c>
      <c r="U83" s="303">
        <f t="shared" si="13"/>
        <v>4.9493794930730084E-2</v>
      </c>
      <c r="V83" s="303">
        <f t="shared" si="13"/>
        <v>5.7182107390883065E-2</v>
      </c>
      <c r="W83" s="303">
        <f t="shared" si="13"/>
        <v>6.0633033648150494E-2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9.0126275454762948E-3</v>
      </c>
      <c r="C84" s="304">
        <f t="shared" si="14"/>
        <v>8.2570599927251909E-3</v>
      </c>
      <c r="D84" s="304">
        <f t="shared" si="14"/>
        <v>9.0660509806045984E-3</v>
      </c>
      <c r="E84" s="304">
        <f t="shared" si="14"/>
        <v>9.7863398670584856E-3</v>
      </c>
      <c r="F84" s="304">
        <f t="shared" si="14"/>
        <v>9.4672406524110072E-3</v>
      </c>
      <c r="G84" s="304">
        <f t="shared" si="14"/>
        <v>9.2805195952737861E-3</v>
      </c>
      <c r="H84" s="304">
        <f t="shared" si="14"/>
        <v>8.8252170105185025E-3</v>
      </c>
      <c r="I84" s="304">
        <f t="shared" si="14"/>
        <v>1.4214460342142611E-2</v>
      </c>
      <c r="J84" s="304">
        <f t="shared" si="14"/>
        <v>1.9665960986713041E-2</v>
      </c>
      <c r="K84" s="304">
        <f t="shared" si="14"/>
        <v>1.6902816308811488E-2</v>
      </c>
      <c r="L84" s="304">
        <f t="shared" si="14"/>
        <v>2.0516464442308487E-2</v>
      </c>
      <c r="M84" s="304">
        <f t="shared" si="14"/>
        <v>1.9028352681486616E-2</v>
      </c>
      <c r="N84" s="304">
        <f t="shared" si="14"/>
        <v>1.8655198260292719E-2</v>
      </c>
      <c r="O84" s="304">
        <f t="shared" si="14"/>
        <v>2.3040678790223795E-2</v>
      </c>
      <c r="P84" s="304">
        <f t="shared" si="14"/>
        <v>2.2591123672112121E-2</v>
      </c>
      <c r="Q84" s="304">
        <f t="shared" si="14"/>
        <v>2.2961631115241396E-2</v>
      </c>
      <c r="R84" s="304">
        <f t="shared" si="14"/>
        <v>2.1994300100524E-2</v>
      </c>
      <c r="S84" s="304">
        <f t="shared" si="14"/>
        <v>1.9578025044482614E-2</v>
      </c>
      <c r="T84" s="304">
        <f t="shared" si="14"/>
        <v>2.27073150474465E-2</v>
      </c>
      <c r="U84" s="304">
        <f t="shared" si="14"/>
        <v>2.0645700717524963E-2</v>
      </c>
      <c r="V84" s="304">
        <f t="shared" si="14"/>
        <v>2.3903163735974359E-2</v>
      </c>
      <c r="W84" s="304">
        <f t="shared" si="14"/>
        <v>2.5440503226390108E-2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1.2522304288192638E-2</v>
      </c>
      <c r="C85" s="304">
        <f t="shared" si="15"/>
        <v>1.1453321014587297E-2</v>
      </c>
      <c r="D85" s="304">
        <f t="shared" si="15"/>
        <v>1.2608716258402824E-2</v>
      </c>
      <c r="E85" s="304">
        <f t="shared" si="15"/>
        <v>1.3635362720065736E-2</v>
      </c>
      <c r="F85" s="304">
        <f t="shared" si="15"/>
        <v>1.3211473892594345E-2</v>
      </c>
      <c r="G85" s="304">
        <f t="shared" si="15"/>
        <v>1.2991021701130874E-2</v>
      </c>
      <c r="H85" s="304">
        <f t="shared" si="15"/>
        <v>1.2310174761050355E-2</v>
      </c>
      <c r="I85" s="304">
        <f t="shared" si="15"/>
        <v>1.9615244551112271E-2</v>
      </c>
      <c r="J85" s="304">
        <f t="shared" si="15"/>
        <v>2.7306781082315087E-2</v>
      </c>
      <c r="K85" s="304">
        <f t="shared" si="15"/>
        <v>2.3816628180506689E-2</v>
      </c>
      <c r="L85" s="304">
        <f t="shared" si="15"/>
        <v>2.883418472811736E-2</v>
      </c>
      <c r="M85" s="304">
        <f t="shared" si="15"/>
        <v>2.6482160587121755E-2</v>
      </c>
      <c r="N85" s="304">
        <f t="shared" si="15"/>
        <v>2.6732118866823876E-2</v>
      </c>
      <c r="O85" s="304">
        <f t="shared" si="15"/>
        <v>3.2134364610910508E-2</v>
      </c>
      <c r="P85" s="304">
        <f t="shared" si="15"/>
        <v>3.1719474841925749E-2</v>
      </c>
      <c r="Q85" s="304">
        <f t="shared" si="15"/>
        <v>3.2741570898935778E-2</v>
      </c>
      <c r="R85" s="304">
        <f t="shared" si="15"/>
        <v>3.0762231939824775E-2</v>
      </c>
      <c r="S85" s="304">
        <f t="shared" si="15"/>
        <v>2.740783911980656E-2</v>
      </c>
      <c r="T85" s="304">
        <f t="shared" si="15"/>
        <v>3.1616689744599503E-2</v>
      </c>
      <c r="U85" s="304">
        <f t="shared" si="15"/>
        <v>2.8848094213205121E-2</v>
      </c>
      <c r="V85" s="304">
        <f t="shared" si="15"/>
        <v>3.3278943654908695E-2</v>
      </c>
      <c r="W85" s="304">
        <f t="shared" si="15"/>
        <v>3.5192530421760397E-2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3.8752838996286764E-3</v>
      </c>
      <c r="C87" s="303">
        <f t="shared" si="17"/>
        <v>3.6912502479720059E-3</v>
      </c>
      <c r="D87" s="303">
        <f t="shared" si="17"/>
        <v>3.9519689443011652E-3</v>
      </c>
      <c r="E87" s="303">
        <f t="shared" si="17"/>
        <v>4.1884245733795414E-3</v>
      </c>
      <c r="F87" s="303">
        <f t="shared" si="17"/>
        <v>4.0007063324991737E-3</v>
      </c>
      <c r="G87" s="303">
        <f t="shared" si="17"/>
        <v>3.8201913219851084E-3</v>
      </c>
      <c r="H87" s="303">
        <f t="shared" si="17"/>
        <v>3.437225474952742E-3</v>
      </c>
      <c r="I87" s="303">
        <f t="shared" si="17"/>
        <v>5.1457146378873541E-3</v>
      </c>
      <c r="J87" s="303">
        <f t="shared" si="17"/>
        <v>7.5114291350685076E-3</v>
      </c>
      <c r="K87" s="303">
        <f t="shared" si="17"/>
        <v>6.9944223927988977E-3</v>
      </c>
      <c r="L87" s="303">
        <f t="shared" si="17"/>
        <v>8.8545454886098142E-3</v>
      </c>
      <c r="M87" s="303">
        <f t="shared" si="17"/>
        <v>8.7213613419065382E-3</v>
      </c>
      <c r="N87" s="303">
        <f t="shared" si="17"/>
        <v>8.5881509847446583E-3</v>
      </c>
      <c r="O87" s="303">
        <f t="shared" si="17"/>
        <v>1.0295131585485111E-2</v>
      </c>
      <c r="P87" s="303">
        <f t="shared" si="17"/>
        <v>1.045049811890891E-2</v>
      </c>
      <c r="Q87" s="303">
        <f t="shared" si="17"/>
        <v>1.0688744532436786E-2</v>
      </c>
      <c r="R87" s="303">
        <f t="shared" si="17"/>
        <v>1.0294586743980132E-2</v>
      </c>
      <c r="S87" s="303">
        <f t="shared" si="17"/>
        <v>9.0643272652837382E-3</v>
      </c>
      <c r="T87" s="303">
        <f t="shared" si="17"/>
        <v>1.0568940679931032E-2</v>
      </c>
      <c r="U87" s="303">
        <f t="shared" si="17"/>
        <v>9.7101940489358624E-3</v>
      </c>
      <c r="V87" s="303">
        <f t="shared" si="17"/>
        <v>1.1048002193874239E-2</v>
      </c>
      <c r="W87" s="303">
        <f t="shared" si="17"/>
        <v>1.2045961359402047E-2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2.9331669625859698E-3</v>
      </c>
      <c r="C88" s="304">
        <f t="shared" si="18"/>
        <v>2.8295583848055635E-3</v>
      </c>
      <c r="D88" s="304">
        <f t="shared" si="18"/>
        <v>3.0033507931987585E-3</v>
      </c>
      <c r="E88" s="304">
        <f t="shared" si="18"/>
        <v>3.1625665630924645E-3</v>
      </c>
      <c r="F88" s="304">
        <f t="shared" si="18"/>
        <v>3.0067396446550854E-3</v>
      </c>
      <c r="G88" s="304">
        <f t="shared" si="18"/>
        <v>2.8428103789533191E-3</v>
      </c>
      <c r="H88" s="304">
        <f t="shared" si="18"/>
        <v>2.5110681261589851E-3</v>
      </c>
      <c r="I88" s="304">
        <f t="shared" si="18"/>
        <v>3.669959561941603E-3</v>
      </c>
      <c r="J88" s="304">
        <f t="shared" si="18"/>
        <v>5.457000464298721E-3</v>
      </c>
      <c r="K88" s="304">
        <f t="shared" si="18"/>
        <v>5.2025757585288015E-3</v>
      </c>
      <c r="L88" s="304">
        <f t="shared" si="18"/>
        <v>6.6852024369646219E-3</v>
      </c>
      <c r="M88" s="304">
        <f t="shared" si="18"/>
        <v>6.728973084568224E-3</v>
      </c>
      <c r="N88" s="304">
        <f t="shared" si="18"/>
        <v>6.5769570888080664E-3</v>
      </c>
      <c r="O88" s="304">
        <f t="shared" si="18"/>
        <v>7.8774991382692724E-3</v>
      </c>
      <c r="P88" s="304">
        <f t="shared" si="18"/>
        <v>8.0640799489834613E-3</v>
      </c>
      <c r="Q88" s="304">
        <f t="shared" si="18"/>
        <v>8.225428853519989E-3</v>
      </c>
      <c r="R88" s="304">
        <f t="shared" si="18"/>
        <v>7.9801868488209009E-3</v>
      </c>
      <c r="S88" s="304">
        <f t="shared" si="18"/>
        <v>7.002295481975407E-3</v>
      </c>
      <c r="T88" s="304">
        <f t="shared" si="18"/>
        <v>8.1902555580802873E-3</v>
      </c>
      <c r="U88" s="304">
        <f t="shared" si="18"/>
        <v>7.5398045156539716E-3</v>
      </c>
      <c r="V88" s="304">
        <f t="shared" si="18"/>
        <v>8.5442572167024246E-3</v>
      </c>
      <c r="W88" s="304">
        <f t="shared" si="18"/>
        <v>9.3982474718714883E-3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9.4211693704270645E-4</v>
      </c>
      <c r="C89" s="304">
        <f t="shared" si="19"/>
        <v>8.6169186316644212E-4</v>
      </c>
      <c r="D89" s="304">
        <f t="shared" si="19"/>
        <v>9.4861815110240644E-4</v>
      </c>
      <c r="E89" s="304">
        <f t="shared" si="19"/>
        <v>1.0258580102870771E-3</v>
      </c>
      <c r="F89" s="304">
        <f t="shared" si="19"/>
        <v>9.9396668784408832E-4</v>
      </c>
      <c r="G89" s="304">
        <f t="shared" si="19"/>
        <v>9.7738094303178951E-4</v>
      </c>
      <c r="H89" s="304">
        <f t="shared" si="19"/>
        <v>9.2615734879375705E-4</v>
      </c>
      <c r="I89" s="304">
        <f t="shared" si="19"/>
        <v>1.4757550759457504E-3</v>
      </c>
      <c r="J89" s="304">
        <f t="shared" si="19"/>
        <v>2.054428670769787E-3</v>
      </c>
      <c r="K89" s="304">
        <f t="shared" si="19"/>
        <v>1.7918466342700954E-3</v>
      </c>
      <c r="L89" s="304">
        <f t="shared" si="19"/>
        <v>2.1693430516451936E-3</v>
      </c>
      <c r="M89" s="304">
        <f t="shared" si="19"/>
        <v>1.9923882573383137E-3</v>
      </c>
      <c r="N89" s="304">
        <f t="shared" si="19"/>
        <v>2.0111938959365919E-3</v>
      </c>
      <c r="O89" s="304">
        <f t="shared" si="19"/>
        <v>2.4176324472158384E-3</v>
      </c>
      <c r="P89" s="304">
        <f t="shared" si="19"/>
        <v>2.3864181699254478E-3</v>
      </c>
      <c r="Q89" s="304">
        <f t="shared" si="19"/>
        <v>2.463315678916798E-3</v>
      </c>
      <c r="R89" s="304">
        <f t="shared" si="19"/>
        <v>2.314399895159231E-3</v>
      </c>
      <c r="S89" s="304">
        <f t="shared" si="19"/>
        <v>2.0620317833083307E-3</v>
      </c>
      <c r="T89" s="304">
        <f t="shared" si="19"/>
        <v>2.3786851218507458E-3</v>
      </c>
      <c r="U89" s="304">
        <f t="shared" si="19"/>
        <v>2.1703895332818904E-3</v>
      </c>
      <c r="V89" s="304">
        <f t="shared" si="19"/>
        <v>2.5037449771718153E-3</v>
      </c>
      <c r="W89" s="304">
        <f t="shared" si="19"/>
        <v>2.6477138875305607E-3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0.26177303092594723</v>
      </c>
      <c r="C91" s="303">
        <f t="shared" si="21"/>
        <v>0.29947463981979017</v>
      </c>
      <c r="D91" s="303">
        <f t="shared" si="21"/>
        <v>0.29900233090800621</v>
      </c>
      <c r="E91" s="303">
        <f t="shared" si="21"/>
        <v>0.29443331160965919</v>
      </c>
      <c r="F91" s="303">
        <f t="shared" si="21"/>
        <v>0.29310060029358981</v>
      </c>
      <c r="G91" s="303">
        <f t="shared" si="21"/>
        <v>0.30905397815076491</v>
      </c>
      <c r="H91" s="303">
        <f t="shared" si="21"/>
        <v>0.31338578696883868</v>
      </c>
      <c r="I91" s="303">
        <f t="shared" si="21"/>
        <v>0.2869944322847372</v>
      </c>
      <c r="J91" s="303">
        <f t="shared" si="21"/>
        <v>0.23796941363831803</v>
      </c>
      <c r="K91" s="303">
        <f t="shared" si="21"/>
        <v>0.27054740965770296</v>
      </c>
      <c r="L91" s="303">
        <f t="shared" si="21"/>
        <v>0.24009564083515433</v>
      </c>
      <c r="M91" s="303">
        <f t="shared" si="21"/>
        <v>0.2513880108862116</v>
      </c>
      <c r="N91" s="303">
        <f t="shared" si="21"/>
        <v>0.25300320908076351</v>
      </c>
      <c r="O91" s="303">
        <f t="shared" si="21"/>
        <v>0.22433166468750784</v>
      </c>
      <c r="P91" s="303">
        <f t="shared" si="21"/>
        <v>0.22866059854728263</v>
      </c>
      <c r="Q91" s="303">
        <f t="shared" si="21"/>
        <v>0.22039944564740391</v>
      </c>
      <c r="R91" s="303">
        <f t="shared" si="21"/>
        <v>0.23088260762149354</v>
      </c>
      <c r="S91" s="303">
        <f t="shared" si="21"/>
        <v>0.25046918662468926</v>
      </c>
      <c r="T91" s="303">
        <f t="shared" si="21"/>
        <v>0.22721476077816688</v>
      </c>
      <c r="U91" s="303">
        <f t="shared" si="21"/>
        <v>0.23988217164054171</v>
      </c>
      <c r="V91" s="303">
        <f t="shared" si="21"/>
        <v>0.21443177030159022</v>
      </c>
      <c r="W91" s="303">
        <f t="shared" si="21"/>
        <v>0.20592764343103126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1.9619233206402265</v>
      </c>
      <c r="C96" s="322">
        <f>IF(C$5=0,0,C$5/OIS_fec!C$5)</f>
        <v>1.796950984287176</v>
      </c>
      <c r="D96" s="322">
        <f>IF(D$5=0,0,D$5/OIS_fec!D$5)</f>
        <v>1.6514513877282362</v>
      </c>
      <c r="E96" s="322">
        <f>IF(E$5=0,0,E$5/OIS_fec!E$5)</f>
        <v>1.5931819986699527</v>
      </c>
      <c r="F96" s="322">
        <f>IF(F$5=0,0,F$5/OIS_fec!F$5)</f>
        <v>1.6082937490846618</v>
      </c>
      <c r="G96" s="322">
        <f>IF(G$5=0,0,G$5/OIS_fec!G$5)</f>
        <v>1.6918048624864117</v>
      </c>
      <c r="H96" s="322">
        <f>IF(H$5=0,0,H$5/OIS_fec!H$5)</f>
        <v>1.6171126142655246</v>
      </c>
      <c r="I96" s="322">
        <f>IF(I$5=0,0,I$5/OIS_fec!I$5)</f>
        <v>1.5734346908801224</v>
      </c>
      <c r="J96" s="322">
        <f>IF(J$5=0,0,J$5/OIS_fec!J$5)</f>
        <v>1.539466478669691</v>
      </c>
      <c r="K96" s="322">
        <f>IF(K$5=0,0,K$5/OIS_fec!K$5)</f>
        <v>1.4771881281214836</v>
      </c>
      <c r="L96" s="322">
        <f>IF(L$5=0,0,L$5/OIS_fec!L$5)</f>
        <v>1.4023728991206095</v>
      </c>
      <c r="M96" s="322">
        <f>IF(M$5=0,0,M$5/OIS_fec!M$5)</f>
        <v>1.3177501731042658</v>
      </c>
      <c r="N96" s="322">
        <f>IF(N$5=0,0,N$5/OIS_fec!N$5)</f>
        <v>1.3178825179055598</v>
      </c>
      <c r="O96" s="322">
        <f>IF(O$5=0,0,O$5/OIS_fec!O$5)</f>
        <v>1.398809679149692</v>
      </c>
      <c r="P96" s="322">
        <f>IF(P$5=0,0,P$5/OIS_fec!P$5)</f>
        <v>1.3506194823797528</v>
      </c>
      <c r="Q96" s="322">
        <f>IF(Q$5=0,0,Q$5/OIS_fec!Q$5)</f>
        <v>1.3366322445504761</v>
      </c>
      <c r="R96" s="322">
        <f>IF(R$5=0,0,R$5/OIS_fec!R$5)</f>
        <v>1.3713539893645799</v>
      </c>
      <c r="S96" s="322">
        <f>IF(S$5=0,0,S$5/OIS_fec!S$5)</f>
        <v>1.4514157638366048</v>
      </c>
      <c r="T96" s="322">
        <f>IF(T$5=0,0,T$5/OIS_fec!T$5)</f>
        <v>1.5312042983157765</v>
      </c>
      <c r="U96" s="322">
        <f>IF(U$5=0,0,U$5/OIS_fec!U$5)</f>
        <v>1.5673685234359775</v>
      </c>
      <c r="V96" s="322">
        <f>IF(V$5=0,0,V$5/OIS_fec!V$5)</f>
        <v>1.5140420045323335</v>
      </c>
      <c r="W96" s="322">
        <f>IF(W$5=0,0,W$5/OIS_fec!W$5)</f>
        <v>1.5278481287986565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0.73617884320906746</v>
      </c>
      <c r="C101" s="334">
        <f>IF(C$10=0,0,C$10/OIS_fec!C$10)</f>
        <v>0.48161710059560864</v>
      </c>
      <c r="D101" s="334">
        <f>IF(D$10=0,0,D$10/OIS_fec!D$10)</f>
        <v>0.32760868593948872</v>
      </c>
      <c r="E101" s="334">
        <f>IF(E$10=0,0,E$10/OIS_fec!E$10)</f>
        <v>0.27682266121635019</v>
      </c>
      <c r="F101" s="334">
        <f>IF(F$10=0,0,F$10/OIS_fec!F$10)</f>
        <v>0.27885985111218597</v>
      </c>
      <c r="G101" s="334">
        <f>IF(G$10=0,0,G$10/OIS_fec!G$10)</f>
        <v>0.29575079684933114</v>
      </c>
      <c r="H101" s="334">
        <f>IF(H$10=0,0,H$10/OIS_fec!H$10)</f>
        <v>0.23296488659641013</v>
      </c>
      <c r="I101" s="334">
        <f>IF(I$10=0,0,I$10/OIS_fec!I$10)</f>
        <v>0.20129444258252793</v>
      </c>
      <c r="J101" s="334">
        <f>IF(J$10=0,0,J$10/OIS_fec!J$10)</f>
        <v>0.23534596744346484</v>
      </c>
      <c r="K101" s="334">
        <f>IF(K$10=0,0,K$10/OIS_fec!K$10)</f>
        <v>0.23806205365315541</v>
      </c>
      <c r="L101" s="334">
        <f>IF(L$10=0,0,L$10/OIS_fec!L$10)</f>
        <v>0.27798011548679047</v>
      </c>
      <c r="M101" s="334">
        <f>IF(M$10=0,0,M$10/OIS_fec!M$10)</f>
        <v>0.29247957386209461</v>
      </c>
      <c r="N101" s="334">
        <f>IF(N$10=0,0,N$10/OIS_fec!N$10)</f>
        <v>0.29248795400968075</v>
      </c>
      <c r="O101" s="334">
        <f>IF(O$10=0,0,O$10/OIS_fec!O$10)</f>
        <v>0.41363432266467265</v>
      </c>
      <c r="P101" s="334">
        <f>IF(P$10=0,0,P$10/OIS_fec!P$10)</f>
        <v>0.37848264204171489</v>
      </c>
      <c r="Q101" s="334">
        <f>IF(Q$10=0,0,Q$10/OIS_fec!Q$10)</f>
        <v>0.41908047137407745</v>
      </c>
      <c r="R101" s="334">
        <f>IF(R$10=0,0,R$10/OIS_fec!R$10)</f>
        <v>0.47513043420278384</v>
      </c>
      <c r="S101" s="334">
        <f>IF(S$10=0,0,S$10/OIS_fec!S$10)</f>
        <v>0.55737702066743933</v>
      </c>
      <c r="T101" s="334">
        <f>IF(T$10=0,0,T$10/OIS_fec!T$10)</f>
        <v>0.78868529488592853</v>
      </c>
      <c r="U101" s="334">
        <f>IF(U$10=0,0,U$10/OIS_fec!U$10)</f>
        <v>0.80388523674688928</v>
      </c>
      <c r="V101" s="334">
        <f>IF(V$10=0,0,V$10/OIS_fec!V$10)</f>
        <v>0.79993352864163492</v>
      </c>
      <c r="W101" s="334">
        <f>IF(W$10=0,0,W$10/OIS_fec!W$10)</f>
        <v>0.81437769870842613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2.7988262922654492</v>
      </c>
      <c r="C102" s="350">
        <f>IF(C$16=0,0,C$16/OIS_fec!C$16)</f>
        <v>2.7648829258367762</v>
      </c>
      <c r="D102" s="350">
        <f>IF(D$16=0,0,D$16/OIS_fec!D$16)</f>
        <v>2.7905167142276812</v>
      </c>
      <c r="E102" s="350">
        <f>IF(E$16=0,0,E$16/OIS_fec!E$16)</f>
        <v>2.8064487661722262</v>
      </c>
      <c r="F102" s="350">
        <f>IF(F$16=0,0,F$16/OIS_fec!F$16)</f>
        <v>2.8276377206756456</v>
      </c>
      <c r="G102" s="350">
        <f>IF(G$16=0,0,G$16/OIS_fec!G$16)</f>
        <v>2.9287626908844318</v>
      </c>
      <c r="H102" s="350">
        <f>IF(H$16=0,0,H$16/OIS_fec!H$16)</f>
        <v>3.0143933443645818</v>
      </c>
      <c r="I102" s="350">
        <f>IF(I$16=0,0,I$16/OIS_fec!I$16)</f>
        <v>3.1763268798272288</v>
      </c>
      <c r="J102" s="350">
        <f>IF(J$16=0,0,J$16/OIS_fec!J$16)</f>
        <v>3.0870377881451376</v>
      </c>
      <c r="K102" s="350">
        <f>IF(K$16=0,0,K$16/OIS_fec!K$16)</f>
        <v>2.8935792721781466</v>
      </c>
      <c r="L102" s="350">
        <f>IF(L$16=0,0,L$16/OIS_fec!L$16)</f>
        <v>2.7850109529286629</v>
      </c>
      <c r="M102" s="350">
        <f>IF(M$16=0,0,M$16/OIS_fec!M$16)</f>
        <v>2.6158730438021918</v>
      </c>
      <c r="N102" s="350">
        <f>IF(N$16=0,0,N$16/OIS_fec!N$16)</f>
        <v>2.6432219600757936</v>
      </c>
      <c r="O102" s="350">
        <f>IF(O$16=0,0,O$16/OIS_fec!O$16)</f>
        <v>2.6769000500894333</v>
      </c>
      <c r="P102" s="350">
        <f>IF(P$16=0,0,P$16/OIS_fec!P$16)</f>
        <v>2.6052681182270687</v>
      </c>
      <c r="Q102" s="350">
        <f>IF(Q$16=0,0,Q$16/OIS_fec!Q$16)</f>
        <v>2.6046620357808674</v>
      </c>
      <c r="R102" s="350">
        <f>IF(R$16=0,0,R$16/OIS_fec!R$16)</f>
        <v>2.5704559240297873</v>
      </c>
      <c r="S102" s="350">
        <f>IF(S$16=0,0,S$16/OIS_fec!S$16)</f>
        <v>2.6080408334121983</v>
      </c>
      <c r="T102" s="350">
        <f>IF(T$16=0,0,T$16/OIS_fec!T$16)</f>
        <v>2.5700496795909289</v>
      </c>
      <c r="U102" s="350">
        <f>IF(U$16=0,0,U$16/OIS_fec!U$16)</f>
        <v>2.5603454645230048</v>
      </c>
      <c r="V102" s="350">
        <f>IF(V$16=0,0,V$16/OIS_fec!V$16)</f>
        <v>2.5810606604817057</v>
      </c>
      <c r="W102" s="350">
        <f>IF(W$16=0,0,W$16/OIS_fec!W$16)</f>
        <v>2.5447051775504774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2.7500015829833209</v>
      </c>
      <c r="C103" s="350">
        <f>IF(C$27=0,0,C$27/OIS_fec!C$27)</f>
        <v>2.7235679344006671</v>
      </c>
      <c r="D103" s="350">
        <f>IF(D$27=0,0,D$27/OIS_fec!D$27)</f>
        <v>2.699440683599839</v>
      </c>
      <c r="E103" s="350">
        <f>IF(E$27=0,0,E$27/OIS_fec!E$27)</f>
        <v>2.6917018399122958</v>
      </c>
      <c r="F103" s="350">
        <f>IF(F$27=0,0,F$27/OIS_fec!F$27)</f>
        <v>2.7158673474717028</v>
      </c>
      <c r="G103" s="350">
        <f>IF(G$27=0,0,G$27/OIS_fec!G$27)</f>
        <v>2.7991647022904509</v>
      </c>
      <c r="H103" s="350">
        <f>IF(H$27=0,0,H$27/OIS_fec!H$27)</f>
        <v>2.8305066122653715</v>
      </c>
      <c r="I103" s="350">
        <f>IF(I$27=0,0,I$27/OIS_fec!I$27)</f>
        <v>2.8891321932606</v>
      </c>
      <c r="J103" s="350">
        <f>IF(J$27=0,0,J$27/OIS_fec!J$27)</f>
        <v>2.7884799872717525</v>
      </c>
      <c r="K103" s="350">
        <f>IF(K$27=0,0,K$27/OIS_fec!K$27)</f>
        <v>2.7019404310706769</v>
      </c>
      <c r="L103" s="350">
        <f>IF(L$27=0,0,L$27/OIS_fec!L$27)</f>
        <v>2.5831075269815957</v>
      </c>
      <c r="M103" s="350">
        <f>IF(M$27=0,0,M$27/OIS_fec!M$27)</f>
        <v>2.453431793914957</v>
      </c>
      <c r="N103" s="350">
        <f>IF(N$27=0,0,N$27/OIS_fec!N$27)</f>
        <v>2.4420790218938069</v>
      </c>
      <c r="O103" s="350">
        <f>IF(O$27=0,0,O$27/OIS_fec!O$27)</f>
        <v>2.4798410284307706</v>
      </c>
      <c r="P103" s="350">
        <f>IF(P$27=0,0,P$27/OIS_fec!P$27)</f>
        <v>2.4333623385604852</v>
      </c>
      <c r="Q103" s="350">
        <f>IF(Q$27=0,0,Q$27/OIS_fec!Q$27)</f>
        <v>2.3822272382672649</v>
      </c>
      <c r="R103" s="350">
        <f>IF(R$27=0,0,R$27/OIS_fec!R$27)</f>
        <v>2.4046654227887707</v>
      </c>
      <c r="S103" s="350">
        <f>IF(S$27=0,0,S$27/OIS_fec!S$27)</f>
        <v>2.4492827479070409</v>
      </c>
      <c r="T103" s="350">
        <f>IF(T$27=0,0,T$27/OIS_fec!T$27)</f>
        <v>2.4306218109510995</v>
      </c>
      <c r="U103" s="350">
        <f>IF(U$27=0,0,U$27/OIS_fec!U$27)</f>
        <v>2.4476412492562662</v>
      </c>
      <c r="V103" s="350">
        <f>IF(V$27=0,0,V$27/OIS_fec!V$27)</f>
        <v>2.4247426430890604</v>
      </c>
      <c r="W103" s="350">
        <f>IF(W$27=0,0,W$27/OIS_fec!W$27)</f>
        <v>2.4824237827059461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2.6549228410804511</v>
      </c>
      <c r="C104" s="350">
        <f>IF(C$35=0,0,C$35/OIS_fec!C$35)</f>
        <v>2.4709655803334449</v>
      </c>
      <c r="D104" s="350">
        <f>IF(D$35=0,0,D$35/OIS_fec!D$35)</f>
        <v>2.5013896783659275</v>
      </c>
      <c r="E104" s="350">
        <f>IF(E$35=0,0,E$35/OIS_fec!E$35)</f>
        <v>2.5572281604350415</v>
      </c>
      <c r="F104" s="350">
        <f>IF(F$35=0,0,F$35/OIS_fec!F$35)</f>
        <v>2.6080622666511522</v>
      </c>
      <c r="G104" s="350">
        <f>IF(G$35=0,0,G$35/OIS_fec!G$35)</f>
        <v>2.7068458155306461</v>
      </c>
      <c r="H104" s="350">
        <f>IF(H$35=0,0,H$35/OIS_fec!H$35)</f>
        <v>2.7818916046340294</v>
      </c>
      <c r="I104" s="350">
        <f>IF(I$35=0,0,I$35/OIS_fec!I$35)</f>
        <v>3.0580000519477792</v>
      </c>
      <c r="J104" s="350">
        <f>IF(J$35=0,0,J$35/OIS_fec!J$35)</f>
        <v>2.9223162178751552</v>
      </c>
      <c r="K104" s="350">
        <f>IF(K$35=0,0,K$35/OIS_fec!K$35)</f>
        <v>2.6831192179449932</v>
      </c>
      <c r="L104" s="350">
        <f>IF(L$35=0,0,L$35/OIS_fec!L$35)</f>
        <v>2.5749548531234425</v>
      </c>
      <c r="M104" s="350">
        <f>IF(M$35=0,0,M$35/OIS_fec!M$35)</f>
        <v>2.3904913230691256</v>
      </c>
      <c r="N104" s="350">
        <f>IF(N$35=0,0,N$35/OIS_fec!N$35)</f>
        <v>2.3930582250726204</v>
      </c>
      <c r="O104" s="350">
        <f>IF(O$35=0,0,O$35/OIS_fec!O$35)</f>
        <v>2.4814029958811239</v>
      </c>
      <c r="P104" s="350">
        <f>IF(P$35=0,0,P$35/OIS_fec!P$35)</f>
        <v>2.3783993184464949</v>
      </c>
      <c r="Q104" s="350">
        <f>IF(Q$35=0,0,Q$35/OIS_fec!Q$35)</f>
        <v>2.3724560042778715</v>
      </c>
      <c r="R104" s="350">
        <f>IF(R$35=0,0,R$35/OIS_fec!R$35)</f>
        <v>2.3342322147127845</v>
      </c>
      <c r="S104" s="350">
        <f>IF(S$35=0,0,S$35/OIS_fec!S$35)</f>
        <v>2.3594053269081958</v>
      </c>
      <c r="T104" s="350">
        <f>IF(T$35=0,0,T$35/OIS_fec!T$35)</f>
        <v>2.3796795248052929</v>
      </c>
      <c r="U104" s="350">
        <f>IF(U$35=0,0,U$35/OIS_fec!U$35)</f>
        <v>2.355510601960098</v>
      </c>
      <c r="V104" s="350">
        <f>IF(V$35=0,0,V$35/OIS_fec!V$35)</f>
        <v>2.3964046982578915</v>
      </c>
      <c r="W104" s="350">
        <f>IF(W$35=0,0,W$35/OIS_fec!W$35)</f>
        <v>2.3422997080971983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1.0995751133598959</v>
      </c>
      <c r="C105" s="350">
        <f>IF(C$54=0,0,C$54/OIS_fec!C$54)</f>
        <v>0.77061391103348609</v>
      </c>
      <c r="D105" s="350">
        <f>IF(D$54=0,0,D$54/OIS_fec!D$54)</f>
        <v>0.64294492088145239</v>
      </c>
      <c r="E105" s="350">
        <f>IF(E$54=0,0,E$54/OIS_fec!E$54)</f>
        <v>0.6462528257166732</v>
      </c>
      <c r="F105" s="350">
        <f>IF(F$54=0,0,F$54/OIS_fec!F$54)</f>
        <v>0.67660458559983505</v>
      </c>
      <c r="G105" s="350">
        <f>IF(G$54=0,0,G$54/OIS_fec!G$54)</f>
        <v>0.71290909632181199</v>
      </c>
      <c r="H105" s="350">
        <f>IF(H$54=0,0,H$54/OIS_fec!H$54)</f>
        <v>0.55305327480812261</v>
      </c>
      <c r="I105" s="350">
        <f>IF(I$54=0,0,I$54/OIS_fec!I$54)</f>
        <v>0.62372760317862475</v>
      </c>
      <c r="J105" s="350">
        <f>IF(J$54=0,0,J$54/OIS_fec!J$54)</f>
        <v>0.74586280358170232</v>
      </c>
      <c r="K105" s="350">
        <f>IF(K$54=0,0,K$54/OIS_fec!K$54)</f>
        <v>0.70897296160045653</v>
      </c>
      <c r="L105" s="350">
        <f>IF(L$54=0,0,L$54/OIS_fec!L$54)</f>
        <v>0.72937193147763735</v>
      </c>
      <c r="M105" s="350">
        <f>IF(M$54=0,0,M$54/OIS_fec!M$54)</f>
        <v>0.71885818522409051</v>
      </c>
      <c r="N105" s="350">
        <f>IF(N$54=0,0,N$54/OIS_fec!N$54)</f>
        <v>0.66592175067340253</v>
      </c>
      <c r="O105" s="350">
        <f>IF(O$54=0,0,O$54/OIS_fec!O$54)</f>
        <v>0.78071502694320427</v>
      </c>
      <c r="P105" s="350">
        <f>IF(P$54=0,0,P$54/OIS_fec!P$54)</f>
        <v>0.73679026677445536</v>
      </c>
      <c r="Q105" s="350">
        <f>IF(Q$54=0,0,Q$54/OIS_fec!Q$54)</f>
        <v>0.69716347440567339</v>
      </c>
      <c r="R105" s="350">
        <f>IF(R$54=0,0,R$54/OIS_fec!R$54)</f>
        <v>0.71206381408737274</v>
      </c>
      <c r="S105" s="350">
        <f>IF(S$54=0,0,S$54/OIS_fec!S$54)</f>
        <v>0.69716455343334882</v>
      </c>
      <c r="T105" s="350">
        <f>IF(T$54=0,0,T$54/OIS_fec!T$54)</f>
        <v>0.84436387973677307</v>
      </c>
      <c r="U105" s="350">
        <f>IF(U$54=0,0,U$54/OIS_fec!U$54)</f>
        <v>0.84528852495368301</v>
      </c>
      <c r="V105" s="350">
        <f>IF(V$54=0,0,V$54/OIS_fec!V$54)</f>
        <v>0.83646077463471313</v>
      </c>
      <c r="W105" s="350">
        <f>IF(W$54=0,0,W$54/OIS_fec!W$54)</f>
        <v>0.93337663149621286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3.1024187999999988</v>
      </c>
      <c r="C106" s="350">
        <f>IF(C$68=0,0,C$68/OIS_fec!C$68)</f>
        <v>3.1024187999999997</v>
      </c>
      <c r="D106" s="350">
        <f>IF(D$68=0,0,D$68/OIS_fec!D$68)</f>
        <v>3.1024187999999993</v>
      </c>
      <c r="E106" s="350">
        <f>IF(E$68=0,0,E$68/OIS_fec!E$68)</f>
        <v>3.1024188000000006</v>
      </c>
      <c r="F106" s="350">
        <f>IF(F$68=0,0,F$68/OIS_fec!F$68)</f>
        <v>3.1024188000000006</v>
      </c>
      <c r="G106" s="350">
        <f>IF(G$68=0,0,G$68/OIS_fec!G$68)</f>
        <v>3.1024187999999993</v>
      </c>
      <c r="H106" s="350">
        <f>IF(H$68=0,0,H$68/OIS_fec!H$68)</f>
        <v>3.1024188000000006</v>
      </c>
      <c r="I106" s="350">
        <f>IF(I$68=0,0,I$68/OIS_fec!I$68)</f>
        <v>3.1024188000000015</v>
      </c>
      <c r="J106" s="350">
        <f>IF(J$68=0,0,J$68/OIS_fec!J$68)</f>
        <v>3.102418800000001</v>
      </c>
      <c r="K106" s="350">
        <f>IF(K$68=0,0,K$68/OIS_fec!K$68)</f>
        <v>3.1024188000000001</v>
      </c>
      <c r="L106" s="350">
        <f>IF(L$68=0,0,L$68/OIS_fec!L$68)</f>
        <v>3.1024188000000001</v>
      </c>
      <c r="M106" s="350">
        <f>IF(M$68=0,0,M$68/OIS_fec!M$68)</f>
        <v>3.0776529369165098</v>
      </c>
      <c r="N106" s="350">
        <f>IF(N$68=0,0,N$68/OIS_fec!N$68)</f>
        <v>3.079296072755215</v>
      </c>
      <c r="O106" s="350">
        <f>IF(O$68=0,0,O$68/OIS_fec!O$68)</f>
        <v>3.0869558440411589</v>
      </c>
      <c r="P106" s="350">
        <f>IF(P$68=0,0,P$68/OIS_fec!P$68)</f>
        <v>3.1024187999999997</v>
      </c>
      <c r="Q106" s="350">
        <f>IF(Q$68=0,0,Q$68/OIS_fec!Q$68)</f>
        <v>3.1024187999999997</v>
      </c>
      <c r="R106" s="350">
        <f>IF(R$68=0,0,R$68/OIS_fec!R$68)</f>
        <v>3.1024187999999997</v>
      </c>
      <c r="S106" s="350">
        <f>IF(S$68=0,0,S$68/OIS_fec!S$68)</f>
        <v>3.1024187999999993</v>
      </c>
      <c r="T106" s="350">
        <f>IF(T$68=0,0,T$68/OIS_fec!T$68)</f>
        <v>3.1024188000000006</v>
      </c>
      <c r="U106" s="350">
        <f>IF(U$68=0,0,U$68/OIS_fec!U$68)</f>
        <v>3.1024188000000001</v>
      </c>
      <c r="V106" s="350">
        <f>IF(V$68=0,0,V$68/OIS_fec!V$68)</f>
        <v>3.1024188000000006</v>
      </c>
      <c r="W106" s="350">
        <f>IF(W$68=0,0,W$68/OIS_fec!W$68)</f>
        <v>3.1024187999999997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AFEE51-0881-4702-986E-4E4AD7824DB0}"/>
</file>

<file path=customXml/itemProps2.xml><?xml version="1.0" encoding="utf-8"?>
<ds:datastoreItem xmlns:ds="http://schemas.openxmlformats.org/officeDocument/2006/customXml" ds:itemID="{BD95EDF4-F8DE-461F-AC25-3748FE905F60}"/>
</file>

<file path=customXml/itemProps3.xml><?xml version="1.0" encoding="utf-8"?>
<ds:datastoreItem xmlns:ds="http://schemas.openxmlformats.org/officeDocument/2006/customXml" ds:itemID="{F1EF73F0-E7E6-4ACD-B9AF-8F84FDD3E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2024-05-20T16:51:47Z</dcterms:created>
  <dcterms:modified xsi:type="dcterms:W3CDTF">2024-05-20T16:51:47Z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